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ispc065\総務課共有\19 契約\工事契約\R4\01案件\7月9日（総合評価3）\総合評価\00契約締結依頼票A\"/>
    </mc:Choice>
  </mc:AlternateContent>
  <bookViews>
    <workbookView xWindow="0" yWindow="0" windowWidth="20490" windowHeight="75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<sst xmlns="http://schemas.openxmlformats.org/spreadsheetml/2006/main" count="514" uniqueCount="372">
  <si>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</si>
  <si>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</si>
  <si>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</si>
  <si>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</si>
  <si>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</si>
  <si>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</si>
  <si>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</si>
  <si>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</si>
  <si>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</si>
  <si>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</si>
  <si>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</si>
  <si>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</si>
  <si>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</si>
  <si>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</si>
  <si>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</si>
  <si>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</si>
  <si>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</si>
  <si>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</si>
  <si>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</si>
  <si>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</si>
  <si>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</si>
  <si>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</si>
  <si>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</si>
  <si>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</si>
  <si>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</si>
  <si>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</si>
  <si>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</si>
  <si>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</si>
  <si>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</si>
  <si>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</si>
  <si>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</si>
  <si>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</si>
  <si>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</si>
  <si>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</si>
  <si>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</si>
  <si>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</si>
  <si>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</si>
  <si>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</si>
  <si>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</si>
  <si>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</si>
  <si>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</si>
  <si>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</si>
  <si>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</si>
  <si>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</si>
  <si>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</si>
  <si>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</si>
  <si>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</si>
  <si>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</si>
  <si>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</si>
  <si>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</si>
  <si>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</si>
  <si>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</si>
  <si>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</si>
  <si>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</si>
  <si>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</si>
  <si>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</si>
  <si>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</si>
  <si>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</si>
  <si>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</si>
  <si>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</si>
  <si>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</si>
  <si>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</si>
  <si>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</si>
  <si>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</si>
  <si>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</si>
  <si>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</si>
  <si>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</si>
  <si>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</si>
  <si>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</si>
  <si>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</si>
  <si>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</si>
  <si>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</si>
  <si>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</si>
  <si>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</si>
  <si>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</si>
  <si>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</si>
  <si>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</si>
  <si>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</si>
  <si>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</si>
  <si>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</si>
  <si>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</si>
  <si>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</si>
  <si>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</si>
  <si>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</si>
  <si>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</si>
  <si>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</si>
  <si>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</si>
  <si>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</si>
  <si>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</si>
  <si>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</si>
  <si>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</si>
  <si>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</si>
  <si>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</si>
  <si>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</si>
  <si>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</si>
  <si>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</si>
  <si>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</si>
  <si>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</si>
  <si>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</si>
  <si>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</si>
  <si>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</si>
  <si>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</si>
  <si>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</si>
  <si>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</si>
  <si>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</si>
  <si>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</si>
  <si>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</si>
  <si>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</si>
  <si>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</si>
  <si>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</si>
  <si>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</si>
  <si>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</si>
  <si>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</si>
  <si>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</si>
  <si>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</si>
  <si>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</si>
  <si>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</si>
  <si>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</si>
  <si>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</si>
  <si>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</si>
  <si>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</si>
  <si>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</si>
  <si>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</si>
  <si>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</si>
  <si>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</si>
  <si>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</si>
  <si>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</si>
  <si>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</si>
  <si>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</si>
  <si>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</si>
  <si>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</si>
  <si>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</si>
  <si>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</si>
  <si>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</si>
  <si>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</si>
  <si>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</si>
  <si>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</si>
  <si>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</si>
  <si>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</si>
  <si>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</si>
  <si>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</si>
  <si>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</si>
  <si>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</si>
  <si>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</si>
  <si>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</si>
  <si>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</si>
  <si>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</si>
  <si>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</si>
  <si>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</si>
  <si>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</si>
  <si>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</si>
  <si>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</si>
  <si>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</si>
  <si>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</si>
  <si>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</si>
  <si>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</si>
  <si>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</si>
  <si>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</si>
  <si>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</si>
  <si>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</si>
  <si>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</si>
  <si>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</si>
  <si>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</si>
  <si>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</si>
  <si>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</si>
  <si>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</si>
  <si>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</si>
  <si>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</si>
  <si>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</si>
  <si>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</si>
  <si>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</si>
  <si>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</si>
  <si>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</si>
  <si>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</si>
  <si>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</si>
  <si>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</si>
  <si>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</si>
  <si>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</si>
  <si>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</si>
  <si>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</si>
  <si>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</si>
  <si>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</si>
  <si>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</si>
  <si>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</si>
  <si>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</si>
  <si>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</si>
  <si>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</si>
  <si>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</si>
  <si>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</si>
  <si>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</si>
  <si>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</si>
  <si>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</si>
  <si>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</si>
  <si>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</si>
  <si>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</si>
  <si>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</si>
  <si>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</si>
  <si>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</si>
  <si>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</si>
  <si>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</si>
  <si>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</si>
  <si>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</si>
  <si>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</si>
  <si>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</si>
  <si>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</si>
  <si>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</si>
  <si>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</si>
  <si>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</si>
  <si>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</si>
  <si>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</si>
  <si>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</si>
  <si>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</si>
  <si>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</si>
  <si>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</si>
  <si>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</si>
  <si>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</si>
  <si>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</si>
  <si>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</si>
  <si>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</si>
  <si>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</si>
  <si>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</si>
  <si>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</si>
  <si>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</si>
  <si>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</si>
  <si>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</si>
  <si>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</si>
  <si>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</si>
  <si>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</si>
  <si>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</si>
  <si>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</si>
  <si>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</si>
  <si>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</si>
  <si>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</si>
  <si>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</si>
  <si>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</si>
  <si>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</si>
  <si>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</si>
  <si>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</si>
  <si>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</si>
  <si>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</si>
  <si>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</si>
  <si>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</si>
  <si>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</si>
  <si>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</si>
  <si>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</si>
  <si>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</si>
  <si>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</si>
  <si>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</si>
  <si>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</si>
  <si>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</si>
  <si>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</si>
  <si>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</si>
  <si>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</si>
  <si>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</si>
  <si>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</si>
  <si>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</si>
  <si>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</si>
  <si>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</si>
  <si>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</si>
  <si>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</si>
  <si>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</si>
  <si>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</si>
  <si>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</si>
  <si>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</si>
  <si>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</si>
  <si>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</si>
  <si>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</si>
  <si>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</si>
  <si>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</si>
  <si>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</si>
  <si>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</si>
  <si>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</si>
  <si>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</si>
  <si>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</si>
  <si>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</si>
  <si>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</si>
  <si>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</si>
  <si>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</si>
  <si>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</si>
  <si>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</si>
  <si>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</si>
  <si>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</si>
  <si>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</si>
  <si>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</si>
  <si>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</si>
  <si>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</si>
  <si>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</si>
  <si>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</si>
  <si>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</si>
  <si>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</si>
  <si>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</si>
  <si>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</si>
  <si>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</si>
  <si>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</si>
  <si>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</si>
  <si>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</si>
  <si>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</si>
  <si>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</si>
  <si>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</si>
  <si>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</si>
  <si>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</si>
  <si>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</si>
  <si>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</si>
  <si>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</si>
  <si>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</si>
  <si>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</si>
  <si>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</si>
  <si>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</si>
  <si>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</si>
  <si>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</si>
  <si>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</si>
  <si>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</si>
  <si>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</si>
  <si>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</si>
  <si>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</si>
  <si>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</si>
  <si>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</si>
  <si>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</si>
  <si>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</si>
  <si>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</si>
  <si>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</si>
  <si>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</si>
  <si>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</si>
  <si>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</si>
  <si>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</si>
  <si>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</si>
  <si>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</si>
  <si>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</si>
  <si>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</si>
  <si>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</si>
  <si>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</si>
  <si>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</si>
  <si>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</si>
  <si>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</si>
  <si>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</si>
  <si>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</si>
  <si>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</si>
  <si>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</si>
  <si>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</si>
  <si>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</si>
  <si>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</si>
  <si>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</si>
  <si>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</si>
  <si>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</si>
  <si>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</si>
  <si>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</si>
  <si>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</si>
  <si>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</si>
  <si>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</si>
  <si>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</si>
  <si>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</si>
  <si>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</si>
  <si>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</si>
  <si>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</si>
  <si>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</si>
  <si>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</si>
  <si>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</si>
  <si>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</si>
  <si>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</si>
  <si>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</si>
  <si>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</si>
  <si>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</si>
  <si>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</si>
  <si>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</si>
  <si>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</si>
  <si>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</si>
  <si>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</si>
  <si>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</si>
  <si>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</si>
  <si>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</si>
  <si>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</si>
  <si>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（市）倉内赤生木線（倉内工区）舗装改修工事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</si>
</sst>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185" fontId="7" fillId="0" borderId="4" xfId="5" applyNumberFormat="1" applyFont="1" applyFill="1" applyBorder="1" applyAlignment="1" applyProtection="1">
      <alignment horizontal="right" vertical="center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2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10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0" borderId="26" xfId="5" applyFont="1" applyFill="1" applyBorder="1" applyAlignment="1" applyProtection="1">
      <alignment horizontal="center"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3" xfId="3" applyFont="1" applyBorder="1" applyAlignment="1" applyProtection="1">
      <alignment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0" borderId="6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zoomScale="85" zoomScaleNormal="85" zoomScaleSheetLayoutView="100" workbookViewId="0">
      <selection activeCell="G10" sqref="G10:H10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335</v>
      </c>
      <c r="L1" s="48"/>
      <c r="M1" s="48"/>
      <c r="N1" s="48"/>
    </row>
    <row r="2" spans="1:30" s="47" customFormat="1" ht="12.75" thickBot="1">
      <c r="G2" s="126" t="s">
        <v>0</v>
      </c>
      <c r="H2" s="331">
        <v>224610016</v>
      </c>
      <c r="I2" s="332"/>
      <c r="J2" s="332"/>
      <c r="K2" s="332"/>
      <c r="L2" s="332"/>
      <c r="M2" s="333"/>
      <c r="N2" s="73"/>
    </row>
    <row r="3" spans="1:30" s="2" customFormat="1" ht="15.75" customHeight="1">
      <c r="A3" s="334" t="s">
        <v>336</v>
      </c>
      <c r="B3" s="334"/>
      <c r="C3" s="334"/>
      <c r="D3" s="334"/>
      <c r="E3" s="334"/>
      <c r="F3" s="334"/>
      <c r="G3" s="334"/>
      <c r="H3" s="334"/>
      <c r="I3" s="334"/>
      <c r="J3" s="334"/>
      <c r="K3" s="334"/>
      <c r="L3" s="334"/>
      <c r="M3" s="334"/>
      <c r="N3" s="334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35" t="s">
        <v>254</v>
      </c>
      <c r="D5" s="336"/>
      <c r="E5" s="337"/>
      <c r="F5" s="338"/>
      <c r="G5" s="339"/>
      <c r="H5" s="339"/>
      <c r="I5" s="339"/>
      <c r="J5" s="339"/>
      <c r="K5" s="339"/>
      <c r="L5" s="339"/>
      <c r="M5" s="339"/>
      <c r="N5" s="340"/>
      <c r="O5" s="3"/>
      <c r="P5" s="1"/>
      <c r="Q5" s="1"/>
    </row>
    <row r="6" spans="1:30" s="2" customFormat="1" ht="3.75" customHeight="1" thickBot="1">
      <c r="A6" s="4"/>
      <c r="B6" s="4" t="s">
        <v>268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341" t="s">
        <v>371</v>
      </c>
      <c r="C7" s="342"/>
      <c r="D7" s="342"/>
      <c r="E7" s="342"/>
      <c r="F7" s="342"/>
      <c r="G7" s="342"/>
      <c r="H7" s="342"/>
      <c r="I7" s="342"/>
      <c r="J7" s="342"/>
      <c r="K7" s="342"/>
      <c r="L7" s="342"/>
      <c r="M7" s="342"/>
      <c r="N7" s="343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344" t="s">
        <v>4</v>
      </c>
      <c r="C9" s="345"/>
      <c r="D9" s="79" t="s">
        <v>236</v>
      </c>
      <c r="E9" s="80" t="s">
        <v>5</v>
      </c>
      <c r="F9" s="346" t="s">
        <v>6</v>
      </c>
      <c r="G9" s="347"/>
      <c r="H9" s="348"/>
      <c r="I9" s="81" t="s">
        <v>7</v>
      </c>
      <c r="J9" s="79" t="s">
        <v>8</v>
      </c>
      <c r="K9" s="79" t="s">
        <v>9</v>
      </c>
      <c r="L9" s="349" t="s">
        <v>10</v>
      </c>
      <c r="M9" s="350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268" t="s">
        <v>128</v>
      </c>
      <c r="B10" s="325" t="s">
        <v>269</v>
      </c>
      <c r="C10" s="326"/>
      <c r="D10" s="273">
        <v>9</v>
      </c>
      <c r="E10" s="312">
        <v>6</v>
      </c>
      <c r="F10" s="99" t="s">
        <v>223</v>
      </c>
      <c r="G10" s="366"/>
      <c r="H10" s="367"/>
      <c r="I10" s="368">
        <f>IF(F15="",0,ROUND(MAX(MIN(6,((ROUND(F15-69,1))/13*6)),0),3))</f>
        <v>0</v>
      </c>
      <c r="J10" s="351">
        <v>1</v>
      </c>
      <c r="K10" s="354">
        <f>IF(I10="","",I10*J10)</f>
        <v>0</v>
      </c>
      <c r="L10" s="357" t="str">
        <f>IF(G10="","",$D$10*K10/$E$21)</f>
        <v/>
      </c>
      <c r="M10" s="358"/>
      <c r="N10" s="287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269"/>
      <c r="B11" s="327"/>
      <c r="C11" s="328"/>
      <c r="D11" s="274"/>
      <c r="E11" s="322"/>
      <c r="F11" s="100" t="s">
        <v>224</v>
      </c>
      <c r="G11" s="318"/>
      <c r="H11" s="319"/>
      <c r="I11" s="369"/>
      <c r="J11" s="352"/>
      <c r="K11" s="355"/>
      <c r="L11" s="359"/>
      <c r="M11" s="360"/>
      <c r="N11" s="288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269"/>
      <c r="B12" s="327"/>
      <c r="C12" s="328"/>
      <c r="D12" s="274"/>
      <c r="E12" s="322"/>
      <c r="F12" s="100" t="s">
        <v>225</v>
      </c>
      <c r="G12" s="318"/>
      <c r="H12" s="319"/>
      <c r="I12" s="369"/>
      <c r="J12" s="352"/>
      <c r="K12" s="355"/>
      <c r="L12" s="359"/>
      <c r="M12" s="360"/>
      <c r="N12" s="288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269"/>
      <c r="B13" s="327"/>
      <c r="C13" s="328"/>
      <c r="D13" s="274"/>
      <c r="E13" s="322"/>
      <c r="F13" s="100" t="s">
        <v>237</v>
      </c>
      <c r="G13" s="318"/>
      <c r="H13" s="319"/>
      <c r="I13" s="369"/>
      <c r="J13" s="352"/>
      <c r="K13" s="355"/>
      <c r="L13" s="359"/>
      <c r="M13" s="360"/>
      <c r="N13" s="288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269"/>
      <c r="B14" s="327"/>
      <c r="C14" s="328"/>
      <c r="D14" s="274"/>
      <c r="E14" s="322"/>
      <c r="F14" s="100" t="s">
        <v>238</v>
      </c>
      <c r="G14" s="318"/>
      <c r="H14" s="319"/>
      <c r="I14" s="369"/>
      <c r="J14" s="352"/>
      <c r="K14" s="355"/>
      <c r="L14" s="359"/>
      <c r="M14" s="360"/>
      <c r="N14" s="288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269"/>
      <c r="B15" s="329"/>
      <c r="C15" s="330"/>
      <c r="D15" s="274"/>
      <c r="E15" s="313"/>
      <c r="F15" s="363" t="str">
        <f>IF(OR(G10=0,G10="",G11="",G12="",G13="",G14=""),"",ROUND(AVERAGE(G10:H14),1))</f>
        <v/>
      </c>
      <c r="G15" s="364"/>
      <c r="H15" s="365"/>
      <c r="I15" s="370"/>
      <c r="J15" s="353"/>
      <c r="K15" s="356"/>
      <c r="L15" s="361"/>
      <c r="M15" s="362"/>
      <c r="N15" s="288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269"/>
      <c r="B16" s="323" t="s">
        <v>84</v>
      </c>
      <c r="C16" s="324"/>
      <c r="D16" s="274"/>
      <c r="E16" s="126">
        <v>1</v>
      </c>
      <c r="F16" s="304"/>
      <c r="G16" s="305"/>
      <c r="H16" s="306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264" t="str">
        <f>IF(F16="","",$D$10*K16/$E$21)</f>
        <v/>
      </c>
      <c r="M16" s="264"/>
      <c r="N16" s="288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269"/>
      <c r="B17" s="323" t="s">
        <v>85</v>
      </c>
      <c r="C17" s="324"/>
      <c r="D17" s="274"/>
      <c r="E17" s="126">
        <v>2</v>
      </c>
      <c r="F17" s="304"/>
      <c r="G17" s="305"/>
      <c r="H17" s="306"/>
      <c r="I17" s="82">
        <f>IF(F17="表彰あり",1,0)</f>
        <v>0</v>
      </c>
      <c r="J17" s="83">
        <v>2</v>
      </c>
      <c r="K17" s="83">
        <f t="shared" si="0"/>
        <v>0</v>
      </c>
      <c r="L17" s="264" t="str">
        <f>IF(F17="","",$D$10*K17/$E$21)</f>
        <v/>
      </c>
      <c r="M17" s="264"/>
      <c r="N17" s="288"/>
      <c r="O17" s="54"/>
      <c r="P17" s="70"/>
      <c r="Q17" s="58" t="s">
        <v>251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269"/>
      <c r="B18" s="323" t="s">
        <v>231</v>
      </c>
      <c r="C18" s="324"/>
      <c r="D18" s="274"/>
      <c r="E18" s="126">
        <v>0</v>
      </c>
      <c r="F18" s="304"/>
      <c r="G18" s="305"/>
      <c r="H18" s="306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71" t="str">
        <f>IF(F18="","",$D$10*K18/$E$21)</f>
        <v/>
      </c>
      <c r="M18" s="371"/>
      <c r="N18" s="288"/>
      <c r="O18" s="54"/>
      <c r="P18" s="70"/>
      <c r="Q18" s="58" t="s">
        <v>123</v>
      </c>
      <c r="R18" s="58" t="s">
        <v>247</v>
      </c>
      <c r="S18" s="59" t="s">
        <v>246</v>
      </c>
      <c r="T18" s="59" t="s">
        <v>244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269"/>
      <c r="B19" s="323" t="s">
        <v>19</v>
      </c>
      <c r="C19" s="324"/>
      <c r="D19" s="274"/>
      <c r="E19" s="126"/>
      <c r="F19" s="304"/>
      <c r="G19" s="305"/>
      <c r="H19" s="306"/>
      <c r="I19" s="131"/>
      <c r="J19" s="83"/>
      <c r="K19" s="132"/>
      <c r="L19" s="264"/>
      <c r="M19" s="264"/>
      <c r="N19" s="288"/>
      <c r="O19" s="54"/>
      <c r="P19" s="70"/>
      <c r="Q19" s="58" t="s">
        <v>252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269"/>
      <c r="B20" s="323" t="s">
        <v>74</v>
      </c>
      <c r="C20" s="324"/>
      <c r="D20" s="275"/>
      <c r="E20" s="126"/>
      <c r="F20" s="261"/>
      <c r="G20" s="262"/>
      <c r="H20" s="263"/>
      <c r="I20" s="131"/>
      <c r="J20" s="83"/>
      <c r="K20" s="132"/>
      <c r="L20" s="264"/>
      <c r="M20" s="264"/>
      <c r="N20" s="289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270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268" t="s">
        <v>129</v>
      </c>
      <c r="B22" s="290" t="s">
        <v>130</v>
      </c>
      <c r="C22" s="291"/>
      <c r="D22" s="273">
        <v>4</v>
      </c>
      <c r="E22" s="126">
        <v>2</v>
      </c>
      <c r="F22" s="276"/>
      <c r="G22" s="277"/>
      <c r="H22" s="278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279" t="str">
        <f>IF(F22="","",$D$22*K22/$E$27)</f>
        <v/>
      </c>
      <c r="M22" s="280"/>
      <c r="N22" s="287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269"/>
      <c r="B23" s="301" t="s">
        <v>210</v>
      </c>
      <c r="C23" s="310"/>
      <c r="D23" s="274"/>
      <c r="E23" s="89">
        <v>4</v>
      </c>
      <c r="F23" s="317"/>
      <c r="G23" s="318"/>
      <c r="H23" s="319"/>
      <c r="I23" s="121">
        <f>ROUND(MAX(MIN(2,((F23-69)/13*2)),0),3)</f>
        <v>0</v>
      </c>
      <c r="J23" s="120">
        <v>2</v>
      </c>
      <c r="K23" s="119">
        <f>IF(I23="","",I23*J23)</f>
        <v>0</v>
      </c>
      <c r="L23" s="320" t="str">
        <f>IF(F23="","",$D$22*K23/$E$27)</f>
        <v/>
      </c>
      <c r="M23" s="321"/>
      <c r="N23" s="288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269"/>
      <c r="B24" s="290" t="s">
        <v>131</v>
      </c>
      <c r="C24" s="291"/>
      <c r="D24" s="274"/>
      <c r="E24" s="126">
        <v>2</v>
      </c>
      <c r="F24" s="304"/>
      <c r="G24" s="305"/>
      <c r="H24" s="306"/>
      <c r="I24" s="82">
        <f>IF(F24="2件",2,IF(F24="1件",1,0))</f>
        <v>0</v>
      </c>
      <c r="J24" s="83">
        <v>1</v>
      </c>
      <c r="K24" s="83">
        <f t="shared" si="1"/>
        <v>0</v>
      </c>
      <c r="L24" s="279" t="str">
        <f>IF(F24="","",$D$22*K24/$E$27)</f>
        <v/>
      </c>
      <c r="M24" s="280"/>
      <c r="N24" s="288"/>
      <c r="O24" s="54"/>
      <c r="P24" s="70"/>
      <c r="Q24" s="58" t="s">
        <v>257</v>
      </c>
      <c r="R24" s="58" t="s">
        <v>242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269"/>
      <c r="B25" s="290" t="s">
        <v>132</v>
      </c>
      <c r="C25" s="291"/>
      <c r="D25" s="274"/>
      <c r="E25" s="126"/>
      <c r="F25" s="304"/>
      <c r="G25" s="305"/>
      <c r="H25" s="306"/>
      <c r="I25" s="82"/>
      <c r="J25" s="83"/>
      <c r="K25" s="83"/>
      <c r="L25" s="279"/>
      <c r="M25" s="280"/>
      <c r="N25" s="288"/>
      <c r="O25" s="54"/>
      <c r="P25" s="70"/>
      <c r="Q25" s="58" t="s">
        <v>251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269"/>
      <c r="B26" s="290" t="s">
        <v>229</v>
      </c>
      <c r="C26" s="291"/>
      <c r="D26" s="274"/>
      <c r="E26" s="126"/>
      <c r="F26" s="261"/>
      <c r="G26" s="262"/>
      <c r="H26" s="263"/>
      <c r="I26" s="131"/>
      <c r="J26" s="83"/>
      <c r="K26" s="132"/>
      <c r="L26" s="279"/>
      <c r="M26" s="280"/>
      <c r="N26" s="288"/>
      <c r="O26" s="54"/>
      <c r="P26" s="70"/>
      <c r="Q26" s="60" t="s">
        <v>239</v>
      </c>
      <c r="R26" s="60" t="s">
        <v>240</v>
      </c>
      <c r="S26" s="60" t="s">
        <v>241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270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268" t="s">
        <v>270</v>
      </c>
      <c r="B28" s="290" t="s">
        <v>271</v>
      </c>
      <c r="C28" s="291"/>
      <c r="D28" s="273">
        <v>9.5</v>
      </c>
      <c r="E28" s="89">
        <v>1</v>
      </c>
      <c r="F28" s="276"/>
      <c r="G28" s="277"/>
      <c r="H28" s="278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264" t="str">
        <f>IF(F28="","",D28*K28/$E$40)</f>
        <v/>
      </c>
      <c r="M28" s="264"/>
      <c r="N28" s="287">
        <f>ROUND(SUM(L28:L39),2)</f>
        <v>0</v>
      </c>
      <c r="O28" s="54"/>
      <c r="P28" s="70"/>
      <c r="Q28" s="58" t="s">
        <v>257</v>
      </c>
      <c r="R28" s="58" t="s">
        <v>242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269"/>
      <c r="B29" s="301" t="s">
        <v>272</v>
      </c>
      <c r="C29" s="91" t="s">
        <v>159</v>
      </c>
      <c r="D29" s="274"/>
      <c r="E29" s="89">
        <v>3</v>
      </c>
      <c r="F29" s="304"/>
      <c r="G29" s="305"/>
      <c r="H29" s="306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264" t="str">
        <f>IF(F29="","",D28*K29/$E$40)</f>
        <v/>
      </c>
      <c r="M29" s="264"/>
      <c r="N29" s="288"/>
      <c r="O29" s="54"/>
      <c r="P29" s="70"/>
      <c r="Q29" s="60" t="s">
        <v>248</v>
      </c>
      <c r="R29" s="60" t="s">
        <v>249</v>
      </c>
      <c r="S29" s="60" t="s">
        <v>250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269"/>
      <c r="B30" s="302"/>
      <c r="C30" s="91" t="s">
        <v>158</v>
      </c>
      <c r="D30" s="274"/>
      <c r="E30" s="89">
        <v>1</v>
      </c>
      <c r="F30" s="304"/>
      <c r="G30" s="305"/>
      <c r="H30" s="306"/>
      <c r="I30" s="90">
        <f>IF(F30="対応実績あり",1,0)</f>
        <v>0</v>
      </c>
      <c r="J30" s="120">
        <v>1</v>
      </c>
      <c r="K30" s="120">
        <f>IF(I30="","",I30*J30)</f>
        <v>0</v>
      </c>
      <c r="L30" s="264" t="str">
        <f>IF(F30="","",D28*K30/$E$40)</f>
        <v/>
      </c>
      <c r="M30" s="264"/>
      <c r="N30" s="288"/>
      <c r="O30" s="54"/>
      <c r="P30" s="70"/>
      <c r="Q30" s="60" t="s">
        <v>273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269"/>
      <c r="B31" s="303"/>
      <c r="C31" s="91" t="s">
        <v>274</v>
      </c>
      <c r="D31" s="274"/>
      <c r="E31" s="89">
        <v>1</v>
      </c>
      <c r="F31" s="304"/>
      <c r="G31" s="305"/>
      <c r="H31" s="306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264" t="str">
        <f>IF(F31="","",D28*K31/$E$40)</f>
        <v/>
      </c>
      <c r="M31" s="264"/>
      <c r="N31" s="288"/>
      <c r="O31" s="54"/>
      <c r="P31" s="70"/>
      <c r="Q31" s="60" t="s">
        <v>296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269"/>
      <c r="B32" s="290" t="s">
        <v>275</v>
      </c>
      <c r="C32" s="291"/>
      <c r="D32" s="274"/>
      <c r="E32" s="89">
        <v>2</v>
      </c>
      <c r="F32" s="304"/>
      <c r="G32" s="305"/>
      <c r="H32" s="306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264" t="str">
        <f>IF(F32="","",D28*K32/$E$40)</f>
        <v/>
      </c>
      <c r="M32" s="264"/>
      <c r="N32" s="288"/>
      <c r="O32" s="54"/>
      <c r="P32" s="70"/>
      <c r="Q32" s="58" t="s">
        <v>276</v>
      </c>
      <c r="R32" s="58" t="s">
        <v>277</v>
      </c>
      <c r="S32" s="58" t="s">
        <v>278</v>
      </c>
      <c r="T32" s="58" t="s">
        <v>279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269"/>
      <c r="B33" s="290" t="s">
        <v>280</v>
      </c>
      <c r="C33" s="291"/>
      <c r="D33" s="274"/>
      <c r="E33" s="89">
        <v>4</v>
      </c>
      <c r="F33" s="307"/>
      <c r="G33" s="308"/>
      <c r="H33" s="309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279" t="str">
        <f>IF(F33="","",D28*K33/$E$40)</f>
        <v/>
      </c>
      <c r="M33" s="280"/>
      <c r="N33" s="288"/>
      <c r="O33" s="54"/>
      <c r="P33" s="70"/>
      <c r="Q33" s="58" t="s">
        <v>281</v>
      </c>
      <c r="R33" s="58" t="s">
        <v>282</v>
      </c>
      <c r="S33" s="58" t="s">
        <v>283</v>
      </c>
      <c r="T33" s="58" t="s">
        <v>284</v>
      </c>
      <c r="U33" s="58" t="s">
        <v>245</v>
      </c>
      <c r="V33" s="58" t="s">
        <v>123</v>
      </c>
      <c r="AB33" s="52"/>
      <c r="AC33" s="52"/>
      <c r="AD33" s="52"/>
    </row>
    <row r="34" spans="1:30" s="53" customFormat="1" ht="21.75" customHeight="1">
      <c r="A34" s="269"/>
      <c r="B34" s="301" t="s">
        <v>285</v>
      </c>
      <c r="C34" s="310"/>
      <c r="D34" s="274"/>
      <c r="E34" s="312">
        <v>4</v>
      </c>
      <c r="F34" s="100" t="s">
        <v>366</v>
      </c>
      <c r="G34" s="308"/>
      <c r="H34" s="309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264" t="str">
        <f>IF(G34="","",D28*K34/$E$40)</f>
        <v/>
      </c>
      <c r="M34" s="264"/>
      <c r="N34" s="288"/>
      <c r="O34" s="54"/>
      <c r="P34" s="70"/>
      <c r="Q34" s="58" t="s">
        <v>266</v>
      </c>
      <c r="R34" s="58" t="s">
        <v>267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269"/>
      <c r="B35" s="303"/>
      <c r="C35" s="311"/>
      <c r="D35" s="274"/>
      <c r="E35" s="313"/>
      <c r="F35" s="100" t="s">
        <v>367</v>
      </c>
      <c r="G35" s="308"/>
      <c r="H35" s="309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264" t="str">
        <f>IF(G35="","",D28*K35/$E$40)</f>
        <v/>
      </c>
      <c r="M35" s="264"/>
      <c r="N35" s="288"/>
      <c r="O35" s="54"/>
      <c r="P35" s="70"/>
      <c r="Q35" s="58" t="s">
        <v>266</v>
      </c>
      <c r="R35" s="58" t="s">
        <v>267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269"/>
      <c r="B36" s="290" t="s">
        <v>286</v>
      </c>
      <c r="C36" s="291"/>
      <c r="D36" s="274"/>
      <c r="E36" s="89">
        <v>2</v>
      </c>
      <c r="F36" s="304"/>
      <c r="G36" s="305"/>
      <c r="H36" s="306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264" t="str">
        <f>IF(F36="","",D28*K36/$E$40)</f>
        <v/>
      </c>
      <c r="M36" s="264"/>
      <c r="N36" s="288"/>
      <c r="O36" s="54"/>
      <c r="P36" s="70"/>
      <c r="Q36" s="58" t="s">
        <v>257</v>
      </c>
      <c r="R36" s="58" t="s">
        <v>242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269"/>
      <c r="B37" s="290" t="s">
        <v>338</v>
      </c>
      <c r="C37" s="291"/>
      <c r="D37" s="274"/>
      <c r="E37" s="135">
        <v>1</v>
      </c>
      <c r="F37" s="261"/>
      <c r="G37" s="262"/>
      <c r="H37" s="263"/>
      <c r="I37" s="133">
        <f>IF(F37="登録及び実績あり",1,0)</f>
        <v>0</v>
      </c>
      <c r="J37" s="83">
        <v>1</v>
      </c>
      <c r="K37" s="132">
        <f t="shared" si="4"/>
        <v>0</v>
      </c>
      <c r="L37" s="264" t="str">
        <f>IF(F37="","",D28*K37/$E$40)</f>
        <v/>
      </c>
      <c r="M37" s="264"/>
      <c r="N37" s="288"/>
      <c r="O37" s="54"/>
      <c r="P37" s="70"/>
      <c r="Q37" s="58" t="s">
        <v>287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269"/>
      <c r="B38" s="290" t="s">
        <v>288</v>
      </c>
      <c r="C38" s="291"/>
      <c r="D38" s="274"/>
      <c r="E38" s="126"/>
      <c r="F38" s="314"/>
      <c r="G38" s="315"/>
      <c r="H38" s="316"/>
      <c r="I38" s="82"/>
      <c r="J38" s="83"/>
      <c r="K38" s="83"/>
      <c r="L38" s="264"/>
      <c r="M38" s="264"/>
      <c r="N38" s="288"/>
      <c r="O38" s="52"/>
      <c r="P38" s="70"/>
      <c r="Q38" s="58" t="s">
        <v>112</v>
      </c>
      <c r="R38" s="58" t="s">
        <v>243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269"/>
      <c r="B39" s="290" t="s">
        <v>289</v>
      </c>
      <c r="C39" s="291"/>
      <c r="D39" s="275"/>
      <c r="E39" s="126"/>
      <c r="F39" s="298"/>
      <c r="G39" s="299"/>
      <c r="H39" s="300"/>
      <c r="I39" s="82"/>
      <c r="J39" s="83"/>
      <c r="K39" s="83"/>
      <c r="L39" s="264"/>
      <c r="M39" s="264"/>
      <c r="N39" s="289"/>
      <c r="O39" s="52"/>
      <c r="P39" s="70"/>
      <c r="Q39" s="58" t="s">
        <v>252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270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268" t="s">
        <v>290</v>
      </c>
      <c r="B41" s="271" t="s">
        <v>291</v>
      </c>
      <c r="C41" s="272"/>
      <c r="D41" s="273"/>
      <c r="E41" s="126"/>
      <c r="F41" s="276"/>
      <c r="G41" s="277"/>
      <c r="H41" s="278"/>
      <c r="I41" s="82"/>
      <c r="J41" s="83"/>
      <c r="K41" s="83"/>
      <c r="L41" s="279"/>
      <c r="M41" s="280"/>
      <c r="N41" s="287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269"/>
      <c r="B42" s="290" t="s">
        <v>292</v>
      </c>
      <c r="C42" s="291"/>
      <c r="D42" s="274"/>
      <c r="E42" s="89"/>
      <c r="F42" s="292"/>
      <c r="G42" s="293"/>
      <c r="H42" s="294"/>
      <c r="I42" s="82"/>
      <c r="J42" s="83"/>
      <c r="K42" s="83"/>
      <c r="L42" s="264"/>
      <c r="M42" s="264"/>
      <c r="N42" s="288"/>
      <c r="O42" s="54"/>
      <c r="P42" s="70"/>
      <c r="Q42" s="58" t="s">
        <v>293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269"/>
      <c r="B43" s="290" t="s">
        <v>294</v>
      </c>
      <c r="C43" s="291"/>
      <c r="D43" s="274"/>
      <c r="E43" s="89"/>
      <c r="F43" s="295"/>
      <c r="G43" s="296"/>
      <c r="H43" s="297"/>
      <c r="I43" s="82"/>
      <c r="J43" s="83"/>
      <c r="K43" s="83"/>
      <c r="L43" s="264"/>
      <c r="M43" s="264"/>
      <c r="N43" s="288"/>
      <c r="O43" s="54"/>
      <c r="P43" s="70"/>
      <c r="Q43" s="58" t="s">
        <v>253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269"/>
      <c r="B44" s="290" t="s">
        <v>295</v>
      </c>
      <c r="C44" s="291"/>
      <c r="D44" s="275"/>
      <c r="E44" s="126"/>
      <c r="F44" s="261"/>
      <c r="G44" s="262"/>
      <c r="H44" s="263"/>
      <c r="I44" s="82"/>
      <c r="J44" s="83"/>
      <c r="K44" s="83"/>
      <c r="L44" s="264"/>
      <c r="M44" s="264"/>
      <c r="N44" s="289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270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265"/>
      <c r="F48" s="266"/>
      <c r="G48" s="266"/>
      <c r="H48" s="267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282" t="s">
        <v>14</v>
      </c>
      <c r="B50" s="108" t="s">
        <v>133</v>
      </c>
      <c r="C50" s="283" t="s">
        <v>15</v>
      </c>
      <c r="D50" s="284" t="s">
        <v>16</v>
      </c>
      <c r="E50" s="284"/>
      <c r="F50" s="109"/>
      <c r="G50" s="115" t="str">
        <f>IF(E48="","",N46)</f>
        <v/>
      </c>
      <c r="H50" s="110"/>
      <c r="I50" s="88"/>
      <c r="J50" s="285" t="s">
        <v>15</v>
      </c>
      <c r="K50" s="286" t="str">
        <f>IF(D51="","",ROUNDDOWN((100+G50)/(D51/1000000),5))</f>
        <v/>
      </c>
      <c r="L50" s="286"/>
      <c r="M50" s="286"/>
      <c r="N50" s="286"/>
      <c r="O50" s="258"/>
      <c r="Q50" s="56"/>
    </row>
    <row r="51" spans="1:30" s="53" customFormat="1" ht="11.25" customHeight="1">
      <c r="A51" s="282"/>
      <c r="B51" s="113" t="s">
        <v>134</v>
      </c>
      <c r="C51" s="283"/>
      <c r="D51" s="259" t="str">
        <f>IF(E48="","",E48)</f>
        <v/>
      </c>
      <c r="E51" s="259"/>
      <c r="F51" s="259"/>
      <c r="G51" s="259"/>
      <c r="H51" s="260" t="s">
        <v>119</v>
      </c>
      <c r="I51" s="260"/>
      <c r="J51" s="285"/>
      <c r="K51" s="286"/>
      <c r="L51" s="286"/>
      <c r="M51" s="286"/>
      <c r="N51" s="286"/>
      <c r="O51" s="258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281" t="s">
        <v>22</v>
      </c>
      <c r="B52" s="281"/>
      <c r="C52" s="281"/>
      <c r="D52" s="281"/>
      <c r="E52" s="281"/>
      <c r="F52" s="281"/>
      <c r="G52" s="281"/>
      <c r="H52" s="281"/>
      <c r="I52" s="281"/>
      <c r="J52" s="281"/>
      <c r="K52" s="281"/>
      <c r="L52" s="281"/>
      <c r="M52" s="281"/>
      <c r="N52" s="281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algorithmName="SHA-512" hashValue="LWQ4DxIMnEPGZe7pzwRgtWgCHM2RT0JpcQMUp20mTrolNcHA6+6FZUuj8v+OBeYKsJyewWPVRbvEourwAajSVw==" saltValue="Vmnquia3TDNG5qziaiXGww==" spinCount="100000" sheet="1" selectLockedCells="1"/>
  <mergeCells count="118"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255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377" t="s">
        <v>0</v>
      </c>
      <c r="I3" s="378"/>
      <c r="J3" s="378"/>
      <c r="K3" s="374">
        <f>'様式-共1-Ⅰ（地域実績）'!H2</f>
        <v>224610016</v>
      </c>
      <c r="L3" s="375"/>
      <c r="M3" s="375"/>
      <c r="N3" s="375"/>
      <c r="O3" s="375"/>
      <c r="P3" s="376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18" t="s">
        <v>139</v>
      </c>
      <c r="B5" s="418"/>
      <c r="C5" s="418"/>
      <c r="D5" s="418"/>
      <c r="E5" s="418"/>
      <c r="F5" s="418"/>
      <c r="G5" s="418"/>
      <c r="H5" s="418"/>
      <c r="I5" s="418"/>
      <c r="J5" s="418"/>
      <c r="K5" s="418"/>
      <c r="L5" s="418"/>
      <c r="M5" s="418"/>
      <c r="N5" s="418"/>
      <c r="O5" s="418"/>
      <c r="P5" s="418"/>
      <c r="Q5" s="418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388" t="s">
        <v>324</v>
      </c>
      <c r="B6" s="389"/>
      <c r="C6" s="390"/>
      <c r="D6" s="159"/>
      <c r="E6" s="159" t="s">
        <v>235</v>
      </c>
      <c r="F6" s="159" t="s">
        <v>216</v>
      </c>
      <c r="G6" s="422" t="s">
        <v>217</v>
      </c>
      <c r="H6" s="423"/>
      <c r="I6" s="423"/>
      <c r="J6" s="423"/>
      <c r="K6" s="423"/>
      <c r="L6" s="423"/>
      <c r="M6" s="423"/>
      <c r="N6" s="423"/>
      <c r="O6" s="423"/>
      <c r="P6" s="423"/>
      <c r="Q6" s="424"/>
      <c r="R6" s="5"/>
      <c r="S6" s="5"/>
      <c r="U6" s="239" t="s">
        <v>221</v>
      </c>
      <c r="Z6" s="32"/>
      <c r="AA6" s="32"/>
    </row>
    <row r="7" spans="1:27" ht="36" customHeight="1" thickBot="1">
      <c r="A7" s="391"/>
      <c r="B7" s="392"/>
      <c r="C7" s="393"/>
      <c r="D7" s="160" t="s">
        <v>223</v>
      </c>
      <c r="E7" s="161" t="s">
        <v>218</v>
      </c>
      <c r="F7" s="162" t="s">
        <v>215</v>
      </c>
      <c r="G7" s="385"/>
      <c r="H7" s="386"/>
      <c r="I7" s="386"/>
      <c r="J7" s="386"/>
      <c r="K7" s="386"/>
      <c r="L7" s="386"/>
      <c r="M7" s="386"/>
      <c r="N7" s="386"/>
      <c r="O7" s="386"/>
      <c r="P7" s="386"/>
      <c r="Q7" s="387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391"/>
      <c r="B8" s="392"/>
      <c r="C8" s="393"/>
      <c r="D8" s="160" t="s">
        <v>224</v>
      </c>
      <c r="E8" s="161" t="s">
        <v>218</v>
      </c>
      <c r="F8" s="162" t="s">
        <v>215</v>
      </c>
      <c r="G8" s="385"/>
      <c r="H8" s="386"/>
      <c r="I8" s="386"/>
      <c r="J8" s="386"/>
      <c r="K8" s="386"/>
      <c r="L8" s="386"/>
      <c r="M8" s="386"/>
      <c r="N8" s="386"/>
      <c r="O8" s="386"/>
      <c r="P8" s="386"/>
      <c r="Q8" s="387"/>
      <c r="R8" s="5"/>
      <c r="S8" s="6"/>
      <c r="U8" s="239" t="s">
        <v>337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391"/>
      <c r="B9" s="392"/>
      <c r="C9" s="393"/>
      <c r="D9" s="160" t="s">
        <v>225</v>
      </c>
      <c r="E9" s="161" t="s">
        <v>218</v>
      </c>
      <c r="F9" s="162" t="s">
        <v>215</v>
      </c>
      <c r="G9" s="385"/>
      <c r="H9" s="386"/>
      <c r="I9" s="386"/>
      <c r="J9" s="386"/>
      <c r="K9" s="386"/>
      <c r="L9" s="386"/>
      <c r="M9" s="386"/>
      <c r="N9" s="386"/>
      <c r="O9" s="386"/>
      <c r="P9" s="386"/>
      <c r="Q9" s="387"/>
      <c r="R9" s="5"/>
      <c r="S9" s="6"/>
      <c r="U9" s="239" t="s">
        <v>368</v>
      </c>
      <c r="Y9" s="32" t="s">
        <v>178</v>
      </c>
    </row>
    <row r="10" spans="1:27" ht="36" customHeight="1" thickBot="1">
      <c r="A10" s="391"/>
      <c r="B10" s="392"/>
      <c r="C10" s="393"/>
      <c r="D10" s="160" t="s">
        <v>237</v>
      </c>
      <c r="E10" s="161" t="s">
        <v>218</v>
      </c>
      <c r="F10" s="162" t="s">
        <v>215</v>
      </c>
      <c r="G10" s="385"/>
      <c r="H10" s="386"/>
      <c r="I10" s="386"/>
      <c r="J10" s="386"/>
      <c r="K10" s="386"/>
      <c r="L10" s="386"/>
      <c r="M10" s="386"/>
      <c r="N10" s="386"/>
      <c r="O10" s="386"/>
      <c r="P10" s="386"/>
      <c r="Q10" s="387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394"/>
      <c r="B11" s="395"/>
      <c r="C11" s="396"/>
      <c r="D11" s="160" t="s">
        <v>238</v>
      </c>
      <c r="E11" s="161" t="s">
        <v>218</v>
      </c>
      <c r="F11" s="162" t="s">
        <v>215</v>
      </c>
      <c r="G11" s="385"/>
      <c r="H11" s="386"/>
      <c r="I11" s="386"/>
      <c r="J11" s="386"/>
      <c r="K11" s="386"/>
      <c r="L11" s="386"/>
      <c r="M11" s="386"/>
      <c r="N11" s="386"/>
      <c r="O11" s="386"/>
      <c r="P11" s="386"/>
      <c r="Q11" s="387"/>
      <c r="R11" s="5"/>
      <c r="S11" s="6"/>
      <c r="Y11" s="8"/>
      <c r="Z11" s="8">
        <v>35</v>
      </c>
    </row>
    <row r="12" spans="1:27" ht="37.5" customHeight="1" thickBot="1">
      <c r="A12" s="402" t="s">
        <v>325</v>
      </c>
      <c r="B12" s="398" t="s">
        <v>23</v>
      </c>
      <c r="C12" s="405"/>
      <c r="D12" s="425" t="s">
        <v>24</v>
      </c>
      <c r="E12" s="426"/>
      <c r="F12" s="406" t="s">
        <v>82</v>
      </c>
      <c r="G12" s="407"/>
      <c r="H12" s="408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03"/>
      <c r="B13" s="397" t="s">
        <v>25</v>
      </c>
      <c r="C13" s="397"/>
      <c r="D13" s="439" t="s">
        <v>226</v>
      </c>
      <c r="E13" s="440"/>
      <c r="F13" s="440"/>
      <c r="G13" s="441"/>
      <c r="H13" s="442"/>
      <c r="I13" s="442"/>
      <c r="J13" s="443"/>
      <c r="K13" s="168" t="s">
        <v>177</v>
      </c>
      <c r="L13" s="399"/>
      <c r="M13" s="400"/>
      <c r="N13" s="400"/>
      <c r="O13" s="400"/>
      <c r="P13" s="400"/>
      <c r="Q13" s="401"/>
      <c r="R13" s="5"/>
      <c r="S13" s="6"/>
    </row>
    <row r="14" spans="1:27" ht="22.5" customHeight="1" thickBot="1">
      <c r="A14" s="403"/>
      <c r="B14" s="419" t="s">
        <v>60</v>
      </c>
      <c r="C14" s="420"/>
      <c r="D14" s="420"/>
      <c r="E14" s="420"/>
      <c r="F14" s="420"/>
      <c r="G14" s="420"/>
      <c r="H14" s="420"/>
      <c r="I14" s="420"/>
      <c r="J14" s="420"/>
      <c r="K14" s="420"/>
      <c r="L14" s="420"/>
      <c r="M14" s="420"/>
      <c r="N14" s="420"/>
      <c r="O14" s="420"/>
      <c r="P14" s="420"/>
      <c r="Q14" s="421"/>
      <c r="R14" s="5"/>
      <c r="S14" s="6"/>
    </row>
    <row r="15" spans="1:27" ht="22.5" customHeight="1" thickBot="1">
      <c r="A15" s="403"/>
      <c r="B15" s="397" t="s">
        <v>180</v>
      </c>
      <c r="C15" s="398"/>
      <c r="D15" s="399"/>
      <c r="E15" s="400"/>
      <c r="F15" s="400"/>
      <c r="G15" s="400"/>
      <c r="H15" s="400"/>
      <c r="I15" s="401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03"/>
      <c r="B16" s="397" t="s">
        <v>121</v>
      </c>
      <c r="C16" s="398"/>
      <c r="D16" s="399"/>
      <c r="E16" s="400"/>
      <c r="F16" s="400"/>
      <c r="G16" s="400"/>
      <c r="H16" s="400"/>
      <c r="I16" s="400"/>
      <c r="J16" s="400"/>
      <c r="K16" s="400"/>
      <c r="L16" s="400"/>
      <c r="M16" s="400"/>
      <c r="N16" s="400"/>
      <c r="O16" s="400"/>
      <c r="P16" s="400"/>
      <c r="Q16" s="401"/>
      <c r="R16" s="5"/>
      <c r="S16" s="6"/>
    </row>
    <row r="17" spans="1:25" ht="32.25" customHeight="1" thickBot="1">
      <c r="A17" s="403"/>
      <c r="B17" s="450" t="s">
        <v>227</v>
      </c>
      <c r="C17" s="451"/>
      <c r="D17" s="427">
        <v>0</v>
      </c>
      <c r="E17" s="428"/>
      <c r="F17" s="428"/>
      <c r="G17" s="429"/>
      <c r="H17" s="430"/>
      <c r="I17" s="431"/>
      <c r="J17" s="431"/>
      <c r="K17" s="431"/>
      <c r="L17" s="431"/>
      <c r="M17" s="431"/>
      <c r="N17" s="431"/>
      <c r="O17" s="431"/>
      <c r="P17" s="431"/>
      <c r="Q17" s="432"/>
      <c r="R17" s="5"/>
      <c r="S17" s="6"/>
    </row>
    <row r="18" spans="1:25" ht="22.5" customHeight="1" thickBot="1">
      <c r="A18" s="403"/>
      <c r="B18" s="397" t="s">
        <v>141</v>
      </c>
      <c r="C18" s="398"/>
      <c r="D18" s="455"/>
      <c r="E18" s="456"/>
      <c r="F18" s="456"/>
      <c r="G18" s="456"/>
      <c r="H18" s="456"/>
      <c r="I18" s="456"/>
      <c r="J18" s="456"/>
      <c r="K18" s="456"/>
      <c r="L18" s="456"/>
      <c r="M18" s="456"/>
      <c r="N18" s="456"/>
      <c r="O18" s="456"/>
      <c r="P18" s="456"/>
      <c r="Q18" s="457"/>
      <c r="R18" s="5"/>
      <c r="S18" s="6"/>
    </row>
    <row r="19" spans="1:25" ht="60" customHeight="1" thickBot="1">
      <c r="A19" s="403"/>
      <c r="B19" s="397" t="s">
        <v>27</v>
      </c>
      <c r="C19" s="398"/>
      <c r="D19" s="444"/>
      <c r="E19" s="445"/>
      <c r="F19" s="445"/>
      <c r="G19" s="445"/>
      <c r="H19" s="445"/>
      <c r="I19" s="445"/>
      <c r="J19" s="445"/>
      <c r="K19" s="445"/>
      <c r="L19" s="445"/>
      <c r="M19" s="445"/>
      <c r="N19" s="445"/>
      <c r="O19" s="445"/>
      <c r="P19" s="445"/>
      <c r="Q19" s="446"/>
      <c r="R19" s="5"/>
      <c r="S19" s="6"/>
    </row>
    <row r="20" spans="1:25" ht="23.25" customHeight="1" thickBot="1">
      <c r="A20" s="403"/>
      <c r="B20" s="397" t="s">
        <v>122</v>
      </c>
      <c r="C20" s="398"/>
      <c r="D20" s="447"/>
      <c r="E20" s="448"/>
      <c r="F20" s="448"/>
      <c r="G20" s="448"/>
      <c r="H20" s="172" t="s">
        <v>181</v>
      </c>
      <c r="I20" s="448"/>
      <c r="J20" s="448"/>
      <c r="K20" s="448"/>
      <c r="L20" s="448"/>
      <c r="M20" s="448"/>
      <c r="N20" s="448"/>
      <c r="O20" s="448"/>
      <c r="P20" s="448"/>
      <c r="Q20" s="449"/>
      <c r="R20" s="5"/>
      <c r="S20" s="6"/>
    </row>
    <row r="21" spans="1:25" ht="23.25" customHeight="1" thickBot="1">
      <c r="A21" s="404"/>
      <c r="B21" s="397" t="s">
        <v>167</v>
      </c>
      <c r="C21" s="398"/>
      <c r="D21" s="372" t="s">
        <v>89</v>
      </c>
      <c r="E21" s="373"/>
      <c r="F21" s="433" t="s">
        <v>28</v>
      </c>
      <c r="G21" s="434"/>
      <c r="H21" s="434"/>
      <c r="I21" s="434"/>
      <c r="J21" s="434"/>
      <c r="K21" s="434"/>
      <c r="L21" s="434"/>
      <c r="M21" s="434"/>
      <c r="N21" s="435"/>
      <c r="O21" s="436"/>
      <c r="P21" s="437"/>
      <c r="Q21" s="438"/>
      <c r="R21" s="5"/>
      <c r="S21" s="6"/>
    </row>
    <row r="22" spans="1:25" ht="27" customHeight="1" thickBot="1">
      <c r="A22" s="379" t="s">
        <v>326</v>
      </c>
      <c r="B22" s="380"/>
      <c r="C22" s="381"/>
      <c r="D22" s="480" t="s">
        <v>29</v>
      </c>
      <c r="E22" s="481"/>
      <c r="F22" s="409" t="s">
        <v>182</v>
      </c>
      <c r="G22" s="410"/>
      <c r="H22" s="411"/>
      <c r="I22" s="412" t="s">
        <v>30</v>
      </c>
      <c r="J22" s="413"/>
      <c r="K22" s="414"/>
      <c r="L22" s="415"/>
      <c r="M22" s="416"/>
      <c r="N22" s="416"/>
      <c r="O22" s="416"/>
      <c r="P22" s="416"/>
      <c r="Q22" s="417"/>
      <c r="R22" s="5"/>
      <c r="S22" s="6"/>
      <c r="U22" s="8"/>
    </row>
    <row r="23" spans="1:25" ht="39" customHeight="1" thickBot="1">
      <c r="A23" s="382"/>
      <c r="B23" s="383"/>
      <c r="C23" s="384"/>
      <c r="D23" s="451" t="s">
        <v>142</v>
      </c>
      <c r="E23" s="458"/>
      <c r="F23" s="452"/>
      <c r="G23" s="453"/>
      <c r="H23" s="453"/>
      <c r="I23" s="453"/>
      <c r="J23" s="453"/>
      <c r="K23" s="453"/>
      <c r="L23" s="453"/>
      <c r="M23" s="453"/>
      <c r="N23" s="453"/>
      <c r="O23" s="453"/>
      <c r="P23" s="453"/>
      <c r="Q23" s="454"/>
      <c r="R23" s="5"/>
      <c r="S23" s="6"/>
      <c r="U23" s="8"/>
    </row>
    <row r="24" spans="1:25" ht="39" customHeight="1" thickBot="1">
      <c r="A24" s="379" t="s">
        <v>327</v>
      </c>
      <c r="B24" s="380"/>
      <c r="C24" s="381"/>
      <c r="D24" s="465" t="s">
        <v>140</v>
      </c>
      <c r="E24" s="466"/>
      <c r="F24" s="467"/>
      <c r="G24" s="467"/>
      <c r="H24" s="467"/>
      <c r="I24" s="466"/>
      <c r="J24" s="466"/>
      <c r="K24" s="466"/>
      <c r="L24" s="468"/>
      <c r="M24" s="372" t="s">
        <v>90</v>
      </c>
      <c r="N24" s="469"/>
      <c r="O24" s="469"/>
      <c r="P24" s="469"/>
      <c r="Q24" s="373"/>
      <c r="R24" s="5"/>
      <c r="S24" s="6"/>
    </row>
    <row r="25" spans="1:25" ht="39" customHeight="1" thickBot="1">
      <c r="A25" s="459" t="s">
        <v>328</v>
      </c>
      <c r="B25" s="460"/>
      <c r="C25" s="461"/>
      <c r="D25" s="476" t="s">
        <v>31</v>
      </c>
      <c r="E25" s="477"/>
      <c r="F25" s="462" t="s">
        <v>82</v>
      </c>
      <c r="G25" s="463"/>
      <c r="H25" s="464"/>
      <c r="I25" s="470" t="s">
        <v>32</v>
      </c>
      <c r="J25" s="471"/>
      <c r="K25" s="471"/>
      <c r="L25" s="471"/>
      <c r="M25" s="472"/>
      <c r="N25" s="473"/>
      <c r="O25" s="474"/>
      <c r="P25" s="474"/>
      <c r="Q25" s="475"/>
      <c r="R25" s="5"/>
      <c r="S25" s="6"/>
    </row>
    <row r="26" spans="1:25" ht="39" customHeight="1" thickBot="1">
      <c r="A26" s="459" t="s">
        <v>329</v>
      </c>
      <c r="B26" s="460"/>
      <c r="C26" s="461"/>
      <c r="D26" s="476" t="s">
        <v>75</v>
      </c>
      <c r="E26" s="477"/>
      <c r="F26" s="462" t="s">
        <v>182</v>
      </c>
      <c r="G26" s="463"/>
      <c r="H26" s="464"/>
      <c r="I26" s="470"/>
      <c r="J26" s="471"/>
      <c r="K26" s="471"/>
      <c r="L26" s="471"/>
      <c r="M26" s="471"/>
      <c r="N26" s="478"/>
      <c r="O26" s="478"/>
      <c r="P26" s="478"/>
      <c r="Q26" s="479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  <mergeCell ref="D13:F13"/>
    <mergeCell ref="G13:J13"/>
    <mergeCell ref="B19:C19"/>
    <mergeCell ref="D19:Q19"/>
    <mergeCell ref="B20:C20"/>
    <mergeCell ref="D20:G20"/>
    <mergeCell ref="I20:Q20"/>
    <mergeCell ref="B17:C17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256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331">
        <f>'様式-共1-Ⅰ（地域実績）'!H2</f>
        <v>224610016</v>
      </c>
      <c r="H2" s="332"/>
      <c r="I2" s="332"/>
      <c r="J2" s="332"/>
      <c r="K2" s="332"/>
      <c r="L2" s="333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584" t="s">
        <v>47</v>
      </c>
      <c r="B4" s="584"/>
      <c r="C4" s="584"/>
      <c r="D4" s="584"/>
      <c r="E4" s="584"/>
      <c r="F4" s="584"/>
      <c r="G4" s="584"/>
      <c r="H4" s="584"/>
      <c r="I4" s="584"/>
      <c r="J4" s="584"/>
      <c r="K4" s="584"/>
      <c r="L4" s="584"/>
      <c r="M4" s="584"/>
      <c r="N4" s="20"/>
      <c r="O4" s="20"/>
      <c r="Q4" s="22" t="s">
        <v>165</v>
      </c>
    </row>
    <row r="5" spans="1:25" ht="18" customHeight="1" thickBot="1">
      <c r="A5" s="31"/>
      <c r="B5" s="43"/>
      <c r="C5" s="603" t="s">
        <v>92</v>
      </c>
      <c r="D5" s="604"/>
      <c r="E5" s="604"/>
      <c r="F5" s="604"/>
      <c r="G5" s="604"/>
      <c r="H5" s="604"/>
      <c r="I5" s="604"/>
      <c r="J5" s="604"/>
      <c r="K5" s="605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482" t="s">
        <v>93</v>
      </c>
      <c r="B7" s="483"/>
      <c r="C7" s="484"/>
      <c r="D7" s="178" t="s">
        <v>48</v>
      </c>
      <c r="E7" s="488"/>
      <c r="F7" s="489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485"/>
      <c r="B8" s="486"/>
      <c r="C8" s="487"/>
      <c r="D8" s="182" t="s">
        <v>49</v>
      </c>
      <c r="E8" s="490" t="s">
        <v>91</v>
      </c>
      <c r="F8" s="491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482" t="s">
        <v>94</v>
      </c>
      <c r="B9" s="483"/>
      <c r="C9" s="484"/>
      <c r="D9" s="178" t="s">
        <v>48</v>
      </c>
      <c r="E9" s="492"/>
      <c r="F9" s="493"/>
      <c r="G9" s="606" t="s">
        <v>234</v>
      </c>
      <c r="H9" s="607"/>
      <c r="I9" s="607"/>
      <c r="J9" s="607"/>
      <c r="K9" s="608"/>
      <c r="L9" s="609" t="s">
        <v>214</v>
      </c>
      <c r="M9" s="610"/>
      <c r="N9" s="20"/>
      <c r="O9" s="6"/>
    </row>
    <row r="10" spans="1:25" ht="27" customHeight="1">
      <c r="A10" s="485"/>
      <c r="B10" s="486"/>
      <c r="C10" s="487"/>
      <c r="D10" s="187" t="s">
        <v>49</v>
      </c>
      <c r="E10" s="494" t="s">
        <v>68</v>
      </c>
      <c r="F10" s="495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591" t="s">
        <v>330</v>
      </c>
      <c r="B12" s="592"/>
      <c r="C12" s="194" t="s">
        <v>50</v>
      </c>
      <c r="D12" s="195" t="s">
        <v>24</v>
      </c>
      <c r="E12" s="490" t="s">
        <v>82</v>
      </c>
      <c r="F12" s="491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593"/>
      <c r="B13" s="594"/>
      <c r="C13" s="196" t="s">
        <v>51</v>
      </c>
      <c r="D13" s="570" t="s">
        <v>26</v>
      </c>
      <c r="E13" s="486"/>
      <c r="F13" s="571"/>
      <c r="G13" s="572"/>
      <c r="H13" s="197" t="s">
        <v>177</v>
      </c>
      <c r="I13" s="597"/>
      <c r="J13" s="598"/>
      <c r="K13" s="598"/>
      <c r="L13" s="598"/>
      <c r="M13" s="599"/>
      <c r="N13" s="20"/>
      <c r="O13" s="20"/>
    </row>
    <row r="14" spans="1:25" ht="18" customHeight="1" thickBot="1">
      <c r="A14" s="593"/>
      <c r="B14" s="594"/>
      <c r="C14" s="585" t="s">
        <v>65</v>
      </c>
      <c r="D14" s="586"/>
      <c r="E14" s="586"/>
      <c r="F14" s="586"/>
      <c r="G14" s="586"/>
      <c r="H14" s="586"/>
      <c r="I14" s="586"/>
      <c r="J14" s="586"/>
      <c r="K14" s="586"/>
      <c r="L14" s="586"/>
      <c r="M14" s="587"/>
      <c r="N14" s="20"/>
      <c r="O14" s="20"/>
    </row>
    <row r="15" spans="1:25" ht="18" customHeight="1" thickBot="1">
      <c r="A15" s="593"/>
      <c r="B15" s="594"/>
      <c r="C15" s="198" t="s">
        <v>180</v>
      </c>
      <c r="D15" s="588"/>
      <c r="E15" s="589"/>
      <c r="F15" s="590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593"/>
      <c r="B16" s="594"/>
      <c r="C16" s="202" t="s">
        <v>183</v>
      </c>
      <c r="D16" s="588"/>
      <c r="E16" s="589"/>
      <c r="F16" s="589"/>
      <c r="G16" s="589"/>
      <c r="H16" s="589"/>
      <c r="I16" s="589"/>
      <c r="J16" s="589"/>
      <c r="K16" s="589"/>
      <c r="L16" s="589"/>
      <c r="M16" s="590"/>
      <c r="N16" s="20"/>
      <c r="O16" s="20"/>
    </row>
    <row r="17" spans="1:18" ht="27" customHeight="1" thickBot="1">
      <c r="A17" s="593"/>
      <c r="B17" s="594"/>
      <c r="C17" s="202" t="s">
        <v>228</v>
      </c>
      <c r="D17" s="573">
        <v>0</v>
      </c>
      <c r="E17" s="574"/>
      <c r="F17" s="203"/>
      <c r="G17" s="575"/>
      <c r="H17" s="575"/>
      <c r="I17" s="575"/>
      <c r="J17" s="575"/>
      <c r="K17" s="575"/>
      <c r="L17" s="575"/>
      <c r="M17" s="576"/>
      <c r="N17" s="20"/>
      <c r="O17" s="20"/>
    </row>
    <row r="18" spans="1:18" ht="18" customHeight="1" thickBot="1">
      <c r="A18" s="593"/>
      <c r="B18" s="594"/>
      <c r="C18" s="198" t="s">
        <v>155</v>
      </c>
      <c r="D18" s="578"/>
      <c r="E18" s="579"/>
      <c r="F18" s="579"/>
      <c r="G18" s="579"/>
      <c r="H18" s="579"/>
      <c r="I18" s="579"/>
      <c r="J18" s="579"/>
      <c r="K18" s="579"/>
      <c r="L18" s="579"/>
      <c r="M18" s="580"/>
      <c r="N18" s="20"/>
      <c r="O18" s="20"/>
    </row>
    <row r="19" spans="1:18" ht="46.5" customHeight="1" thickBot="1">
      <c r="A19" s="593"/>
      <c r="B19" s="594"/>
      <c r="C19" s="198" t="s">
        <v>184</v>
      </c>
      <c r="D19" s="600"/>
      <c r="E19" s="601"/>
      <c r="F19" s="601"/>
      <c r="G19" s="601"/>
      <c r="H19" s="601"/>
      <c r="I19" s="601"/>
      <c r="J19" s="601"/>
      <c r="K19" s="601"/>
      <c r="L19" s="601"/>
      <c r="M19" s="602"/>
      <c r="N19" s="20"/>
      <c r="O19" s="20"/>
    </row>
    <row r="20" spans="1:18" ht="18" customHeight="1" thickBot="1">
      <c r="A20" s="593"/>
      <c r="B20" s="594"/>
      <c r="C20" s="198" t="s">
        <v>156</v>
      </c>
      <c r="D20" s="525"/>
      <c r="E20" s="523"/>
      <c r="F20" s="204" t="s">
        <v>181</v>
      </c>
      <c r="G20" s="523"/>
      <c r="H20" s="523"/>
      <c r="I20" s="523"/>
      <c r="J20" s="523"/>
      <c r="K20" s="523"/>
      <c r="L20" s="523"/>
      <c r="M20" s="524"/>
      <c r="N20" s="20"/>
      <c r="O20" s="20"/>
    </row>
    <row r="21" spans="1:18" ht="18" customHeight="1" thickBot="1">
      <c r="A21" s="593"/>
      <c r="B21" s="594"/>
      <c r="C21" s="198" t="s">
        <v>79</v>
      </c>
      <c r="D21" s="505"/>
      <c r="E21" s="506"/>
      <c r="F21" s="506"/>
      <c r="G21" s="506"/>
      <c r="H21" s="506"/>
      <c r="I21" s="506"/>
      <c r="J21" s="506"/>
      <c r="K21" s="506"/>
      <c r="L21" s="506"/>
      <c r="M21" s="507"/>
      <c r="N21" s="46"/>
      <c r="O21" s="46"/>
      <c r="P21" s="20"/>
      <c r="Q21" s="20"/>
    </row>
    <row r="22" spans="1:18" ht="18" customHeight="1" thickBot="1">
      <c r="A22" s="593"/>
      <c r="B22" s="594"/>
      <c r="C22" s="198" t="s">
        <v>157</v>
      </c>
      <c r="D22" s="525"/>
      <c r="E22" s="523"/>
      <c r="F22" s="204" t="s">
        <v>181</v>
      </c>
      <c r="G22" s="523"/>
      <c r="H22" s="523"/>
      <c r="I22" s="523"/>
      <c r="J22" s="523"/>
      <c r="K22" s="523"/>
      <c r="L22" s="523"/>
      <c r="M22" s="524"/>
      <c r="N22" s="24"/>
      <c r="O22" s="24"/>
      <c r="P22" s="20"/>
      <c r="Q22" s="20"/>
    </row>
    <row r="23" spans="1:18" ht="18" customHeight="1" thickBot="1">
      <c r="A23" s="593"/>
      <c r="B23" s="594"/>
      <c r="C23" s="198" t="s">
        <v>53</v>
      </c>
      <c r="D23" s="490" t="s">
        <v>91</v>
      </c>
      <c r="E23" s="491"/>
      <c r="F23" s="577" t="s">
        <v>185</v>
      </c>
      <c r="G23" s="577"/>
      <c r="H23" s="577"/>
      <c r="I23" s="577"/>
      <c r="J23" s="577"/>
      <c r="K23" s="577"/>
      <c r="L23" s="577"/>
      <c r="M23" s="205"/>
      <c r="N23" s="24"/>
      <c r="O23" s="24"/>
      <c r="P23" s="20"/>
      <c r="Q23" s="20"/>
    </row>
    <row r="24" spans="1:18" ht="18" customHeight="1" thickBot="1">
      <c r="A24" s="595"/>
      <c r="B24" s="596"/>
      <c r="C24" s="206" t="s">
        <v>54</v>
      </c>
      <c r="D24" s="207" t="s">
        <v>55</v>
      </c>
      <c r="E24" s="511"/>
      <c r="F24" s="512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496" t="s">
        <v>331</v>
      </c>
      <c r="B25" s="497"/>
      <c r="C25" s="498"/>
      <c r="D25" s="212" t="s">
        <v>56</v>
      </c>
      <c r="E25" s="213" t="s">
        <v>82</v>
      </c>
      <c r="F25" s="581" t="s">
        <v>187</v>
      </c>
      <c r="G25" s="582"/>
      <c r="H25" s="582"/>
      <c r="I25" s="490" t="s">
        <v>91</v>
      </c>
      <c r="J25" s="583"/>
      <c r="K25" s="583"/>
      <c r="L25" s="583"/>
      <c r="M25" s="491"/>
      <c r="N25" s="39"/>
      <c r="O25" s="6"/>
    </row>
    <row r="26" spans="1:18" ht="18" customHeight="1" thickBot="1">
      <c r="A26" s="499"/>
      <c r="B26" s="500"/>
      <c r="C26" s="501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499"/>
      <c r="B27" s="500"/>
      <c r="C27" s="501"/>
      <c r="D27" s="219" t="s">
        <v>120</v>
      </c>
      <c r="E27" s="220" t="s">
        <v>81</v>
      </c>
      <c r="F27" s="508"/>
      <c r="G27" s="509"/>
      <c r="H27" s="509"/>
      <c r="I27" s="509"/>
      <c r="J27" s="509"/>
      <c r="K27" s="509"/>
      <c r="L27" s="509"/>
      <c r="M27" s="510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499"/>
      <c r="B28" s="500"/>
      <c r="C28" s="501"/>
      <c r="D28" s="198" t="s">
        <v>79</v>
      </c>
      <c r="E28" s="505"/>
      <c r="F28" s="506"/>
      <c r="G28" s="506"/>
      <c r="H28" s="506"/>
      <c r="I28" s="506"/>
      <c r="J28" s="506"/>
      <c r="K28" s="506"/>
      <c r="L28" s="506"/>
      <c r="M28" s="507"/>
      <c r="N28" s="41"/>
      <c r="O28" s="41"/>
      <c r="Q28" s="254" t="s">
        <v>232</v>
      </c>
      <c r="R28" s="255"/>
    </row>
    <row r="29" spans="1:18" s="26" customFormat="1" ht="18" customHeight="1" thickBot="1">
      <c r="A29" s="502"/>
      <c r="B29" s="503"/>
      <c r="C29" s="504"/>
      <c r="D29" s="221" t="s">
        <v>52</v>
      </c>
      <c r="E29" s="525"/>
      <c r="F29" s="523"/>
      <c r="G29" s="222" t="s">
        <v>258</v>
      </c>
      <c r="H29" s="523"/>
      <c r="I29" s="523"/>
      <c r="J29" s="523"/>
      <c r="K29" s="523"/>
      <c r="L29" s="523"/>
      <c r="M29" s="524"/>
      <c r="N29" s="41"/>
      <c r="O29" s="41"/>
      <c r="Q29" s="254" t="s">
        <v>361</v>
      </c>
      <c r="R29" s="255"/>
    </row>
    <row r="30" spans="1:18" ht="18" customHeight="1" thickBot="1">
      <c r="A30" s="496" t="s">
        <v>332</v>
      </c>
      <c r="B30" s="497"/>
      <c r="C30" s="498"/>
      <c r="D30" s="223" t="s">
        <v>29</v>
      </c>
      <c r="E30" s="213" t="s">
        <v>96</v>
      </c>
      <c r="F30" s="513"/>
      <c r="G30" s="514"/>
      <c r="H30" s="224"/>
      <c r="I30" s="224"/>
      <c r="J30" s="224"/>
      <c r="K30" s="515" t="s">
        <v>30</v>
      </c>
      <c r="L30" s="516"/>
      <c r="M30" s="517"/>
      <c r="N30" s="39"/>
      <c r="O30" s="6"/>
      <c r="Q30" s="254" t="s">
        <v>298</v>
      </c>
      <c r="R30"/>
    </row>
    <row r="31" spans="1:18" ht="33" customHeight="1" thickBot="1">
      <c r="A31" s="499"/>
      <c r="B31" s="500"/>
      <c r="C31" s="501"/>
      <c r="D31" s="225" t="s">
        <v>144</v>
      </c>
      <c r="E31" s="521"/>
      <c r="F31" s="522"/>
      <c r="G31" s="522"/>
      <c r="H31" s="522"/>
      <c r="I31" s="522"/>
      <c r="J31" s="522"/>
      <c r="K31" s="518"/>
      <c r="L31" s="519"/>
      <c r="M31" s="520"/>
      <c r="N31" s="20"/>
      <c r="O31" s="20"/>
      <c r="Q31" s="254" t="s">
        <v>369</v>
      </c>
      <c r="R31"/>
    </row>
    <row r="32" spans="1:18" ht="33" customHeight="1" thickBot="1">
      <c r="A32" s="502"/>
      <c r="B32" s="503"/>
      <c r="C32" s="504"/>
      <c r="D32" s="225" t="s">
        <v>145</v>
      </c>
      <c r="E32" s="521"/>
      <c r="F32" s="522"/>
      <c r="G32" s="522"/>
      <c r="H32" s="522"/>
      <c r="I32" s="522"/>
      <c r="J32" s="532"/>
      <c r="K32" s="518"/>
      <c r="L32" s="519"/>
      <c r="M32" s="520"/>
      <c r="N32" s="20"/>
      <c r="O32" s="20"/>
      <c r="Q32" s="254"/>
      <c r="R32"/>
    </row>
    <row r="33" spans="1:18" ht="18" customHeight="1" thickBot="1">
      <c r="A33" s="551" t="s">
        <v>333</v>
      </c>
      <c r="B33" s="552"/>
      <c r="C33" s="552"/>
      <c r="D33" s="226" t="s">
        <v>29</v>
      </c>
      <c r="E33" s="227" t="s">
        <v>82</v>
      </c>
      <c r="F33" s="526"/>
      <c r="G33" s="527"/>
      <c r="H33" s="527"/>
      <c r="I33" s="527"/>
      <c r="J33" s="528"/>
      <c r="K33" s="534" t="s">
        <v>30</v>
      </c>
      <c r="L33" s="535"/>
      <c r="M33" s="536"/>
      <c r="N33" s="20"/>
      <c r="O33" s="6"/>
      <c r="Q33" s="254" t="s">
        <v>354</v>
      </c>
      <c r="R33"/>
    </row>
    <row r="34" spans="1:18" ht="24" customHeight="1" thickBot="1">
      <c r="A34" s="553"/>
      <c r="B34" s="554"/>
      <c r="C34" s="554"/>
      <c r="D34" s="228" t="s">
        <v>146</v>
      </c>
      <c r="E34" s="537"/>
      <c r="F34" s="538"/>
      <c r="G34" s="538"/>
      <c r="H34" s="538"/>
      <c r="I34" s="538"/>
      <c r="J34" s="538"/>
      <c r="K34" s="539"/>
      <c r="L34" s="540"/>
      <c r="M34" s="541"/>
      <c r="N34" s="20"/>
      <c r="O34" s="20"/>
      <c r="Q34" s="254" t="s">
        <v>355</v>
      </c>
      <c r="R34"/>
    </row>
    <row r="35" spans="1:18" s="26" customFormat="1" ht="18" customHeight="1" thickBot="1">
      <c r="A35" s="553"/>
      <c r="B35" s="554"/>
      <c r="C35" s="554"/>
      <c r="D35" s="229" t="s">
        <v>66</v>
      </c>
      <c r="E35" s="529" t="s">
        <v>211</v>
      </c>
      <c r="F35" s="530"/>
      <c r="G35" s="530"/>
      <c r="H35" s="530"/>
      <c r="I35" s="530"/>
      <c r="J35" s="530"/>
      <c r="K35" s="530"/>
      <c r="L35" s="530"/>
      <c r="M35" s="531"/>
      <c r="N35" s="41"/>
      <c r="O35" s="41"/>
      <c r="Q35" s="255" t="s">
        <v>356</v>
      </c>
      <c r="R35" s="255"/>
    </row>
    <row r="36" spans="1:18" s="26" customFormat="1" ht="18" customHeight="1" thickBot="1">
      <c r="A36" s="553"/>
      <c r="B36" s="554"/>
      <c r="C36" s="554"/>
      <c r="D36" s="230" t="s">
        <v>79</v>
      </c>
      <c r="E36" s="562"/>
      <c r="F36" s="563"/>
      <c r="G36" s="563"/>
      <c r="H36" s="563"/>
      <c r="I36" s="563"/>
      <c r="J36" s="563"/>
      <c r="K36" s="563"/>
      <c r="L36" s="563"/>
      <c r="M36" s="564"/>
      <c r="N36" s="41"/>
      <c r="O36" s="41"/>
      <c r="Q36" s="255" t="s">
        <v>357</v>
      </c>
      <c r="R36" s="255"/>
    </row>
    <row r="37" spans="1:18" s="26" customFormat="1" ht="18" customHeight="1" thickBot="1">
      <c r="A37" s="553"/>
      <c r="B37" s="554"/>
      <c r="C37" s="554"/>
      <c r="D37" s="229" t="s">
        <v>52</v>
      </c>
      <c r="E37" s="529" t="s">
        <v>211</v>
      </c>
      <c r="F37" s="530"/>
      <c r="G37" s="530"/>
      <c r="H37" s="530"/>
      <c r="I37" s="530"/>
      <c r="J37" s="530"/>
      <c r="K37" s="530"/>
      <c r="L37" s="530"/>
      <c r="M37" s="531"/>
      <c r="N37" s="41"/>
      <c r="O37" s="41"/>
      <c r="Q37" s="255" t="s">
        <v>358</v>
      </c>
      <c r="R37" s="255"/>
    </row>
    <row r="38" spans="1:18" s="26" customFormat="1" ht="24" customHeight="1" thickBot="1">
      <c r="A38" s="555"/>
      <c r="B38" s="556"/>
      <c r="C38" s="556"/>
      <c r="D38" s="231" t="s">
        <v>53</v>
      </c>
      <c r="E38" s="560" t="s">
        <v>91</v>
      </c>
      <c r="F38" s="561"/>
      <c r="G38" s="557" t="s">
        <v>67</v>
      </c>
      <c r="H38" s="558"/>
      <c r="I38" s="558"/>
      <c r="J38" s="558"/>
      <c r="K38" s="558"/>
      <c r="L38" s="558"/>
      <c r="M38" s="559"/>
      <c r="N38" s="41"/>
      <c r="O38" s="41"/>
      <c r="Q38" s="255" t="s">
        <v>359</v>
      </c>
      <c r="R38" s="255"/>
    </row>
    <row r="39" spans="1:18" ht="24" customHeight="1" thickBot="1">
      <c r="A39" s="542" t="s">
        <v>334</v>
      </c>
      <c r="B39" s="543"/>
      <c r="C39" s="544"/>
      <c r="D39" s="232" t="s">
        <v>147</v>
      </c>
      <c r="E39" s="565" t="s">
        <v>96</v>
      </c>
      <c r="F39" s="566"/>
      <c r="G39" s="567"/>
      <c r="H39" s="568"/>
      <c r="I39" s="568"/>
      <c r="J39" s="568"/>
      <c r="K39" s="568"/>
      <c r="L39" s="568"/>
      <c r="M39" s="569"/>
      <c r="N39" s="20"/>
      <c r="O39" s="6"/>
      <c r="Q39" s="254" t="s">
        <v>360</v>
      </c>
      <c r="R39"/>
    </row>
    <row r="40" spans="1:18" s="45" customFormat="1" ht="21" customHeight="1" thickBot="1">
      <c r="A40" s="545"/>
      <c r="B40" s="546"/>
      <c r="C40" s="547"/>
      <c r="D40" s="233" t="s">
        <v>57</v>
      </c>
      <c r="E40" s="548" t="s">
        <v>97</v>
      </c>
      <c r="F40" s="549"/>
      <c r="G40" s="549"/>
      <c r="H40" s="549"/>
      <c r="I40" s="549"/>
      <c r="J40" s="549"/>
      <c r="K40" s="549"/>
      <c r="L40" s="549"/>
      <c r="M40" s="550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33" t="s">
        <v>148</v>
      </c>
      <c r="C44" s="533"/>
      <c r="D44" s="533"/>
      <c r="E44" s="533"/>
      <c r="F44" s="533"/>
      <c r="G44" s="533"/>
      <c r="H44" s="533"/>
      <c r="I44" s="533"/>
      <c r="J44" s="533"/>
      <c r="K44" s="533"/>
      <c r="L44" s="533"/>
      <c r="M44" s="533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A7:C8"/>
    <mergeCell ref="E7:F7"/>
    <mergeCell ref="E8:F8"/>
    <mergeCell ref="A9:C10"/>
    <mergeCell ref="E9:F9"/>
    <mergeCell ref="E10:F10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zoomScale="85" zoomScaleNormal="85" zoomScaleSheetLayoutView="100" workbookViewId="0">
      <selection activeCell="F4" sqref="F4:H4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340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827" t="s">
        <v>0</v>
      </c>
      <c r="I2" s="828"/>
      <c r="J2" s="331">
        <f>'様式-共1-Ⅰ（地域実績）'!H2</f>
        <v>224610016</v>
      </c>
      <c r="K2" s="332"/>
      <c r="L2" s="332"/>
      <c r="M2" s="332"/>
      <c r="N2" s="332"/>
      <c r="O2" s="332"/>
      <c r="P2" s="333"/>
      <c r="Q2" s="143"/>
      <c r="R2" s="137"/>
      <c r="S2" s="137"/>
    </row>
    <row r="3" spans="1:21" ht="15.75" customHeight="1" thickBot="1">
      <c r="A3" s="829" t="s">
        <v>78</v>
      </c>
      <c r="B3" s="829"/>
      <c r="C3" s="829"/>
      <c r="D3" s="829"/>
      <c r="E3" s="829"/>
      <c r="F3" s="829"/>
      <c r="G3" s="829"/>
      <c r="H3" s="829"/>
      <c r="I3" s="829"/>
      <c r="J3" s="829"/>
      <c r="K3" s="829"/>
      <c r="L3" s="829"/>
      <c r="M3" s="829"/>
      <c r="N3" s="829"/>
      <c r="O3" s="829"/>
      <c r="P3" s="829"/>
      <c r="Q3" s="829"/>
      <c r="R3" s="137"/>
      <c r="S3" s="137"/>
    </row>
    <row r="4" spans="1:21" ht="17.100000000000001" customHeight="1" thickBot="1">
      <c r="A4" s="779" t="s">
        <v>297</v>
      </c>
      <c r="B4" s="780"/>
      <c r="C4" s="781"/>
      <c r="D4" s="790" t="s">
        <v>37</v>
      </c>
      <c r="E4" s="791"/>
      <c r="F4" s="803" t="s">
        <v>96</v>
      </c>
      <c r="G4" s="804"/>
      <c r="H4" s="825"/>
      <c r="I4" s="830"/>
      <c r="J4" s="831"/>
      <c r="K4" s="831"/>
      <c r="L4" s="831"/>
      <c r="M4" s="831"/>
      <c r="N4" s="831"/>
      <c r="O4" s="831"/>
      <c r="P4" s="831"/>
      <c r="Q4" s="832"/>
      <c r="R4" s="137"/>
      <c r="S4" s="138"/>
    </row>
    <row r="5" spans="1:21" ht="11.25" customHeight="1" thickBot="1">
      <c r="A5" s="782"/>
      <c r="B5" s="783"/>
      <c r="C5" s="784"/>
      <c r="D5" s="833" t="s">
        <v>38</v>
      </c>
      <c r="E5" s="834"/>
      <c r="F5" s="835" t="s">
        <v>98</v>
      </c>
      <c r="G5" s="836"/>
      <c r="H5" s="725"/>
      <c r="I5" s="726"/>
      <c r="J5" s="726"/>
      <c r="K5" s="726"/>
      <c r="L5" s="726"/>
      <c r="M5" s="726"/>
      <c r="N5" s="726"/>
      <c r="O5" s="726"/>
      <c r="P5" s="726"/>
      <c r="Q5" s="727"/>
      <c r="R5" s="137"/>
      <c r="S5" s="137"/>
      <c r="U5" s="141" t="s">
        <v>233</v>
      </c>
    </row>
    <row r="6" spans="1:21" ht="11.25" customHeight="1" thickBot="1">
      <c r="A6" s="782"/>
      <c r="B6" s="783"/>
      <c r="C6" s="784"/>
      <c r="D6" s="839"/>
      <c r="E6" s="840"/>
      <c r="F6" s="837"/>
      <c r="G6" s="838"/>
      <c r="H6" s="728"/>
      <c r="I6" s="726"/>
      <c r="J6" s="726"/>
      <c r="K6" s="726"/>
      <c r="L6" s="726"/>
      <c r="M6" s="726"/>
      <c r="N6" s="726"/>
      <c r="O6" s="726"/>
      <c r="P6" s="726"/>
      <c r="Q6" s="727"/>
      <c r="R6" s="137"/>
      <c r="S6" s="137"/>
      <c r="U6" s="141" t="s">
        <v>298</v>
      </c>
    </row>
    <row r="7" spans="1:21" ht="11.25" customHeight="1" thickBot="1">
      <c r="A7" s="785"/>
      <c r="B7" s="786"/>
      <c r="C7" s="784"/>
      <c r="D7" s="833" t="s">
        <v>39</v>
      </c>
      <c r="E7" s="834"/>
      <c r="F7" s="835" t="s">
        <v>98</v>
      </c>
      <c r="G7" s="836"/>
      <c r="H7" s="725"/>
      <c r="I7" s="726"/>
      <c r="J7" s="726"/>
      <c r="K7" s="726"/>
      <c r="L7" s="726"/>
      <c r="M7" s="726"/>
      <c r="N7" s="726"/>
      <c r="O7" s="726"/>
      <c r="P7" s="726"/>
      <c r="Q7" s="727"/>
      <c r="R7" s="137"/>
      <c r="S7" s="137"/>
      <c r="U7" s="141" t="s">
        <v>369</v>
      </c>
    </row>
    <row r="8" spans="1:21" ht="11.25" customHeight="1" thickBot="1">
      <c r="A8" s="787"/>
      <c r="B8" s="788"/>
      <c r="C8" s="789"/>
      <c r="D8" s="841"/>
      <c r="E8" s="842"/>
      <c r="F8" s="837"/>
      <c r="G8" s="838"/>
      <c r="H8" s="728"/>
      <c r="I8" s="726"/>
      <c r="J8" s="726"/>
      <c r="K8" s="726"/>
      <c r="L8" s="726"/>
      <c r="M8" s="726"/>
      <c r="N8" s="726"/>
      <c r="O8" s="726"/>
      <c r="P8" s="726"/>
      <c r="Q8" s="727"/>
      <c r="R8" s="137"/>
      <c r="S8" s="137"/>
    </row>
    <row r="9" spans="1:21" ht="24.95" customHeight="1" thickBot="1">
      <c r="A9" s="809" t="s">
        <v>299</v>
      </c>
      <c r="B9" s="810"/>
      <c r="C9" s="811"/>
      <c r="D9" s="801" t="s">
        <v>159</v>
      </c>
      <c r="E9" s="241" t="s">
        <v>202</v>
      </c>
      <c r="F9" s="815" t="s">
        <v>96</v>
      </c>
      <c r="G9" s="816"/>
      <c r="H9" s="816"/>
      <c r="I9" s="816"/>
      <c r="J9" s="817"/>
      <c r="K9" s="818" t="s">
        <v>203</v>
      </c>
      <c r="L9" s="819"/>
      <c r="M9" s="819"/>
      <c r="N9" s="819"/>
      <c r="O9" s="819"/>
      <c r="P9" s="819"/>
      <c r="Q9" s="820"/>
      <c r="R9" s="137"/>
      <c r="S9" s="138"/>
      <c r="U9" s="144" t="s">
        <v>189</v>
      </c>
    </row>
    <row r="10" spans="1:21" ht="17.100000000000001" customHeight="1" thickBot="1">
      <c r="A10" s="812"/>
      <c r="B10" s="813"/>
      <c r="C10" s="814"/>
      <c r="D10" s="802"/>
      <c r="E10" s="242" t="s">
        <v>190</v>
      </c>
      <c r="F10" s="821"/>
      <c r="G10" s="822"/>
      <c r="H10" s="822"/>
      <c r="I10" s="822"/>
      <c r="J10" s="822"/>
      <c r="K10" s="822"/>
      <c r="L10" s="822"/>
      <c r="M10" s="822"/>
      <c r="N10" s="822"/>
      <c r="O10" s="822"/>
      <c r="P10" s="822"/>
      <c r="Q10" s="823"/>
      <c r="R10" s="137"/>
      <c r="S10" s="137"/>
      <c r="U10" s="141" t="s">
        <v>191</v>
      </c>
    </row>
    <row r="11" spans="1:21" ht="17.100000000000001" customHeight="1" thickBot="1">
      <c r="A11" s="812"/>
      <c r="B11" s="813"/>
      <c r="C11" s="814"/>
      <c r="D11" s="802"/>
      <c r="E11" s="243" t="s">
        <v>192</v>
      </c>
      <c r="F11" s="731" t="s">
        <v>99</v>
      </c>
      <c r="G11" s="732"/>
      <c r="H11" s="732"/>
      <c r="I11" s="732"/>
      <c r="J11" s="732"/>
      <c r="K11" s="732"/>
      <c r="L11" s="732"/>
      <c r="M11" s="732"/>
      <c r="N11" s="732"/>
      <c r="O11" s="732"/>
      <c r="P11" s="732"/>
      <c r="Q11" s="733"/>
      <c r="R11" s="137"/>
      <c r="S11" s="137"/>
      <c r="U11" s="141" t="s">
        <v>193</v>
      </c>
    </row>
    <row r="12" spans="1:21" ht="17.100000000000001" customHeight="1" thickBot="1">
      <c r="A12" s="812"/>
      <c r="B12" s="813"/>
      <c r="C12" s="814"/>
      <c r="D12" s="802"/>
      <c r="E12" s="242" t="s">
        <v>194</v>
      </c>
      <c r="F12" s="821"/>
      <c r="G12" s="822"/>
      <c r="H12" s="822"/>
      <c r="I12" s="822"/>
      <c r="J12" s="822"/>
      <c r="K12" s="822"/>
      <c r="L12" s="822"/>
      <c r="M12" s="822"/>
      <c r="N12" s="822"/>
      <c r="O12" s="822"/>
      <c r="P12" s="822"/>
      <c r="Q12" s="823"/>
      <c r="R12" s="137"/>
      <c r="S12" s="137"/>
      <c r="U12" s="141" t="s">
        <v>195</v>
      </c>
    </row>
    <row r="13" spans="1:21" ht="17.100000000000001" customHeight="1" thickBot="1">
      <c r="A13" s="812"/>
      <c r="B13" s="813"/>
      <c r="C13" s="814"/>
      <c r="D13" s="802"/>
      <c r="E13" s="243" t="s">
        <v>196</v>
      </c>
      <c r="F13" s="731" t="s">
        <v>99</v>
      </c>
      <c r="G13" s="732"/>
      <c r="H13" s="732"/>
      <c r="I13" s="732"/>
      <c r="J13" s="732"/>
      <c r="K13" s="732"/>
      <c r="L13" s="732"/>
      <c r="M13" s="732"/>
      <c r="N13" s="732"/>
      <c r="O13" s="732"/>
      <c r="P13" s="732"/>
      <c r="Q13" s="733"/>
      <c r="R13" s="137"/>
      <c r="S13" s="137"/>
      <c r="U13" s="141" t="s">
        <v>197</v>
      </c>
    </row>
    <row r="14" spans="1:21" ht="17.100000000000001" customHeight="1" thickBot="1">
      <c r="A14" s="812"/>
      <c r="B14" s="813"/>
      <c r="C14" s="814"/>
      <c r="D14" s="802"/>
      <c r="E14" s="244" t="s">
        <v>198</v>
      </c>
      <c r="F14" s="821"/>
      <c r="G14" s="822"/>
      <c r="H14" s="822"/>
      <c r="I14" s="822"/>
      <c r="J14" s="822"/>
      <c r="K14" s="822"/>
      <c r="L14" s="822"/>
      <c r="M14" s="822"/>
      <c r="N14" s="822"/>
      <c r="O14" s="822"/>
      <c r="P14" s="822"/>
      <c r="Q14" s="823"/>
      <c r="R14" s="137"/>
      <c r="S14" s="137"/>
      <c r="U14" s="145" t="s">
        <v>204</v>
      </c>
    </row>
    <row r="15" spans="1:21" ht="17.100000000000001" customHeight="1" thickBot="1">
      <c r="A15" s="812"/>
      <c r="B15" s="813"/>
      <c r="C15" s="814"/>
      <c r="D15" s="802"/>
      <c r="E15" s="245" t="s">
        <v>199</v>
      </c>
      <c r="F15" s="821"/>
      <c r="G15" s="822"/>
      <c r="H15" s="822"/>
      <c r="I15" s="822"/>
      <c r="J15" s="822"/>
      <c r="K15" s="822"/>
      <c r="L15" s="822"/>
      <c r="M15" s="822"/>
      <c r="N15" s="822"/>
      <c r="O15" s="822"/>
      <c r="P15" s="822"/>
      <c r="Q15" s="823"/>
      <c r="R15" s="137"/>
      <c r="S15" s="137"/>
      <c r="U15" s="145" t="s">
        <v>205</v>
      </c>
    </row>
    <row r="16" spans="1:21" ht="17.100000000000001" customHeight="1" thickBot="1">
      <c r="A16" s="812"/>
      <c r="B16" s="813"/>
      <c r="C16" s="814"/>
      <c r="D16" s="801" t="s">
        <v>188</v>
      </c>
      <c r="E16" s="246" t="s">
        <v>300</v>
      </c>
      <c r="F16" s="803" t="s">
        <v>82</v>
      </c>
      <c r="G16" s="804"/>
      <c r="H16" s="825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812"/>
      <c r="B17" s="813"/>
      <c r="C17" s="814"/>
      <c r="D17" s="802"/>
      <c r="E17" s="250" t="s">
        <v>341</v>
      </c>
      <c r="F17" s="731" t="s">
        <v>342</v>
      </c>
      <c r="G17" s="806"/>
      <c r="H17" s="807" t="s">
        <v>301</v>
      </c>
      <c r="I17" s="826"/>
      <c r="J17" s="826"/>
      <c r="K17" s="826"/>
      <c r="L17" s="731" t="s">
        <v>99</v>
      </c>
      <c r="M17" s="732"/>
      <c r="N17" s="732"/>
      <c r="O17" s="732"/>
      <c r="P17" s="732"/>
      <c r="Q17" s="733"/>
      <c r="R17" s="137"/>
      <c r="S17" s="137"/>
      <c r="U17" s="141" t="s">
        <v>273</v>
      </c>
      <c r="X17" s="141" t="s">
        <v>343</v>
      </c>
    </row>
    <row r="18" spans="1:33" ht="17.100000000000001" customHeight="1" thickBot="1">
      <c r="A18" s="812"/>
      <c r="B18" s="813"/>
      <c r="C18" s="814"/>
      <c r="D18" s="824"/>
      <c r="E18" s="253"/>
      <c r="F18" s="796" t="s">
        <v>302</v>
      </c>
      <c r="G18" s="797"/>
      <c r="H18" s="798"/>
      <c r="I18" s="799"/>
      <c r="J18" s="799"/>
      <c r="K18" s="799"/>
      <c r="L18" s="799"/>
      <c r="M18" s="799"/>
      <c r="N18" s="799"/>
      <c r="O18" s="799"/>
      <c r="P18" s="799"/>
      <c r="Q18" s="800"/>
      <c r="R18" s="137"/>
      <c r="S18" s="137"/>
      <c r="U18" s="141" t="s">
        <v>303</v>
      </c>
      <c r="X18" s="141" t="s">
        <v>344</v>
      </c>
    </row>
    <row r="19" spans="1:33" ht="17.100000000000001" customHeight="1" thickBot="1">
      <c r="A19" s="812"/>
      <c r="B19" s="813"/>
      <c r="C19" s="814"/>
      <c r="D19" s="801" t="s">
        <v>274</v>
      </c>
      <c r="E19" s="246" t="s">
        <v>304</v>
      </c>
      <c r="F19" s="803" t="s">
        <v>82</v>
      </c>
      <c r="G19" s="804"/>
      <c r="H19" s="805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296</v>
      </c>
      <c r="X19" s="141" t="s">
        <v>345</v>
      </c>
    </row>
    <row r="20" spans="1:33" ht="17.100000000000001" customHeight="1" thickBot="1">
      <c r="A20" s="812"/>
      <c r="B20" s="813"/>
      <c r="C20" s="814"/>
      <c r="D20" s="802"/>
      <c r="E20" s="250" t="s">
        <v>305</v>
      </c>
      <c r="F20" s="731" t="s">
        <v>98</v>
      </c>
      <c r="G20" s="806"/>
      <c r="H20" s="807" t="s">
        <v>301</v>
      </c>
      <c r="I20" s="808"/>
      <c r="J20" s="808"/>
      <c r="K20" s="808"/>
      <c r="L20" s="731" t="s">
        <v>99</v>
      </c>
      <c r="M20" s="732"/>
      <c r="N20" s="732"/>
      <c r="O20" s="732"/>
      <c r="P20" s="732"/>
      <c r="Q20" s="733"/>
      <c r="R20" s="137"/>
      <c r="S20" s="137"/>
      <c r="U20" s="141" t="s">
        <v>306</v>
      </c>
      <c r="X20" s="141" t="s">
        <v>346</v>
      </c>
    </row>
    <row r="21" spans="1:33" ht="17.100000000000001" customHeight="1" thickBot="1">
      <c r="A21" s="779" t="s">
        <v>307</v>
      </c>
      <c r="B21" s="780"/>
      <c r="C21" s="781"/>
      <c r="D21" s="790" t="s">
        <v>71</v>
      </c>
      <c r="E21" s="791"/>
      <c r="F21" s="731" t="s">
        <v>96</v>
      </c>
      <c r="G21" s="732"/>
      <c r="H21" s="732"/>
      <c r="I21" s="732"/>
      <c r="J21" s="732"/>
      <c r="K21" s="732"/>
      <c r="L21" s="732"/>
      <c r="M21" s="732"/>
      <c r="N21" s="732"/>
      <c r="O21" s="732"/>
      <c r="P21" s="732"/>
      <c r="Q21" s="733"/>
      <c r="R21" s="137"/>
      <c r="S21" s="138"/>
      <c r="X21" s="141" t="s">
        <v>347</v>
      </c>
    </row>
    <row r="22" spans="1:33" ht="17.100000000000001" customHeight="1" thickBot="1">
      <c r="A22" s="782"/>
      <c r="B22" s="783"/>
      <c r="C22" s="784"/>
      <c r="D22" s="792" t="s">
        <v>108</v>
      </c>
      <c r="E22" s="793"/>
      <c r="F22" s="756"/>
      <c r="G22" s="757"/>
      <c r="H22" s="757"/>
      <c r="I22" s="757"/>
      <c r="J22" s="757"/>
      <c r="K22" s="757"/>
      <c r="L22" s="757"/>
      <c r="M22" s="757"/>
      <c r="N22" s="757"/>
      <c r="O22" s="757"/>
      <c r="P22" s="757"/>
      <c r="Q22" s="758"/>
      <c r="R22" s="137"/>
      <c r="S22" s="137"/>
      <c r="U22" s="146" t="s">
        <v>259</v>
      </c>
      <c r="X22" s="141" t="s">
        <v>219</v>
      </c>
    </row>
    <row r="23" spans="1:33" ht="17.100000000000001" customHeight="1" thickBot="1">
      <c r="A23" s="782"/>
      <c r="B23" s="783"/>
      <c r="C23" s="784"/>
      <c r="D23" s="792" t="s">
        <v>72</v>
      </c>
      <c r="E23" s="793"/>
      <c r="F23" s="756"/>
      <c r="G23" s="757"/>
      <c r="H23" s="757"/>
      <c r="I23" s="757"/>
      <c r="J23" s="757"/>
      <c r="K23" s="757"/>
      <c r="L23" s="757"/>
      <c r="M23" s="757"/>
      <c r="N23" s="757"/>
      <c r="O23" s="757"/>
      <c r="P23" s="757"/>
      <c r="Q23" s="758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785"/>
      <c r="B24" s="786"/>
      <c r="C24" s="784"/>
      <c r="D24" s="792" t="s">
        <v>109</v>
      </c>
      <c r="E24" s="793"/>
      <c r="F24" s="756"/>
      <c r="G24" s="757"/>
      <c r="H24" s="757"/>
      <c r="I24" s="757"/>
      <c r="J24" s="757"/>
      <c r="K24" s="757"/>
      <c r="L24" s="757"/>
      <c r="M24" s="757"/>
      <c r="N24" s="757"/>
      <c r="O24" s="757"/>
      <c r="P24" s="757"/>
      <c r="Q24" s="758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787"/>
      <c r="B25" s="788"/>
      <c r="C25" s="789"/>
      <c r="D25" s="792" t="s">
        <v>73</v>
      </c>
      <c r="E25" s="793"/>
      <c r="F25" s="756"/>
      <c r="G25" s="757"/>
      <c r="H25" s="757"/>
      <c r="I25" s="757"/>
      <c r="J25" s="757"/>
      <c r="K25" s="757"/>
      <c r="L25" s="757"/>
      <c r="M25" s="757"/>
      <c r="N25" s="757"/>
      <c r="O25" s="757"/>
      <c r="P25" s="757"/>
      <c r="Q25" s="758"/>
      <c r="R25" s="137"/>
      <c r="S25" s="137"/>
      <c r="U25" s="147" t="s">
        <v>319</v>
      </c>
      <c r="X25" s="146" t="s">
        <v>337</v>
      </c>
    </row>
    <row r="26" spans="1:33" s="12" customFormat="1" ht="17.100000000000001" customHeight="1" thickBot="1">
      <c r="A26" s="766" t="s">
        <v>308</v>
      </c>
      <c r="B26" s="767"/>
      <c r="C26" s="768"/>
      <c r="D26" s="690" t="s">
        <v>40</v>
      </c>
      <c r="E26" s="691"/>
      <c r="F26" s="731" t="s">
        <v>96</v>
      </c>
      <c r="G26" s="732"/>
      <c r="H26" s="732"/>
      <c r="I26" s="732"/>
      <c r="J26" s="732"/>
      <c r="K26" s="732"/>
      <c r="L26" s="732"/>
      <c r="M26" s="732"/>
      <c r="N26" s="732"/>
      <c r="O26" s="732"/>
      <c r="P26" s="732"/>
      <c r="Q26" s="733"/>
      <c r="R26" s="36"/>
      <c r="S26" s="138"/>
      <c r="U26" s="146" t="s">
        <v>348</v>
      </c>
      <c r="V26" s="146"/>
      <c r="W26" s="146"/>
      <c r="X26" s="146" t="s">
        <v>368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769"/>
      <c r="B27" s="770"/>
      <c r="C27" s="771"/>
      <c r="D27" s="775"/>
      <c r="E27" s="776"/>
      <c r="F27" s="731" t="s">
        <v>81</v>
      </c>
      <c r="G27" s="732"/>
      <c r="H27" s="733"/>
      <c r="I27" s="744" t="s">
        <v>106</v>
      </c>
      <c r="J27" s="745"/>
      <c r="K27" s="746"/>
      <c r="L27" s="747"/>
      <c r="M27" s="748"/>
      <c r="N27" s="748"/>
      <c r="O27" s="748"/>
      <c r="P27" s="748"/>
      <c r="Q27" s="749"/>
      <c r="R27" s="36"/>
      <c r="S27" s="11"/>
      <c r="U27" s="146" t="s">
        <v>349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769"/>
      <c r="B28" s="770"/>
      <c r="C28" s="771"/>
      <c r="D28" s="754" t="s">
        <v>150</v>
      </c>
      <c r="E28" s="755"/>
      <c r="F28" s="756"/>
      <c r="G28" s="777"/>
      <c r="H28" s="777"/>
      <c r="I28" s="777"/>
      <c r="J28" s="777"/>
      <c r="K28" s="777"/>
      <c r="L28" s="777"/>
      <c r="M28" s="777"/>
      <c r="N28" s="777"/>
      <c r="O28" s="777"/>
      <c r="P28" s="777"/>
      <c r="Q28" s="778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769"/>
      <c r="B29" s="770"/>
      <c r="C29" s="771"/>
      <c r="D29" s="794" t="s">
        <v>76</v>
      </c>
      <c r="E29" s="795"/>
      <c r="F29" s="756"/>
      <c r="G29" s="777"/>
      <c r="H29" s="777"/>
      <c r="I29" s="777"/>
      <c r="J29" s="777"/>
      <c r="K29" s="777"/>
      <c r="L29" s="777"/>
      <c r="M29" s="777"/>
      <c r="N29" s="777"/>
      <c r="O29" s="777"/>
      <c r="P29" s="777"/>
      <c r="Q29" s="778"/>
      <c r="R29" s="36"/>
      <c r="S29" s="11"/>
      <c r="U29" s="146" t="s">
        <v>350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769"/>
      <c r="B30" s="770"/>
      <c r="C30" s="771"/>
      <c r="D30" s="775"/>
      <c r="E30" s="776"/>
      <c r="F30" s="731" t="s">
        <v>81</v>
      </c>
      <c r="G30" s="732"/>
      <c r="H30" s="733"/>
      <c r="I30" s="744" t="s">
        <v>107</v>
      </c>
      <c r="J30" s="745"/>
      <c r="K30" s="746"/>
      <c r="L30" s="747"/>
      <c r="M30" s="748"/>
      <c r="N30" s="748"/>
      <c r="O30" s="748"/>
      <c r="P30" s="748"/>
      <c r="Q30" s="749"/>
      <c r="R30" s="36"/>
      <c r="S30" s="11"/>
      <c r="U30" s="146" t="s">
        <v>320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769"/>
      <c r="B31" s="770"/>
      <c r="C31" s="771"/>
      <c r="D31" s="754" t="s">
        <v>151</v>
      </c>
      <c r="E31" s="755"/>
      <c r="F31" s="756"/>
      <c r="G31" s="757"/>
      <c r="H31" s="757"/>
      <c r="I31" s="757"/>
      <c r="J31" s="757"/>
      <c r="K31" s="757"/>
      <c r="L31" s="757"/>
      <c r="M31" s="757"/>
      <c r="N31" s="757"/>
      <c r="O31" s="757"/>
      <c r="P31" s="757"/>
      <c r="Q31" s="758"/>
      <c r="R31" s="36"/>
      <c r="S31" s="11"/>
      <c r="U31" s="147" t="s">
        <v>321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772"/>
      <c r="B32" s="773"/>
      <c r="C32" s="774"/>
      <c r="D32" s="759" t="s">
        <v>77</v>
      </c>
      <c r="E32" s="760"/>
      <c r="F32" s="756"/>
      <c r="G32" s="757"/>
      <c r="H32" s="757"/>
      <c r="I32" s="757"/>
      <c r="J32" s="757"/>
      <c r="K32" s="757"/>
      <c r="L32" s="757"/>
      <c r="M32" s="757"/>
      <c r="N32" s="757"/>
      <c r="O32" s="757"/>
      <c r="P32" s="757"/>
      <c r="Q32" s="758"/>
      <c r="R32" s="36"/>
      <c r="S32" s="11"/>
      <c r="U32" s="146" t="s">
        <v>322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17" t="s">
        <v>309</v>
      </c>
      <c r="B33" s="718"/>
      <c r="C33" s="719"/>
      <c r="D33" s="690" t="s">
        <v>61</v>
      </c>
      <c r="E33" s="691"/>
      <c r="F33" s="731" t="s">
        <v>206</v>
      </c>
      <c r="G33" s="732"/>
      <c r="H33" s="732"/>
      <c r="I33" s="732"/>
      <c r="J33" s="732"/>
      <c r="K33" s="732"/>
      <c r="L33" s="732"/>
      <c r="M33" s="732"/>
      <c r="N33" s="732"/>
      <c r="O33" s="732"/>
      <c r="P33" s="732"/>
      <c r="Q33" s="733"/>
      <c r="R33" s="36"/>
      <c r="S33" s="138"/>
      <c r="U33" s="146" t="s">
        <v>320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17"/>
      <c r="B34" s="718"/>
      <c r="C34" s="719"/>
      <c r="D34" s="723" t="s">
        <v>62</v>
      </c>
      <c r="E34" s="734"/>
      <c r="F34" s="735" t="s">
        <v>370</v>
      </c>
      <c r="G34" s="736"/>
      <c r="H34" s="725"/>
      <c r="I34" s="726"/>
      <c r="J34" s="726"/>
      <c r="K34" s="726"/>
      <c r="L34" s="726"/>
      <c r="M34" s="726"/>
      <c r="N34" s="726"/>
      <c r="O34" s="726"/>
      <c r="P34" s="726"/>
      <c r="Q34" s="727"/>
      <c r="R34" s="36"/>
      <c r="S34" s="11"/>
      <c r="U34" s="146" t="s">
        <v>319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17"/>
      <c r="B35" s="718"/>
      <c r="C35" s="719"/>
      <c r="D35" s="729"/>
      <c r="E35" s="765"/>
      <c r="F35" s="737"/>
      <c r="G35" s="738"/>
      <c r="H35" s="728"/>
      <c r="I35" s="726"/>
      <c r="J35" s="726"/>
      <c r="K35" s="726"/>
      <c r="L35" s="726"/>
      <c r="M35" s="726"/>
      <c r="N35" s="726"/>
      <c r="O35" s="726"/>
      <c r="P35" s="726"/>
      <c r="Q35" s="727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17"/>
      <c r="B36" s="718"/>
      <c r="C36" s="719"/>
      <c r="D36" s="723" t="s">
        <v>63</v>
      </c>
      <c r="E36" s="734"/>
      <c r="F36" s="739" t="s">
        <v>298</v>
      </c>
      <c r="G36" s="738"/>
      <c r="H36" s="725"/>
      <c r="I36" s="726"/>
      <c r="J36" s="726"/>
      <c r="K36" s="726"/>
      <c r="L36" s="726"/>
      <c r="M36" s="726"/>
      <c r="N36" s="726"/>
      <c r="O36" s="726"/>
      <c r="P36" s="726"/>
      <c r="Q36" s="727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0"/>
      <c r="B37" s="721"/>
      <c r="C37" s="722"/>
      <c r="D37" s="742"/>
      <c r="E37" s="743"/>
      <c r="F37" s="740"/>
      <c r="G37" s="741"/>
      <c r="H37" s="728"/>
      <c r="I37" s="726"/>
      <c r="J37" s="726"/>
      <c r="K37" s="726"/>
      <c r="L37" s="726"/>
      <c r="M37" s="726"/>
      <c r="N37" s="726"/>
      <c r="O37" s="726"/>
      <c r="P37" s="726"/>
      <c r="Q37" s="727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17" t="s">
        <v>310</v>
      </c>
      <c r="B38" s="718"/>
      <c r="C38" s="719"/>
      <c r="D38" s="690" t="s">
        <v>61</v>
      </c>
      <c r="E38" s="691"/>
      <c r="F38" s="692" t="s">
        <v>206</v>
      </c>
      <c r="G38" s="693"/>
      <c r="H38" s="693"/>
      <c r="I38" s="693"/>
      <c r="J38" s="693"/>
      <c r="K38" s="693"/>
      <c r="L38" s="693"/>
      <c r="M38" s="693"/>
      <c r="N38" s="693"/>
      <c r="O38" s="693"/>
      <c r="P38" s="693"/>
      <c r="Q38" s="694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17"/>
      <c r="B39" s="718"/>
      <c r="C39" s="719"/>
      <c r="D39" s="723" t="s">
        <v>352</v>
      </c>
      <c r="E39" s="724"/>
      <c r="F39" s="750" t="s">
        <v>351</v>
      </c>
      <c r="G39" s="751"/>
      <c r="H39" s="725"/>
      <c r="I39" s="726"/>
      <c r="J39" s="726"/>
      <c r="K39" s="726"/>
      <c r="L39" s="726"/>
      <c r="M39" s="726"/>
      <c r="N39" s="726"/>
      <c r="O39" s="726"/>
      <c r="P39" s="726"/>
      <c r="Q39" s="727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17"/>
      <c r="B40" s="718"/>
      <c r="C40" s="719"/>
      <c r="D40" s="729"/>
      <c r="E40" s="730"/>
      <c r="F40" s="752"/>
      <c r="G40" s="753"/>
      <c r="H40" s="728"/>
      <c r="I40" s="726"/>
      <c r="J40" s="726"/>
      <c r="K40" s="726"/>
      <c r="L40" s="726"/>
      <c r="M40" s="726"/>
      <c r="N40" s="726"/>
      <c r="O40" s="726"/>
      <c r="P40" s="726"/>
      <c r="Q40" s="727"/>
      <c r="R40" s="36"/>
      <c r="S40" s="11"/>
      <c r="U40" s="146" t="s">
        <v>320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17"/>
      <c r="B41" s="718"/>
      <c r="C41" s="719"/>
      <c r="D41" s="723" t="s">
        <v>353</v>
      </c>
      <c r="E41" s="724"/>
      <c r="F41" s="750" t="s">
        <v>351</v>
      </c>
      <c r="G41" s="751"/>
      <c r="H41" s="725"/>
      <c r="I41" s="726"/>
      <c r="J41" s="726"/>
      <c r="K41" s="726"/>
      <c r="L41" s="726"/>
      <c r="M41" s="726"/>
      <c r="N41" s="726"/>
      <c r="O41" s="726"/>
      <c r="P41" s="726"/>
      <c r="Q41" s="727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0"/>
      <c r="B42" s="721"/>
      <c r="C42" s="722"/>
      <c r="D42" s="742"/>
      <c r="E42" s="764"/>
      <c r="F42" s="752"/>
      <c r="G42" s="753"/>
      <c r="H42" s="728"/>
      <c r="I42" s="726"/>
      <c r="J42" s="726"/>
      <c r="K42" s="726"/>
      <c r="L42" s="726"/>
      <c r="M42" s="726"/>
      <c r="N42" s="726"/>
      <c r="O42" s="726"/>
      <c r="P42" s="726"/>
      <c r="Q42" s="727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689" t="s">
        <v>339</v>
      </c>
      <c r="B43" s="689"/>
      <c r="C43" s="689"/>
      <c r="D43" s="690" t="s">
        <v>311</v>
      </c>
      <c r="E43" s="691"/>
      <c r="F43" s="692" t="s">
        <v>82</v>
      </c>
      <c r="G43" s="693"/>
      <c r="H43" s="694"/>
      <c r="I43" s="695"/>
      <c r="J43" s="696"/>
      <c r="K43" s="696"/>
      <c r="L43" s="696"/>
      <c r="M43" s="696"/>
      <c r="N43" s="696"/>
      <c r="O43" s="696"/>
      <c r="P43" s="696"/>
      <c r="Q43" s="697"/>
      <c r="R43" s="36"/>
      <c r="S43" s="138"/>
      <c r="U43" s="146" t="s">
        <v>320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640" t="s">
        <v>313</v>
      </c>
      <c r="B44" s="641"/>
      <c r="C44" s="642"/>
      <c r="D44" s="701" t="s">
        <v>154</v>
      </c>
      <c r="E44" s="702"/>
      <c r="F44" s="663" t="s">
        <v>116</v>
      </c>
      <c r="G44" s="703"/>
      <c r="H44" s="703"/>
      <c r="I44" s="703"/>
      <c r="J44" s="704"/>
      <c r="K44" s="761"/>
      <c r="L44" s="762"/>
      <c r="M44" s="762"/>
      <c r="N44" s="762"/>
      <c r="O44" s="762"/>
      <c r="P44" s="762"/>
      <c r="Q44" s="763"/>
      <c r="R44" s="11"/>
      <c r="S44" s="138"/>
      <c r="U44" s="146" t="s">
        <v>319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698"/>
      <c r="B45" s="699"/>
      <c r="C45" s="700"/>
      <c r="D45" s="711" t="s">
        <v>364</v>
      </c>
      <c r="E45" s="712"/>
      <c r="F45" s="712"/>
      <c r="G45" s="712"/>
      <c r="H45" s="712"/>
      <c r="I45" s="712"/>
      <c r="J45" s="712"/>
      <c r="K45" s="712"/>
      <c r="L45" s="712"/>
      <c r="M45" s="713"/>
      <c r="N45" s="705"/>
      <c r="O45" s="706"/>
      <c r="P45" s="707"/>
      <c r="Q45" s="257" t="s">
        <v>33</v>
      </c>
      <c r="R45" s="11"/>
      <c r="S45" s="11"/>
      <c r="U45" s="146" t="s">
        <v>261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643"/>
      <c r="B46" s="644"/>
      <c r="C46" s="645"/>
      <c r="D46" s="714" t="s">
        <v>365</v>
      </c>
      <c r="E46" s="715"/>
      <c r="F46" s="715"/>
      <c r="G46" s="715"/>
      <c r="H46" s="715"/>
      <c r="I46" s="715"/>
      <c r="J46" s="715"/>
      <c r="K46" s="715"/>
      <c r="L46" s="715"/>
      <c r="M46" s="716"/>
      <c r="N46" s="708"/>
      <c r="O46" s="709"/>
      <c r="P46" s="710"/>
      <c r="Q46" s="256" t="s">
        <v>33</v>
      </c>
      <c r="R46" s="36"/>
      <c r="S46" s="11"/>
      <c r="U46" s="146" t="s">
        <v>262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672" t="s">
        <v>314</v>
      </c>
      <c r="B47" s="673"/>
      <c r="C47" s="674"/>
      <c r="D47" s="678" t="s">
        <v>118</v>
      </c>
      <c r="E47" s="679"/>
      <c r="F47" s="634" t="s">
        <v>82</v>
      </c>
      <c r="G47" s="635"/>
      <c r="H47" s="680" t="s">
        <v>32</v>
      </c>
      <c r="I47" s="681"/>
      <c r="J47" s="681"/>
      <c r="K47" s="681"/>
      <c r="L47" s="681"/>
      <c r="M47" s="682"/>
      <c r="N47" s="683"/>
      <c r="O47" s="684"/>
      <c r="P47" s="684"/>
      <c r="Q47" s="685"/>
      <c r="R47" s="137"/>
      <c r="S47" s="138"/>
      <c r="U47" s="146" t="s">
        <v>263</v>
      </c>
    </row>
    <row r="48" spans="1:33" ht="17.100000000000001" customHeight="1" thickBot="1">
      <c r="A48" s="675"/>
      <c r="B48" s="676"/>
      <c r="C48" s="677"/>
      <c r="D48" s="686" t="s">
        <v>117</v>
      </c>
      <c r="E48" s="687"/>
      <c r="F48" s="687"/>
      <c r="G48" s="688"/>
      <c r="H48" s="634" t="s">
        <v>212</v>
      </c>
      <c r="I48" s="635"/>
      <c r="J48" s="635"/>
      <c r="K48" s="635"/>
      <c r="L48" s="635"/>
      <c r="M48" s="635"/>
      <c r="N48" s="635"/>
      <c r="O48" s="635"/>
      <c r="P48" s="635"/>
      <c r="Q48" s="636"/>
      <c r="R48" s="137"/>
      <c r="S48" s="138"/>
      <c r="U48" s="147" t="s">
        <v>264</v>
      </c>
    </row>
    <row r="49" spans="1:33" ht="17.100000000000001" customHeight="1" thickBot="1">
      <c r="A49" s="655" t="s">
        <v>315</v>
      </c>
      <c r="B49" s="656"/>
      <c r="C49" s="657"/>
      <c r="D49" s="661" t="s">
        <v>70</v>
      </c>
      <c r="E49" s="662"/>
      <c r="F49" s="663" t="s">
        <v>90</v>
      </c>
      <c r="G49" s="563"/>
      <c r="H49" s="564"/>
      <c r="I49" s="611"/>
      <c r="J49" s="612"/>
      <c r="K49" s="612"/>
      <c r="L49" s="612"/>
      <c r="M49" s="612"/>
      <c r="N49" s="612"/>
      <c r="O49" s="612"/>
      <c r="P49" s="612"/>
      <c r="Q49" s="613"/>
      <c r="R49" s="137"/>
      <c r="S49" s="138"/>
      <c r="U49" s="141" t="s">
        <v>265</v>
      </c>
    </row>
    <row r="50" spans="1:33" ht="17.100000000000001" customHeight="1" thickBot="1">
      <c r="A50" s="658"/>
      <c r="B50" s="659"/>
      <c r="C50" s="660"/>
      <c r="D50" s="664" t="s">
        <v>80</v>
      </c>
      <c r="E50" s="665"/>
      <c r="F50" s="666"/>
      <c r="G50" s="667"/>
      <c r="H50" s="668"/>
      <c r="I50" s="669" t="s">
        <v>59</v>
      </c>
      <c r="J50" s="670"/>
      <c r="K50" s="671"/>
      <c r="L50" s="630"/>
      <c r="M50" s="631"/>
      <c r="N50" s="631"/>
      <c r="O50" s="631"/>
      <c r="P50" s="631"/>
      <c r="Q50" s="632"/>
      <c r="R50" s="137"/>
      <c r="S50" s="137"/>
      <c r="U50" s="141" t="s">
        <v>320</v>
      </c>
    </row>
    <row r="51" spans="1:33" s="12" customFormat="1" ht="24" customHeight="1" thickBot="1">
      <c r="A51" s="633" t="s">
        <v>316</v>
      </c>
      <c r="B51" s="633"/>
      <c r="C51" s="633"/>
      <c r="D51" s="622" t="s">
        <v>311</v>
      </c>
      <c r="E51" s="623"/>
      <c r="F51" s="634" t="s">
        <v>82</v>
      </c>
      <c r="G51" s="635"/>
      <c r="H51" s="636"/>
      <c r="I51" s="637"/>
      <c r="J51" s="638"/>
      <c r="K51" s="638"/>
      <c r="L51" s="638"/>
      <c r="M51" s="638"/>
      <c r="N51" s="638"/>
      <c r="O51" s="638"/>
      <c r="P51" s="638"/>
      <c r="Q51" s="639"/>
      <c r="R51" s="36"/>
      <c r="S51" s="138"/>
      <c r="U51" s="146" t="s">
        <v>323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640" t="s">
        <v>317</v>
      </c>
      <c r="B52" s="641"/>
      <c r="C52" s="642"/>
      <c r="D52" s="622" t="s">
        <v>35</v>
      </c>
      <c r="E52" s="623"/>
      <c r="F52" s="646" t="s">
        <v>82</v>
      </c>
      <c r="G52" s="647"/>
      <c r="H52" s="648"/>
      <c r="I52" s="649" t="s">
        <v>36</v>
      </c>
      <c r="J52" s="650"/>
      <c r="K52" s="651"/>
      <c r="L52" s="652"/>
      <c r="M52" s="653"/>
      <c r="N52" s="653"/>
      <c r="O52" s="653"/>
      <c r="P52" s="653"/>
      <c r="Q52" s="654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643"/>
      <c r="B53" s="644"/>
      <c r="C53" s="645"/>
      <c r="D53" s="614" t="s">
        <v>149</v>
      </c>
      <c r="E53" s="615"/>
      <c r="F53" s="616"/>
      <c r="G53" s="617"/>
      <c r="H53" s="617"/>
      <c r="I53" s="617"/>
      <c r="J53" s="617"/>
      <c r="K53" s="617"/>
      <c r="L53" s="617"/>
      <c r="M53" s="617"/>
      <c r="N53" s="617"/>
      <c r="O53" s="617"/>
      <c r="P53" s="617"/>
      <c r="Q53" s="618"/>
      <c r="R53" s="36"/>
      <c r="S53" s="11"/>
      <c r="U53" s="146" t="s">
        <v>312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619" t="s">
        <v>295</v>
      </c>
      <c r="B54" s="620"/>
      <c r="C54" s="621"/>
      <c r="D54" s="622" t="s">
        <v>70</v>
      </c>
      <c r="E54" s="623"/>
      <c r="F54" s="624" t="s">
        <v>82</v>
      </c>
      <c r="G54" s="625"/>
      <c r="H54" s="626"/>
      <c r="I54" s="627" t="s">
        <v>318</v>
      </c>
      <c r="J54" s="628"/>
      <c r="K54" s="628"/>
      <c r="L54" s="628"/>
      <c r="M54" s="628"/>
      <c r="N54" s="628"/>
      <c r="O54" s="628"/>
      <c r="P54" s="628"/>
      <c r="Q54" s="629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362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363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260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2020-07-02T04:09:05Z</cp:lastPrinted>
  <dcterms:created xsi:type="dcterms:W3CDTF">2010-05-27T06:44:32Z</dcterms:created>
  <dcterms:modified xsi:type="dcterms:W3CDTF">2022-07-29T08:55:31Z</dcterms:modified>
</cp:coreProperties>
</file>