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zj03f91kg\02_契約課物品契約係\02 公告及び契約関係データ\R2年度(年度末公告～2月公告早期含む)\200604(電力)\07 博物館電力需給\依頼課データ\差替え\"/>
    </mc:Choice>
  </mc:AlternateContent>
  <bookViews>
    <workbookView xWindow="600" yWindow="120" windowWidth="18180" windowHeight="7875"/>
  </bookViews>
  <sheets>
    <sheet name="博物館R2" sheetId="9" r:id="rId1"/>
  </sheets>
  <definedNames>
    <definedName name="_xlnm.Print_Area" localSheetId="0">博物館R2!$A$1:$N$82</definedName>
  </definedNames>
  <calcPr calcId="162913"/>
</workbook>
</file>

<file path=xl/calcChain.xml><?xml version="1.0" encoding="utf-8"?>
<calcChain xmlns="http://schemas.openxmlformats.org/spreadsheetml/2006/main">
  <c r="J78" i="9" l="1"/>
  <c r="J77" i="9"/>
  <c r="J55" i="9"/>
  <c r="J54" i="9"/>
  <c r="J32" i="9"/>
  <c r="J31" i="9"/>
  <c r="G61" i="9" l="1"/>
  <c r="G60" i="9"/>
  <c r="G59" i="9"/>
  <c r="G54" i="9"/>
  <c r="G38" i="9"/>
  <c r="G37" i="9"/>
  <c r="G36" i="9"/>
  <c r="G32" i="9"/>
  <c r="G31" i="9"/>
  <c r="G15" i="9"/>
  <c r="G14" i="9"/>
  <c r="G13" i="9"/>
  <c r="J61" i="9" l="1"/>
  <c r="L61" i="9" s="1"/>
  <c r="I61" i="9"/>
  <c r="C61" i="9"/>
  <c r="F61" i="9" s="1"/>
  <c r="J60" i="9"/>
  <c r="L60" i="9" s="1"/>
  <c r="I60" i="9"/>
  <c r="C60" i="9"/>
  <c r="F60" i="9" s="1"/>
  <c r="J59" i="9"/>
  <c r="L59" i="9" s="1"/>
  <c r="I59" i="9"/>
  <c r="C59" i="9"/>
  <c r="F59" i="9" s="1"/>
  <c r="J58" i="9"/>
  <c r="L58" i="9" s="1"/>
  <c r="G58" i="9"/>
  <c r="I58" i="9" s="1"/>
  <c r="C58" i="9"/>
  <c r="F58" i="9" s="1"/>
  <c r="J57" i="9"/>
  <c r="L57" i="9" s="1"/>
  <c r="G57" i="9"/>
  <c r="I57" i="9" s="1"/>
  <c r="C57" i="9"/>
  <c r="F57" i="9" s="1"/>
  <c r="J56" i="9"/>
  <c r="L56" i="9" s="1"/>
  <c r="G56" i="9"/>
  <c r="I56" i="9" s="1"/>
  <c r="C56" i="9"/>
  <c r="F56" i="9" s="1"/>
  <c r="L55" i="9"/>
  <c r="G55" i="9"/>
  <c r="I55" i="9" s="1"/>
  <c r="C55" i="9"/>
  <c r="F55" i="9" s="1"/>
  <c r="L54" i="9"/>
  <c r="I54" i="9"/>
  <c r="F54" i="9"/>
  <c r="C54" i="9"/>
  <c r="L53" i="9"/>
  <c r="I53" i="9"/>
  <c r="C53" i="9"/>
  <c r="F53" i="9" s="1"/>
  <c r="J52" i="9"/>
  <c r="L52" i="9" s="1"/>
  <c r="G52" i="9"/>
  <c r="I52" i="9" s="1"/>
  <c r="C52" i="9"/>
  <c r="F52" i="9" s="1"/>
  <c r="J51" i="9"/>
  <c r="L51" i="9" s="1"/>
  <c r="G51" i="9"/>
  <c r="I51" i="9" s="1"/>
  <c r="C51" i="9"/>
  <c r="F51" i="9" s="1"/>
  <c r="L50" i="9"/>
  <c r="I50" i="9"/>
  <c r="F50" i="9"/>
  <c r="F73" i="9"/>
  <c r="I73" i="9"/>
  <c r="L73" i="9"/>
  <c r="C74" i="9"/>
  <c r="F74" i="9" s="1"/>
  <c r="G74" i="9"/>
  <c r="I74" i="9" s="1"/>
  <c r="J74" i="9"/>
  <c r="L74" i="9" s="1"/>
  <c r="C75" i="9"/>
  <c r="F75" i="9" s="1"/>
  <c r="G75" i="9"/>
  <c r="I75" i="9" s="1"/>
  <c r="J75" i="9"/>
  <c r="L75" i="9" s="1"/>
  <c r="C76" i="9"/>
  <c r="F76" i="9" s="1"/>
  <c r="I76" i="9"/>
  <c r="L76" i="9"/>
  <c r="C77" i="9"/>
  <c r="F77" i="9" s="1"/>
  <c r="G77" i="9"/>
  <c r="I77" i="9" s="1"/>
  <c r="L77" i="9"/>
  <c r="C78" i="9"/>
  <c r="F78" i="9" s="1"/>
  <c r="G78" i="9"/>
  <c r="I78" i="9" s="1"/>
  <c r="L78" i="9"/>
  <c r="F27" i="9"/>
  <c r="I27" i="9"/>
  <c r="L27" i="9"/>
  <c r="C28" i="9"/>
  <c r="F28" i="9" s="1"/>
  <c r="G28" i="9"/>
  <c r="I28" i="9" s="1"/>
  <c r="J28" i="9"/>
  <c r="L28" i="9" s="1"/>
  <c r="C29" i="9"/>
  <c r="F29" i="9" s="1"/>
  <c r="G29" i="9"/>
  <c r="I29" i="9" s="1"/>
  <c r="J29" i="9"/>
  <c r="L29" i="9" s="1"/>
  <c r="C30" i="9"/>
  <c r="F30" i="9" s="1"/>
  <c r="I30" i="9"/>
  <c r="L30" i="9"/>
  <c r="C31" i="9"/>
  <c r="F31" i="9" s="1"/>
  <c r="I31" i="9"/>
  <c r="L31" i="9"/>
  <c r="C32" i="9"/>
  <c r="F32" i="9" s="1"/>
  <c r="I32" i="9"/>
  <c r="L32" i="9"/>
  <c r="J38" i="9"/>
  <c r="L38" i="9" s="1"/>
  <c r="I38" i="9"/>
  <c r="C38" i="9"/>
  <c r="F38" i="9" s="1"/>
  <c r="J37" i="9"/>
  <c r="L37" i="9" s="1"/>
  <c r="I37" i="9"/>
  <c r="C37" i="9"/>
  <c r="F37" i="9" s="1"/>
  <c r="J36" i="9"/>
  <c r="L36" i="9" s="1"/>
  <c r="I36" i="9"/>
  <c r="C36" i="9"/>
  <c r="F36" i="9" s="1"/>
  <c r="J35" i="9"/>
  <c r="L35" i="9" s="1"/>
  <c r="G35" i="9"/>
  <c r="I35" i="9" s="1"/>
  <c r="C35" i="9"/>
  <c r="F35" i="9" s="1"/>
  <c r="J34" i="9"/>
  <c r="L34" i="9" s="1"/>
  <c r="G34" i="9"/>
  <c r="I34" i="9" s="1"/>
  <c r="C34" i="9"/>
  <c r="F34" i="9" s="1"/>
  <c r="J33" i="9"/>
  <c r="L33" i="9" s="1"/>
  <c r="G33" i="9"/>
  <c r="I33" i="9" s="1"/>
  <c r="C33" i="9"/>
  <c r="F33" i="9" s="1"/>
  <c r="J15" i="9"/>
  <c r="L15" i="9" s="1"/>
  <c r="I15" i="9"/>
  <c r="C15" i="9"/>
  <c r="F15" i="9" s="1"/>
  <c r="J14" i="9"/>
  <c r="L14" i="9" s="1"/>
  <c r="I14" i="9"/>
  <c r="C14" i="9"/>
  <c r="F14" i="9" s="1"/>
  <c r="J13" i="9"/>
  <c r="L13" i="9" s="1"/>
  <c r="I13" i="9"/>
  <c r="C13" i="9"/>
  <c r="F13" i="9" s="1"/>
  <c r="J12" i="9"/>
  <c r="L12" i="9" s="1"/>
  <c r="G12" i="9"/>
  <c r="I12" i="9" s="1"/>
  <c r="C12" i="9"/>
  <c r="F12" i="9" s="1"/>
  <c r="J11" i="9"/>
  <c r="L11" i="9" s="1"/>
  <c r="G11" i="9"/>
  <c r="I11" i="9" s="1"/>
  <c r="C11" i="9"/>
  <c r="F11" i="9" s="1"/>
  <c r="L10" i="9"/>
  <c r="I10" i="9"/>
  <c r="F10" i="9"/>
  <c r="M52" i="9" l="1"/>
  <c r="M73" i="9"/>
  <c r="M51" i="9"/>
  <c r="M61" i="9"/>
  <c r="M53" i="9"/>
  <c r="M54" i="9"/>
  <c r="M77" i="9"/>
  <c r="M74" i="9"/>
  <c r="M50" i="9"/>
  <c r="M55" i="9"/>
  <c r="M59" i="9"/>
  <c r="M60" i="9"/>
  <c r="M56" i="9"/>
  <c r="M57" i="9"/>
  <c r="M58" i="9"/>
  <c r="M78" i="9"/>
  <c r="M76" i="9"/>
  <c r="M75" i="9"/>
  <c r="M30" i="9"/>
  <c r="M12" i="9"/>
  <c r="M27" i="9"/>
  <c r="M28" i="9"/>
  <c r="M31" i="9"/>
  <c r="M32" i="9"/>
  <c r="M29" i="9"/>
  <c r="M10" i="9"/>
  <c r="M38" i="9"/>
  <c r="M36" i="9"/>
  <c r="M35" i="9"/>
  <c r="M37" i="9"/>
  <c r="M11" i="9"/>
  <c r="M34" i="9"/>
  <c r="M33" i="9"/>
  <c r="M13" i="9"/>
  <c r="M14" i="9"/>
  <c r="M15" i="9"/>
  <c r="M79" i="9" l="1"/>
  <c r="M62" i="9"/>
  <c r="M39" i="9"/>
  <c r="M16" i="9"/>
  <c r="L81" i="9" l="1"/>
</calcChain>
</file>

<file path=xl/sharedStrings.xml><?xml version="1.0" encoding="utf-8"?>
<sst xmlns="http://schemas.openxmlformats.org/spreadsheetml/2006/main" count="245" uniqueCount="64">
  <si>
    <t>4月</t>
    <rPh sb="1" eb="2">
      <t>ガツ</t>
    </rPh>
    <phoneticPr fontId="2"/>
  </si>
  <si>
    <t>5月</t>
  </si>
  <si>
    <t>6月</t>
  </si>
  <si>
    <t>7月</t>
  </si>
  <si>
    <t>8月</t>
  </si>
  <si>
    <t>9月</t>
  </si>
  <si>
    <t>10月</t>
  </si>
  <si>
    <t>11月</t>
  </si>
  <si>
    <t>12月</t>
  </si>
  <si>
    <t>1月</t>
    <rPh sb="1" eb="2">
      <t>ガツ</t>
    </rPh>
    <phoneticPr fontId="2"/>
  </si>
  <si>
    <t>2月</t>
  </si>
  <si>
    <t>3月</t>
  </si>
  <si>
    <t>（kW）</t>
    <phoneticPr fontId="2"/>
  </si>
  <si>
    <t>（kWh）</t>
    <phoneticPr fontId="2"/>
  </si>
  <si>
    <t>（円）</t>
    <rPh sb="1" eb="2">
      <t>エン</t>
    </rPh>
    <phoneticPr fontId="2"/>
  </si>
  <si>
    <t>（円/kW）</t>
    <rPh sb="1" eb="2">
      <t>エン</t>
    </rPh>
    <phoneticPr fontId="2"/>
  </si>
  <si>
    <t>基本料金</t>
    <rPh sb="0" eb="2">
      <t>キホン</t>
    </rPh>
    <rPh sb="2" eb="4">
      <t>リョウキン</t>
    </rPh>
    <phoneticPr fontId="2"/>
  </si>
  <si>
    <t>電力量料金</t>
    <rPh sb="0" eb="2">
      <t>デンリョク</t>
    </rPh>
    <rPh sb="2" eb="3">
      <t>リョウ</t>
    </rPh>
    <rPh sb="3" eb="5">
      <t>リョウキン</t>
    </rPh>
    <phoneticPr fontId="2"/>
  </si>
  <si>
    <t>A</t>
    <phoneticPr fontId="2"/>
  </si>
  <si>
    <t>B</t>
    <phoneticPr fontId="2"/>
  </si>
  <si>
    <t>C</t>
    <phoneticPr fontId="2"/>
  </si>
  <si>
    <t>E</t>
    <phoneticPr fontId="2"/>
  </si>
  <si>
    <t>F</t>
    <phoneticPr fontId="2"/>
  </si>
  <si>
    <t>期別</t>
    <rPh sb="0" eb="1">
      <t>キ</t>
    </rPh>
    <rPh sb="1" eb="2">
      <t>ベツ</t>
    </rPh>
    <phoneticPr fontId="2"/>
  </si>
  <si>
    <t>その他季</t>
    <rPh sb="2" eb="3">
      <t>タ</t>
    </rPh>
    <rPh sb="3" eb="4">
      <t>キ</t>
    </rPh>
    <phoneticPr fontId="2"/>
  </si>
  <si>
    <t>夏季</t>
    <rPh sb="0" eb="2">
      <t>カキ</t>
    </rPh>
    <phoneticPr fontId="2"/>
  </si>
  <si>
    <t>基本料金
単価</t>
    <rPh sb="0" eb="2">
      <t>キホン</t>
    </rPh>
    <rPh sb="2" eb="4">
      <t>リョウキン</t>
    </rPh>
    <rPh sb="5" eb="7">
      <t>タンカ</t>
    </rPh>
    <phoneticPr fontId="2"/>
  </si>
  <si>
    <t>電力量料金
単価</t>
    <rPh sb="0" eb="2">
      <t>デンリョク</t>
    </rPh>
    <rPh sb="2" eb="3">
      <t>リョウ</t>
    </rPh>
    <rPh sb="3" eb="5">
      <t>リョウキン</t>
    </rPh>
    <rPh sb="6" eb="8">
      <t>タンカ</t>
    </rPh>
    <phoneticPr fontId="2"/>
  </si>
  <si>
    <t>平日</t>
    <rPh sb="0" eb="2">
      <t>ヘイジツ</t>
    </rPh>
    <phoneticPr fontId="2"/>
  </si>
  <si>
    <t>休日</t>
    <rPh sb="0" eb="2">
      <t>キュウジツ</t>
    </rPh>
    <phoneticPr fontId="2"/>
  </si>
  <si>
    <t>契約
電力</t>
    <rPh sb="0" eb="2">
      <t>ケイヤク</t>
    </rPh>
    <rPh sb="3" eb="5">
      <t>デンリョク</t>
    </rPh>
    <phoneticPr fontId="2"/>
  </si>
  <si>
    <t>予定使用
電力量</t>
    <rPh sb="0" eb="2">
      <t>ヨテイ</t>
    </rPh>
    <rPh sb="2" eb="4">
      <t>シヨウ</t>
    </rPh>
    <rPh sb="5" eb="7">
      <t>デンリョク</t>
    </rPh>
    <rPh sb="7" eb="8">
      <t>リョウ</t>
    </rPh>
    <phoneticPr fontId="2"/>
  </si>
  <si>
    <t>電力量料金
単価</t>
    <rPh sb="0" eb="2">
      <t>デンリョク</t>
    </rPh>
    <rPh sb="2" eb="3">
      <t>リョウ</t>
    </rPh>
    <rPh sb="3" eb="5">
      <t>リョウキン</t>
    </rPh>
    <phoneticPr fontId="2"/>
  </si>
  <si>
    <t>H</t>
    <phoneticPr fontId="2"/>
  </si>
  <si>
    <t>I</t>
    <phoneticPr fontId="2"/>
  </si>
  <si>
    <t>12ヶ月合計 L</t>
    <rPh sb="3" eb="4">
      <t>ゲツ</t>
    </rPh>
    <rPh sb="4" eb="6">
      <t>ゴウケイ</t>
    </rPh>
    <phoneticPr fontId="2"/>
  </si>
  <si>
    <t>商号又は名称</t>
    <rPh sb="0" eb="2">
      <t>ショウゴウ</t>
    </rPh>
    <rPh sb="2" eb="3">
      <t>マタ</t>
    </rPh>
    <rPh sb="4" eb="6">
      <t>メイショウ</t>
    </rPh>
    <phoneticPr fontId="2"/>
  </si>
  <si>
    <t>力率
割引
係数</t>
    <rPh sb="0" eb="2">
      <t>リキリツ</t>
    </rPh>
    <rPh sb="3" eb="5">
      <t>ワリビキ</t>
    </rPh>
    <rPh sb="6" eb="8">
      <t>ケイスウ</t>
    </rPh>
    <phoneticPr fontId="2"/>
  </si>
  <si>
    <t>D=A×B×C</t>
    <phoneticPr fontId="2"/>
  </si>
  <si>
    <t>G=E×F</t>
    <phoneticPr fontId="2"/>
  </si>
  <si>
    <t>（円/kWh）</t>
    <phoneticPr fontId="2"/>
  </si>
  <si>
    <t>J=H×I</t>
    <phoneticPr fontId="2"/>
  </si>
  <si>
    <t>K=D＋G+J</t>
    <phoneticPr fontId="2"/>
  </si>
  <si>
    <t>（留意事項）</t>
    <rPh sb="1" eb="3">
      <t>リュウイ</t>
    </rPh>
    <rPh sb="3" eb="5">
      <t>ジコウ</t>
    </rPh>
    <phoneticPr fontId="2"/>
  </si>
  <si>
    <t xml:space="preserve">電気料金合計
</t>
    <rPh sb="0" eb="2">
      <t>デンキ</t>
    </rPh>
    <rPh sb="2" eb="4">
      <t>リョウキン</t>
    </rPh>
    <rPh sb="4" eb="6">
      <t>ゴウケイ</t>
    </rPh>
    <phoneticPr fontId="2"/>
  </si>
  <si>
    <t>電気料金合計
（</t>
    <rPh sb="0" eb="2">
      <t>デンキ</t>
    </rPh>
    <rPh sb="2" eb="4">
      <t>リョウキン</t>
    </rPh>
    <rPh sb="4" eb="6">
      <t>ゴウケイ</t>
    </rPh>
    <phoneticPr fontId="2"/>
  </si>
  <si>
    <t>件名：仙台市博物館電力需給</t>
    <rPh sb="0" eb="2">
      <t>ケンメイ</t>
    </rPh>
    <rPh sb="3" eb="6">
      <t>センダイシ</t>
    </rPh>
    <rPh sb="6" eb="9">
      <t>ハクブツカン</t>
    </rPh>
    <rPh sb="9" eb="11">
      <t>デンリョク</t>
    </rPh>
    <rPh sb="11" eb="13">
      <t>ジュキュウ</t>
    </rPh>
    <phoneticPr fontId="2"/>
  </si>
  <si>
    <t>令和2年度</t>
    <rPh sb="0" eb="2">
      <t>レイワ</t>
    </rPh>
    <rPh sb="3" eb="5">
      <t>ネンド</t>
    </rPh>
    <phoneticPr fontId="2"/>
  </si>
  <si>
    <t>1月</t>
  </si>
  <si>
    <t>令和5年度</t>
    <rPh sb="0" eb="2">
      <t>レイワ</t>
    </rPh>
    <rPh sb="3" eb="5">
      <t>ネンド</t>
    </rPh>
    <phoneticPr fontId="2"/>
  </si>
  <si>
    <t>6ヶ月合計 L</t>
    <rPh sb="2" eb="3">
      <t>ゲツ</t>
    </rPh>
    <rPh sb="3" eb="5">
      <t>ゴウケイ</t>
    </rPh>
    <phoneticPr fontId="2"/>
  </si>
  <si>
    <t>・・・①</t>
    <phoneticPr fontId="2"/>
  </si>
  <si>
    <t>・・・②</t>
    <phoneticPr fontId="2"/>
  </si>
  <si>
    <t>・・・③</t>
    <phoneticPr fontId="2"/>
  </si>
  <si>
    <t>入札金額積算内訳書1/4</t>
    <rPh sb="0" eb="2">
      <t>ニュウサツ</t>
    </rPh>
    <rPh sb="2" eb="4">
      <t>キンガク</t>
    </rPh>
    <rPh sb="4" eb="6">
      <t>セキサン</t>
    </rPh>
    <rPh sb="6" eb="9">
      <t>ウチワケショ</t>
    </rPh>
    <phoneticPr fontId="2"/>
  </si>
  <si>
    <t>入札金額積算内訳書2/4</t>
    <rPh sb="0" eb="2">
      <t>ニュウサツ</t>
    </rPh>
    <rPh sb="2" eb="4">
      <t>キンガク</t>
    </rPh>
    <rPh sb="4" eb="6">
      <t>セキサン</t>
    </rPh>
    <rPh sb="6" eb="9">
      <t>ウチワケショ</t>
    </rPh>
    <phoneticPr fontId="2"/>
  </si>
  <si>
    <t>令和3年度</t>
    <rPh sb="0" eb="2">
      <t>レイワ</t>
    </rPh>
    <rPh sb="3" eb="5">
      <t>ネンド</t>
    </rPh>
    <phoneticPr fontId="2"/>
  </si>
  <si>
    <t>令和4年度</t>
    <rPh sb="0" eb="2">
      <t>レイワ</t>
    </rPh>
    <rPh sb="3" eb="5">
      <t>ネンド</t>
    </rPh>
    <phoneticPr fontId="2"/>
  </si>
  <si>
    <t>契約希望金額
①+②+③+④</t>
    <rPh sb="0" eb="2">
      <t>ケイヤク</t>
    </rPh>
    <rPh sb="2" eb="4">
      <t>キボウ</t>
    </rPh>
    <rPh sb="4" eb="6">
      <t>キンガク</t>
    </rPh>
    <phoneticPr fontId="2"/>
  </si>
  <si>
    <t>・・・④</t>
    <phoneticPr fontId="2"/>
  </si>
  <si>
    <t>・金額はすべて消費税及び地方消費税相当額を含む金額を記入すること。
・平日の電力量料金単価（E欄）は、夏季とその他季ごとに、それぞれ同一料金とすること。
・休日の電力量料金単価（H欄）は、夏季とその他季ごとに、それぞれ同一料金とすること。
・契約希望金額欄は、入札書の入札金額と一致すること。
・この入札金額積算内訳書は、入札書と併せて封筒に入れること。</t>
    <rPh sb="35" eb="37">
      <t>ヘイジツ</t>
    </rPh>
    <rPh sb="78" eb="80">
      <t>キュウジツ</t>
    </rPh>
    <rPh sb="121" eb="123">
      <t>ケイヤク</t>
    </rPh>
    <rPh sb="123" eb="125">
      <t>キボウ</t>
    </rPh>
    <rPh sb="125" eb="127">
      <t>キンガク</t>
    </rPh>
    <rPh sb="127" eb="128">
      <t>ラン</t>
    </rPh>
    <rPh sb="139" eb="141">
      <t>イッチ</t>
    </rPh>
    <rPh sb="150" eb="152">
      <t>ニュウサツ</t>
    </rPh>
    <rPh sb="152" eb="154">
      <t>キンガク</t>
    </rPh>
    <rPh sb="154" eb="156">
      <t>セキサン</t>
    </rPh>
    <rPh sb="156" eb="159">
      <t>ウチワケショ</t>
    </rPh>
    <rPh sb="161" eb="163">
      <t>ニュウサツ</t>
    </rPh>
    <rPh sb="163" eb="164">
      <t>ショ</t>
    </rPh>
    <rPh sb="165" eb="166">
      <t>アワ</t>
    </rPh>
    <rPh sb="168" eb="170">
      <t>フウトウ</t>
    </rPh>
    <rPh sb="171" eb="172">
      <t>イ</t>
    </rPh>
    <phoneticPr fontId="2"/>
  </si>
  <si>
    <t>・金額はすべて消費税及び地方消費税相当額を含む金額を記入すること。
・平日の電力量料金単価（E欄）は、夏季とその他季ごとに、それぞれ同一料金とすること。
・休日の電力量料金単価（H欄）は、夏季とその他季ごとに、それぞれ同一料金とすること。
・契約希望金額欄は、入札書の入札金額と一致すること。
・この入札金額積算内訳書は、入札書と併せて封筒に入れること。</t>
    <rPh sb="35" eb="37">
      <t>ヘイジツ</t>
    </rPh>
    <rPh sb="78" eb="80">
      <t>キュウジツ</t>
    </rPh>
    <rPh sb="121" eb="123">
      <t>ケイヤク</t>
    </rPh>
    <rPh sb="123" eb="125">
      <t>キボウ</t>
    </rPh>
    <rPh sb="125" eb="127">
      <t>キンガク</t>
    </rPh>
    <rPh sb="127" eb="128">
      <t>ラン</t>
    </rPh>
    <rPh sb="139" eb="141">
      <t>イッチ</t>
    </rPh>
    <phoneticPr fontId="2"/>
  </si>
  <si>
    <t>入札金額積算内訳書3/4</t>
    <rPh sb="0" eb="2">
      <t>ニュウサツ</t>
    </rPh>
    <rPh sb="2" eb="4">
      <t>キンガク</t>
    </rPh>
    <rPh sb="4" eb="6">
      <t>セキサン</t>
    </rPh>
    <rPh sb="6" eb="9">
      <t>ウチワケショ</t>
    </rPh>
    <phoneticPr fontId="2"/>
  </si>
  <si>
    <t>入札金額積算内訳書4/4</t>
    <rPh sb="0" eb="2">
      <t>ニュウサツ</t>
    </rPh>
    <rPh sb="2" eb="4">
      <t>キンガク</t>
    </rPh>
    <rPh sb="4" eb="6">
      <t>セキサン</t>
    </rPh>
    <rPh sb="6" eb="9">
      <t>ウチワケショ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</si>
</sst>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Red]\-#,##0.00\ "/>
    <numFmt numFmtId="177" formatCode="#,##0_ ;[Red]\-#,##0\ "/>
    <numFmt numFmtId="178" formatCode="#,##0.000;[Red]\-#,##0.000"/>
    <numFmt numFmtId="179" formatCode="#,##0.00_ "/>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i/>
      <sz val="10"/>
      <color rgb="FFFF0000"/>
      <name val="ＭＳ Ｐゴシック"/>
      <family val="3"/>
      <charset val="128"/>
      <scheme val="minor"/>
    </font>
    <font>
      <sz val="10"/>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i/>
      <sz val="14"/>
      <color rgb="FFFF0000"/>
      <name val="ＭＳ Ｐゴシック"/>
      <family val="3"/>
      <charset val="128"/>
      <scheme val="minor"/>
    </font>
    <font>
      <u/>
      <sz val="10"/>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3" fillId="0" borderId="0" xfId="0" applyFont="1" applyBorder="1" applyAlignment="1">
      <alignment vertical="top" wrapText="1"/>
    </xf>
    <xf numFmtId="0" fontId="3" fillId="0" borderId="0" xfId="0" applyFont="1">
      <alignment vertical="center"/>
    </xf>
    <xf numFmtId="0" fontId="3" fillId="0" borderId="0" xfId="0" applyFont="1" applyAlignment="1">
      <alignment vertical="top"/>
    </xf>
    <xf numFmtId="0" fontId="3" fillId="0" borderId="0" xfId="0" applyFont="1" applyAlignment="1">
      <alignment horizontal="right" vertical="center"/>
    </xf>
    <xf numFmtId="0" fontId="3" fillId="0" borderId="0" xfId="0" applyFont="1" applyBorder="1">
      <alignment vertical="center"/>
    </xf>
    <xf numFmtId="177" fontId="3" fillId="0" borderId="0" xfId="0" applyNumberFormat="1" applyFont="1" applyBorder="1" applyAlignment="1">
      <alignment vertical="center" wrapText="1"/>
    </xf>
    <xf numFmtId="177" fontId="3" fillId="0" borderId="0" xfId="0" applyNumberFormat="1" applyFont="1" applyBorder="1" applyAlignment="1">
      <alignment horizontal="center" vertical="center" wrapText="1"/>
    </xf>
    <xf numFmtId="177" fontId="4" fillId="0" borderId="7" xfId="0" applyNumberFormat="1" applyFont="1" applyBorder="1" applyAlignment="1">
      <alignment horizontal="center" vertical="center" wrapText="1"/>
    </xf>
    <xf numFmtId="0" fontId="3" fillId="0" borderId="0" xfId="0" applyFont="1" applyAlignment="1">
      <alignment horizontal="left" vertical="center"/>
    </xf>
    <xf numFmtId="0" fontId="3" fillId="0" borderId="12" xfId="0" applyFont="1" applyBorder="1">
      <alignment vertical="center"/>
    </xf>
    <xf numFmtId="178" fontId="4" fillId="0" borderId="1" xfId="1" applyNumberFormat="1" applyFont="1" applyBorder="1">
      <alignment vertical="center"/>
    </xf>
    <xf numFmtId="179" fontId="4" fillId="0" borderId="1" xfId="0" applyNumberFormat="1" applyFont="1" applyBorder="1">
      <alignment vertical="center"/>
    </xf>
    <xf numFmtId="176" fontId="4" fillId="0" borderId="1" xfId="1" applyNumberFormat="1" applyFont="1" applyBorder="1">
      <alignment vertical="center"/>
    </xf>
    <xf numFmtId="177" fontId="4" fillId="0" borderId="1" xfId="1" applyNumberFormat="1" applyFont="1" applyBorder="1">
      <alignment vertical="center"/>
    </xf>
    <xf numFmtId="178" fontId="4" fillId="0" borderId="1" xfId="1" applyNumberFormat="1" applyFont="1" applyFill="1" applyBorder="1">
      <alignment vertical="center"/>
    </xf>
    <xf numFmtId="176" fontId="4" fillId="0" borderId="1" xfId="1" applyNumberFormat="1" applyFont="1" applyFill="1" applyBorder="1">
      <alignment vertical="center"/>
    </xf>
    <xf numFmtId="176" fontId="4" fillId="0" borderId="2" xfId="1" applyNumberFormat="1" applyFont="1" applyBorder="1">
      <alignment vertical="center"/>
    </xf>
    <xf numFmtId="177" fontId="4" fillId="0" borderId="2" xfId="1" applyNumberFormat="1" applyFont="1" applyBorder="1">
      <alignment vertical="center"/>
    </xf>
    <xf numFmtId="0" fontId="3" fillId="0" borderId="0" xfId="0" applyFont="1" applyBorder="1" applyAlignment="1">
      <alignment horizontal="left" vertical="center"/>
    </xf>
    <xf numFmtId="0" fontId="3" fillId="3" borderId="1" xfId="0" applyFont="1" applyFill="1" applyBorder="1" applyAlignment="1">
      <alignment horizontal="right" vertical="center"/>
    </xf>
    <xf numFmtId="0" fontId="3" fillId="3" borderId="10" xfId="0" applyFont="1" applyFill="1" applyBorder="1" applyAlignment="1">
      <alignment horizontal="center" vertical="center"/>
    </xf>
    <xf numFmtId="177" fontId="5" fillId="3" borderId="1" xfId="1" applyNumberFormat="1" applyFont="1" applyFill="1" applyBorder="1">
      <alignment vertical="center"/>
    </xf>
    <xf numFmtId="0" fontId="3" fillId="2" borderId="3" xfId="0" applyFont="1" applyFill="1" applyBorder="1" applyAlignment="1">
      <alignment horizontal="center" vertical="center"/>
    </xf>
    <xf numFmtId="38" fontId="3" fillId="3" borderId="1" xfId="1" applyFont="1" applyFill="1" applyBorder="1">
      <alignment vertical="center"/>
    </xf>
    <xf numFmtId="176" fontId="3" fillId="3" borderId="1" xfId="1" applyNumberFormat="1" applyFont="1" applyFill="1" applyBorder="1">
      <alignment vertical="center"/>
    </xf>
    <xf numFmtId="177" fontId="3" fillId="2" borderId="7"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9" fillId="0" borderId="0" xfId="0" applyFont="1" applyAlignment="1">
      <alignment horizontal="right" vertical="center"/>
    </xf>
    <xf numFmtId="0" fontId="9" fillId="0" borderId="0" xfId="0" applyFont="1" applyAlignment="1">
      <alignment horizontal="left"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8" xfId="0" applyFont="1" applyFill="1" applyBorder="1" applyAlignment="1">
      <alignment horizontal="center" vertical="top"/>
    </xf>
    <xf numFmtId="0" fontId="3" fillId="2" borderId="4" xfId="0" applyFont="1" applyFill="1" applyBorder="1" applyAlignment="1">
      <alignment horizontal="center" vertical="top"/>
    </xf>
    <xf numFmtId="0" fontId="3" fillId="2" borderId="6" xfId="0" applyFont="1" applyFill="1" applyBorder="1" applyAlignment="1">
      <alignment horizontal="center" vertical="top"/>
    </xf>
    <xf numFmtId="0" fontId="3" fillId="2" borderId="9" xfId="0" applyFont="1" applyFill="1" applyBorder="1" applyAlignment="1">
      <alignment horizontal="center" vertical="top"/>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0" borderId="0" xfId="0" applyFont="1" applyBorder="1" applyAlignment="1">
      <alignment horizontal="left" vertical="top"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177" fontId="8" fillId="0" borderId="13" xfId="0" applyNumberFormat="1" applyFont="1" applyBorder="1" applyAlignment="1">
      <alignment horizontal="center" vertical="center"/>
    </xf>
    <xf numFmtId="177" fontId="8" fillId="0" borderId="14" xfId="0" applyNumberFormat="1" applyFont="1" applyBorder="1" applyAlignment="1">
      <alignment horizontal="center" vertical="center"/>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Zeros="0" tabSelected="1" view="pageBreakPreview" topLeftCell="A34" zoomScaleNormal="100" zoomScaleSheetLayoutView="100" workbookViewId="0">
      <selection activeCell="J79" sqref="J79"/>
    </sheetView>
  </sheetViews>
  <sheetFormatPr defaultRowHeight="12" x14ac:dyDescent="0.15"/>
  <cols>
    <col min="1" max="1" width="6.25" style="4" customWidth="1"/>
    <col min="2" max="2" width="8.125" style="4" customWidth="1"/>
    <col min="3" max="3" width="8.875" style="2" bestFit="1" customWidth="1"/>
    <col min="4" max="4" width="5.25" style="2" bestFit="1" customWidth="1"/>
    <col min="5" max="5" width="5" style="2" bestFit="1" customWidth="1"/>
    <col min="6" max="13" width="11.875" style="2" customWidth="1"/>
    <col min="14" max="16384" width="9" style="2"/>
  </cols>
  <sheetData>
    <row r="1" spans="1:14" ht="17.25" x14ac:dyDescent="0.15">
      <c r="A1" s="47" t="s">
        <v>54</v>
      </c>
      <c r="B1" s="47"/>
      <c r="C1" s="47"/>
      <c r="D1" s="47"/>
      <c r="E1" s="47"/>
      <c r="F1" s="47"/>
      <c r="G1" s="47"/>
      <c r="H1" s="47"/>
      <c r="I1" s="47"/>
      <c r="J1" s="47"/>
      <c r="K1" s="47"/>
      <c r="L1" s="47"/>
      <c r="M1" s="47"/>
    </row>
    <row r="2" spans="1:14" x14ac:dyDescent="0.15">
      <c r="A2" s="9" t="s">
        <v>46</v>
      </c>
      <c r="G2" s="4"/>
      <c r="H2" s="5"/>
      <c r="I2" s="5"/>
      <c r="J2" s="5"/>
      <c r="K2" s="5"/>
      <c r="L2" s="5"/>
      <c r="M2" s="5"/>
    </row>
    <row r="3" spans="1:14" x14ac:dyDescent="0.15">
      <c r="B3" s="31" t="s">
        <v>47</v>
      </c>
      <c r="H3" s="5"/>
      <c r="I3" s="5"/>
      <c r="J3" s="5"/>
      <c r="K3" s="5"/>
      <c r="L3" s="5"/>
      <c r="M3" s="5"/>
    </row>
    <row r="4" spans="1:14" x14ac:dyDescent="0.15">
      <c r="G4" s="4"/>
      <c r="H4" s="5"/>
      <c r="I4" s="5" t="s">
        <v>36</v>
      </c>
      <c r="J4" s="10"/>
      <c r="K4" s="10"/>
      <c r="L4" s="10"/>
      <c r="M4" s="10"/>
    </row>
    <row r="5" spans="1:14" x14ac:dyDescent="0.15">
      <c r="A5" s="9"/>
      <c r="G5" s="4"/>
      <c r="H5" s="5"/>
      <c r="I5" s="5"/>
      <c r="J5" s="5"/>
      <c r="K5" s="5"/>
      <c r="L5" s="5"/>
      <c r="M5" s="5"/>
    </row>
    <row r="6" spans="1:14" ht="16.5" customHeight="1" x14ac:dyDescent="0.15">
      <c r="A6" s="36" t="s">
        <v>23</v>
      </c>
      <c r="B6" s="37"/>
      <c r="C6" s="40" t="s">
        <v>26</v>
      </c>
      <c r="D6" s="40" t="s">
        <v>30</v>
      </c>
      <c r="E6" s="40" t="s">
        <v>37</v>
      </c>
      <c r="F6" s="40" t="s">
        <v>16</v>
      </c>
      <c r="G6" s="33" t="s">
        <v>28</v>
      </c>
      <c r="H6" s="34"/>
      <c r="I6" s="35"/>
      <c r="J6" s="33" t="s">
        <v>29</v>
      </c>
      <c r="K6" s="34"/>
      <c r="L6" s="34"/>
      <c r="M6" s="40" t="s">
        <v>44</v>
      </c>
    </row>
    <row r="7" spans="1:14" s="3" customFormat="1" ht="24" x14ac:dyDescent="0.15">
      <c r="A7" s="38"/>
      <c r="B7" s="39"/>
      <c r="C7" s="41"/>
      <c r="D7" s="41"/>
      <c r="E7" s="41"/>
      <c r="F7" s="41"/>
      <c r="G7" s="29" t="s">
        <v>32</v>
      </c>
      <c r="H7" s="30" t="s">
        <v>31</v>
      </c>
      <c r="I7" s="30" t="s">
        <v>17</v>
      </c>
      <c r="J7" s="29" t="s">
        <v>27</v>
      </c>
      <c r="K7" s="29" t="s">
        <v>31</v>
      </c>
      <c r="L7" s="29" t="s">
        <v>17</v>
      </c>
      <c r="M7" s="41"/>
    </row>
    <row r="8" spans="1:14" ht="16.5" customHeight="1" x14ac:dyDescent="0.15">
      <c r="A8" s="27"/>
      <c r="B8" s="28"/>
      <c r="C8" s="23" t="s">
        <v>15</v>
      </c>
      <c r="D8" s="23" t="s">
        <v>12</v>
      </c>
      <c r="E8" s="23"/>
      <c r="F8" s="23" t="s">
        <v>14</v>
      </c>
      <c r="G8" s="23" t="s">
        <v>40</v>
      </c>
      <c r="H8" s="23" t="s">
        <v>13</v>
      </c>
      <c r="I8" s="23" t="s">
        <v>14</v>
      </c>
      <c r="J8" s="23" t="s">
        <v>40</v>
      </c>
      <c r="K8" s="23" t="s">
        <v>13</v>
      </c>
      <c r="L8" s="23" t="s">
        <v>14</v>
      </c>
      <c r="M8" s="23" t="s">
        <v>14</v>
      </c>
    </row>
    <row r="9" spans="1:14" ht="16.5" customHeight="1" x14ac:dyDescent="0.15">
      <c r="A9" s="27"/>
      <c r="B9" s="28"/>
      <c r="C9" s="23" t="s">
        <v>18</v>
      </c>
      <c r="D9" s="23" t="s">
        <v>19</v>
      </c>
      <c r="E9" s="23" t="s">
        <v>20</v>
      </c>
      <c r="F9" s="23" t="s">
        <v>38</v>
      </c>
      <c r="G9" s="23" t="s">
        <v>21</v>
      </c>
      <c r="H9" s="23" t="s">
        <v>22</v>
      </c>
      <c r="I9" s="23" t="s">
        <v>39</v>
      </c>
      <c r="J9" s="23" t="s">
        <v>33</v>
      </c>
      <c r="K9" s="23" t="s">
        <v>34</v>
      </c>
      <c r="L9" s="23" t="s">
        <v>41</v>
      </c>
      <c r="M9" s="23" t="s">
        <v>42</v>
      </c>
    </row>
    <row r="10" spans="1:14" ht="19.5" customHeight="1" x14ac:dyDescent="0.15">
      <c r="A10" s="20" t="s">
        <v>6</v>
      </c>
      <c r="B10" s="21" t="s">
        <v>24</v>
      </c>
      <c r="C10" s="11"/>
      <c r="D10" s="24">
        <v>850</v>
      </c>
      <c r="E10" s="25">
        <v>0.85</v>
      </c>
      <c r="F10" s="12">
        <f>ROUNDDOWN(C10*D10*E10,2)</f>
        <v>0</v>
      </c>
      <c r="G10" s="13"/>
      <c r="H10" s="24">
        <v>110000</v>
      </c>
      <c r="I10" s="13">
        <f t="shared" ref="I10:I15" si="0">ROUNDDOWN(H10*G10,2)</f>
        <v>0</v>
      </c>
      <c r="J10" s="13"/>
      <c r="K10" s="22">
        <v>50000</v>
      </c>
      <c r="L10" s="13">
        <f t="shared" ref="L10:L15" si="1">ROUNDDOWN(J10*K10,2)</f>
        <v>0</v>
      </c>
      <c r="M10" s="14">
        <f t="shared" ref="M10:M15" si="2">INT(F10+I10+L10)</f>
        <v>0</v>
      </c>
    </row>
    <row r="11" spans="1:14" ht="19.5" customHeight="1" x14ac:dyDescent="0.15">
      <c r="A11" s="20" t="s">
        <v>7</v>
      </c>
      <c r="B11" s="21" t="s">
        <v>24</v>
      </c>
      <c r="C11" s="11">
        <f>C10</f>
        <v>0</v>
      </c>
      <c r="D11" s="24">
        <v>850</v>
      </c>
      <c r="E11" s="25">
        <v>0.85</v>
      </c>
      <c r="F11" s="12">
        <f t="shared" ref="F11:F15" si="3">ROUNDDOWN(C11*D11*E11,2)</f>
        <v>0</v>
      </c>
      <c r="G11" s="13">
        <f>G10</f>
        <v>0</v>
      </c>
      <c r="H11" s="24">
        <v>110000</v>
      </c>
      <c r="I11" s="13">
        <f t="shared" si="0"/>
        <v>0</v>
      </c>
      <c r="J11" s="13">
        <f>J10</f>
        <v>0</v>
      </c>
      <c r="K11" s="22">
        <v>50000</v>
      </c>
      <c r="L11" s="13">
        <f t="shared" si="1"/>
        <v>0</v>
      </c>
      <c r="M11" s="14">
        <f t="shared" si="2"/>
        <v>0</v>
      </c>
    </row>
    <row r="12" spans="1:14" ht="19.5" customHeight="1" x14ac:dyDescent="0.15">
      <c r="A12" s="20" t="s">
        <v>8</v>
      </c>
      <c r="B12" s="21" t="s">
        <v>24</v>
      </c>
      <c r="C12" s="11">
        <f>C10</f>
        <v>0</v>
      </c>
      <c r="D12" s="24">
        <v>850</v>
      </c>
      <c r="E12" s="25">
        <v>0.85</v>
      </c>
      <c r="F12" s="12">
        <f t="shared" si="3"/>
        <v>0</v>
      </c>
      <c r="G12" s="13">
        <f>G10</f>
        <v>0</v>
      </c>
      <c r="H12" s="24">
        <v>120000</v>
      </c>
      <c r="I12" s="13">
        <f t="shared" si="0"/>
        <v>0</v>
      </c>
      <c r="J12" s="13">
        <f>J10</f>
        <v>0</v>
      </c>
      <c r="K12" s="22">
        <v>70000</v>
      </c>
      <c r="L12" s="13">
        <f t="shared" si="1"/>
        <v>0</v>
      </c>
      <c r="M12" s="14">
        <f t="shared" si="2"/>
        <v>0</v>
      </c>
    </row>
    <row r="13" spans="1:14" ht="19.5" customHeight="1" x14ac:dyDescent="0.15">
      <c r="A13" s="20" t="s">
        <v>9</v>
      </c>
      <c r="B13" s="21" t="s">
        <v>24</v>
      </c>
      <c r="C13" s="15">
        <f>C10</f>
        <v>0</v>
      </c>
      <c r="D13" s="24">
        <v>850</v>
      </c>
      <c r="E13" s="25">
        <v>0.85</v>
      </c>
      <c r="F13" s="12">
        <f t="shared" si="3"/>
        <v>0</v>
      </c>
      <c r="G13" s="16">
        <f>G10</f>
        <v>0</v>
      </c>
      <c r="H13" s="24">
        <v>120000</v>
      </c>
      <c r="I13" s="13">
        <f t="shared" si="0"/>
        <v>0</v>
      </c>
      <c r="J13" s="13">
        <f>J10</f>
        <v>0</v>
      </c>
      <c r="K13" s="22">
        <v>70000</v>
      </c>
      <c r="L13" s="13">
        <f t="shared" si="1"/>
        <v>0</v>
      </c>
      <c r="M13" s="14">
        <f t="shared" si="2"/>
        <v>0</v>
      </c>
    </row>
    <row r="14" spans="1:14" ht="19.5" customHeight="1" x14ac:dyDescent="0.15">
      <c r="A14" s="20" t="s">
        <v>10</v>
      </c>
      <c r="B14" s="21" t="s">
        <v>24</v>
      </c>
      <c r="C14" s="15">
        <f>C10</f>
        <v>0</v>
      </c>
      <c r="D14" s="24">
        <v>850</v>
      </c>
      <c r="E14" s="25">
        <v>0.85</v>
      </c>
      <c r="F14" s="12">
        <f t="shared" si="3"/>
        <v>0</v>
      </c>
      <c r="G14" s="16">
        <f>G10</f>
        <v>0</v>
      </c>
      <c r="H14" s="24">
        <v>110000</v>
      </c>
      <c r="I14" s="13">
        <f t="shared" si="0"/>
        <v>0</v>
      </c>
      <c r="J14" s="13">
        <f>J10</f>
        <v>0</v>
      </c>
      <c r="K14" s="22">
        <v>60000</v>
      </c>
      <c r="L14" s="13">
        <f t="shared" si="1"/>
        <v>0</v>
      </c>
      <c r="M14" s="14">
        <f t="shared" si="2"/>
        <v>0</v>
      </c>
    </row>
    <row r="15" spans="1:14" ht="19.5" customHeight="1" thickBot="1" x14ac:dyDescent="0.2">
      <c r="A15" s="20" t="s">
        <v>11</v>
      </c>
      <c r="B15" s="21" t="s">
        <v>24</v>
      </c>
      <c r="C15" s="15">
        <f>C10</f>
        <v>0</v>
      </c>
      <c r="D15" s="24">
        <v>850</v>
      </c>
      <c r="E15" s="25">
        <v>0.85</v>
      </c>
      <c r="F15" s="12">
        <f t="shared" si="3"/>
        <v>0</v>
      </c>
      <c r="G15" s="16">
        <f>G10</f>
        <v>0</v>
      </c>
      <c r="H15" s="24">
        <v>110000</v>
      </c>
      <c r="I15" s="13">
        <f t="shared" si="0"/>
        <v>0</v>
      </c>
      <c r="J15" s="13">
        <f>J10</f>
        <v>0</v>
      </c>
      <c r="K15" s="22">
        <v>70000</v>
      </c>
      <c r="L15" s="13">
        <f t="shared" si="1"/>
        <v>0</v>
      </c>
      <c r="M15" s="14">
        <f t="shared" si="2"/>
        <v>0</v>
      </c>
    </row>
    <row r="16" spans="1:14" ht="19.5" customHeight="1" thickBot="1" x14ac:dyDescent="0.2">
      <c r="A16" s="19" t="s">
        <v>43</v>
      </c>
      <c r="B16" s="1"/>
      <c r="C16" s="1"/>
      <c r="D16" s="1"/>
      <c r="E16" s="1"/>
      <c r="F16" s="1"/>
      <c r="G16" s="6"/>
      <c r="H16" s="1"/>
      <c r="I16" s="1"/>
      <c r="J16" s="7"/>
      <c r="K16" s="7"/>
      <c r="L16" s="26" t="s">
        <v>50</v>
      </c>
      <c r="M16" s="8">
        <f>SUM(M10:M15)</f>
        <v>0</v>
      </c>
      <c r="N16" s="2" t="s">
        <v>51</v>
      </c>
    </row>
    <row r="17" spans="1:13" ht="105.75" customHeight="1" x14ac:dyDescent="0.15">
      <c r="A17" s="42" t="s">
        <v>60</v>
      </c>
      <c r="B17" s="42"/>
      <c r="C17" s="42"/>
      <c r="D17" s="42"/>
      <c r="E17" s="42"/>
      <c r="F17" s="42"/>
      <c r="G17" s="42"/>
      <c r="H17" s="42"/>
      <c r="I17" s="42"/>
      <c r="J17" s="42"/>
      <c r="K17" s="42"/>
      <c r="L17" s="42"/>
      <c r="M17" s="42"/>
    </row>
    <row r="18" spans="1:13" ht="20.25" customHeight="1" x14ac:dyDescent="0.15">
      <c r="A18" s="47" t="s">
        <v>55</v>
      </c>
      <c r="B18" s="47"/>
      <c r="C18" s="47"/>
      <c r="D18" s="47"/>
      <c r="E18" s="47"/>
      <c r="F18" s="47"/>
      <c r="G18" s="47"/>
      <c r="H18" s="47"/>
      <c r="I18" s="47"/>
      <c r="J18" s="47"/>
      <c r="K18" s="47"/>
      <c r="L18" s="47"/>
      <c r="M18" s="47"/>
    </row>
    <row r="19" spans="1:13" ht="17.25" customHeight="1" x14ac:dyDescent="0.15">
      <c r="A19" s="9" t="s">
        <v>46</v>
      </c>
      <c r="G19" s="4"/>
      <c r="H19" s="5"/>
      <c r="I19" s="5"/>
      <c r="J19" s="5"/>
      <c r="K19" s="5"/>
      <c r="L19" s="5"/>
      <c r="M19" s="5"/>
    </row>
    <row r="20" spans="1:13" ht="18" customHeight="1" x14ac:dyDescent="0.15">
      <c r="B20" s="32" t="s">
        <v>56</v>
      </c>
      <c r="H20" s="5"/>
      <c r="I20" s="5"/>
      <c r="J20" s="5"/>
      <c r="K20" s="5"/>
      <c r="L20" s="5"/>
      <c r="M20" s="5"/>
    </row>
    <row r="21" spans="1:13" ht="24" customHeight="1" x14ac:dyDescent="0.15">
      <c r="G21" s="4"/>
      <c r="H21" s="5"/>
      <c r="I21" s="5" t="s">
        <v>36</v>
      </c>
      <c r="J21" s="10"/>
      <c r="K21" s="10"/>
      <c r="L21" s="10"/>
      <c r="M21" s="10"/>
    </row>
    <row r="22" spans="1:13" x14ac:dyDescent="0.15">
      <c r="A22" s="9"/>
      <c r="G22" s="4"/>
      <c r="H22" s="5"/>
      <c r="I22" s="5"/>
      <c r="J22" s="5"/>
      <c r="K22" s="5"/>
      <c r="L22" s="5"/>
      <c r="M22" s="5"/>
    </row>
    <row r="23" spans="1:13" ht="12" customHeight="1" x14ac:dyDescent="0.15">
      <c r="A23" s="36" t="s">
        <v>23</v>
      </c>
      <c r="B23" s="37"/>
      <c r="C23" s="40" t="s">
        <v>26</v>
      </c>
      <c r="D23" s="40" t="s">
        <v>30</v>
      </c>
      <c r="E23" s="40" t="s">
        <v>37</v>
      </c>
      <c r="F23" s="40" t="s">
        <v>16</v>
      </c>
      <c r="G23" s="33" t="s">
        <v>28</v>
      </c>
      <c r="H23" s="34"/>
      <c r="I23" s="35"/>
      <c r="J23" s="33" t="s">
        <v>29</v>
      </c>
      <c r="K23" s="34"/>
      <c r="L23" s="34"/>
      <c r="M23" s="40" t="s">
        <v>45</v>
      </c>
    </row>
    <row r="24" spans="1:13" ht="24" x14ac:dyDescent="0.15">
      <c r="A24" s="38"/>
      <c r="B24" s="39"/>
      <c r="C24" s="41"/>
      <c r="D24" s="41"/>
      <c r="E24" s="41"/>
      <c r="F24" s="41"/>
      <c r="G24" s="29" t="s">
        <v>32</v>
      </c>
      <c r="H24" s="30" t="s">
        <v>31</v>
      </c>
      <c r="I24" s="30" t="s">
        <v>17</v>
      </c>
      <c r="J24" s="29" t="s">
        <v>27</v>
      </c>
      <c r="K24" s="29" t="s">
        <v>31</v>
      </c>
      <c r="L24" s="29" t="s">
        <v>17</v>
      </c>
      <c r="M24" s="41"/>
    </row>
    <row r="25" spans="1:13" ht="20.25" customHeight="1" x14ac:dyDescent="0.15">
      <c r="A25" s="27"/>
      <c r="B25" s="28"/>
      <c r="C25" s="23" t="s">
        <v>15</v>
      </c>
      <c r="D25" s="23" t="s">
        <v>12</v>
      </c>
      <c r="E25" s="23"/>
      <c r="F25" s="23" t="s">
        <v>14</v>
      </c>
      <c r="G25" s="23" t="s">
        <v>40</v>
      </c>
      <c r="H25" s="23" t="s">
        <v>13</v>
      </c>
      <c r="I25" s="23" t="s">
        <v>14</v>
      </c>
      <c r="J25" s="23" t="s">
        <v>40</v>
      </c>
      <c r="K25" s="23" t="s">
        <v>13</v>
      </c>
      <c r="L25" s="23" t="s">
        <v>14</v>
      </c>
      <c r="M25" s="23" t="s">
        <v>14</v>
      </c>
    </row>
    <row r="26" spans="1:13" ht="20.25" customHeight="1" x14ac:dyDescent="0.15">
      <c r="A26" s="27"/>
      <c r="B26" s="28"/>
      <c r="C26" s="23" t="s">
        <v>18</v>
      </c>
      <c r="D26" s="23" t="s">
        <v>19</v>
      </c>
      <c r="E26" s="23" t="s">
        <v>20</v>
      </c>
      <c r="F26" s="23" t="s">
        <v>38</v>
      </c>
      <c r="G26" s="23" t="s">
        <v>21</v>
      </c>
      <c r="H26" s="23" t="s">
        <v>22</v>
      </c>
      <c r="I26" s="23" t="s">
        <v>39</v>
      </c>
      <c r="J26" s="23" t="s">
        <v>33</v>
      </c>
      <c r="K26" s="23" t="s">
        <v>34</v>
      </c>
      <c r="L26" s="23" t="s">
        <v>41</v>
      </c>
      <c r="M26" s="23" t="s">
        <v>42</v>
      </c>
    </row>
    <row r="27" spans="1:13" ht="20.25" customHeight="1" x14ac:dyDescent="0.15">
      <c r="A27" s="20" t="s">
        <v>0</v>
      </c>
      <c r="B27" s="21" t="s">
        <v>24</v>
      </c>
      <c r="C27" s="11"/>
      <c r="D27" s="24">
        <v>850</v>
      </c>
      <c r="E27" s="25">
        <v>0.85</v>
      </c>
      <c r="F27" s="12">
        <f>ROUNDDOWN(C27*D27*E27,2)</f>
        <v>0</v>
      </c>
      <c r="G27" s="13"/>
      <c r="H27" s="24">
        <v>100000</v>
      </c>
      <c r="I27" s="13">
        <f t="shared" ref="I27:I38" si="4">ROUNDDOWN(H27*G27,2)</f>
        <v>0</v>
      </c>
      <c r="J27" s="13"/>
      <c r="K27" s="22">
        <v>50000</v>
      </c>
      <c r="L27" s="13">
        <f t="shared" ref="L27:L38" si="5">ROUNDDOWN(J27*K27,2)</f>
        <v>0</v>
      </c>
      <c r="M27" s="14">
        <f t="shared" ref="M27:M38" si="6">INT(F27+I27+L27)</f>
        <v>0</v>
      </c>
    </row>
    <row r="28" spans="1:13" ht="20.25" customHeight="1" x14ac:dyDescent="0.15">
      <c r="A28" s="20" t="s">
        <v>1</v>
      </c>
      <c r="B28" s="21" t="s">
        <v>24</v>
      </c>
      <c r="C28" s="11">
        <f>C27</f>
        <v>0</v>
      </c>
      <c r="D28" s="24">
        <v>850</v>
      </c>
      <c r="E28" s="25">
        <v>0.85</v>
      </c>
      <c r="F28" s="12">
        <f t="shared" ref="F28:F38" si="7">ROUNDDOWN(C28*D28*E28,2)</f>
        <v>0</v>
      </c>
      <c r="G28" s="13">
        <f>G27</f>
        <v>0</v>
      </c>
      <c r="H28" s="24">
        <v>90000</v>
      </c>
      <c r="I28" s="13">
        <f t="shared" si="4"/>
        <v>0</v>
      </c>
      <c r="J28" s="13">
        <f>J27</f>
        <v>0</v>
      </c>
      <c r="K28" s="22">
        <v>60000</v>
      </c>
      <c r="L28" s="13">
        <f t="shared" si="5"/>
        <v>0</v>
      </c>
      <c r="M28" s="14">
        <f t="shared" si="6"/>
        <v>0</v>
      </c>
    </row>
    <row r="29" spans="1:13" ht="20.25" customHeight="1" x14ac:dyDescent="0.15">
      <c r="A29" s="20" t="s">
        <v>2</v>
      </c>
      <c r="B29" s="21" t="s">
        <v>24</v>
      </c>
      <c r="C29" s="11">
        <f>C27</f>
        <v>0</v>
      </c>
      <c r="D29" s="24">
        <v>850</v>
      </c>
      <c r="E29" s="25">
        <v>0.85</v>
      </c>
      <c r="F29" s="12">
        <f t="shared" si="7"/>
        <v>0</v>
      </c>
      <c r="G29" s="13">
        <f>G27</f>
        <v>0</v>
      </c>
      <c r="H29" s="24">
        <v>110000</v>
      </c>
      <c r="I29" s="13">
        <f t="shared" si="4"/>
        <v>0</v>
      </c>
      <c r="J29" s="13">
        <f>J27</f>
        <v>0</v>
      </c>
      <c r="K29" s="22">
        <v>50000</v>
      </c>
      <c r="L29" s="13">
        <f t="shared" si="5"/>
        <v>0</v>
      </c>
      <c r="M29" s="14">
        <f t="shared" si="6"/>
        <v>0</v>
      </c>
    </row>
    <row r="30" spans="1:13" ht="20.25" customHeight="1" x14ac:dyDescent="0.15">
      <c r="A30" s="20" t="s">
        <v>3</v>
      </c>
      <c r="B30" s="21" t="s">
        <v>25</v>
      </c>
      <c r="C30" s="15">
        <f>C27</f>
        <v>0</v>
      </c>
      <c r="D30" s="24">
        <v>850</v>
      </c>
      <c r="E30" s="25">
        <v>0.85</v>
      </c>
      <c r="F30" s="12">
        <f t="shared" si="7"/>
        <v>0</v>
      </c>
      <c r="G30" s="16"/>
      <c r="H30" s="24">
        <v>130000</v>
      </c>
      <c r="I30" s="13">
        <f t="shared" si="4"/>
        <v>0</v>
      </c>
      <c r="J30" s="13"/>
      <c r="K30" s="22">
        <v>60000</v>
      </c>
      <c r="L30" s="13">
        <f t="shared" si="5"/>
        <v>0</v>
      </c>
      <c r="M30" s="14">
        <f t="shared" si="6"/>
        <v>0</v>
      </c>
    </row>
    <row r="31" spans="1:13" ht="20.25" customHeight="1" x14ac:dyDescent="0.15">
      <c r="A31" s="20" t="s">
        <v>4</v>
      </c>
      <c r="B31" s="21" t="s">
        <v>25</v>
      </c>
      <c r="C31" s="15">
        <f>C27</f>
        <v>0</v>
      </c>
      <c r="D31" s="24">
        <v>850</v>
      </c>
      <c r="E31" s="25">
        <v>0.85</v>
      </c>
      <c r="F31" s="12">
        <f t="shared" si="7"/>
        <v>0</v>
      </c>
      <c r="G31" s="16">
        <f>G30</f>
        <v>0</v>
      </c>
      <c r="H31" s="24">
        <v>150000</v>
      </c>
      <c r="I31" s="13">
        <f t="shared" si="4"/>
        <v>0</v>
      </c>
      <c r="J31" s="13">
        <f>J30</f>
        <v>0</v>
      </c>
      <c r="K31" s="22">
        <v>70000</v>
      </c>
      <c r="L31" s="13">
        <f t="shared" si="5"/>
        <v>0</v>
      </c>
      <c r="M31" s="14">
        <f t="shared" si="6"/>
        <v>0</v>
      </c>
    </row>
    <row r="32" spans="1:13" ht="20.25" customHeight="1" x14ac:dyDescent="0.15">
      <c r="A32" s="20" t="s">
        <v>5</v>
      </c>
      <c r="B32" s="21" t="s">
        <v>25</v>
      </c>
      <c r="C32" s="15">
        <f>C27</f>
        <v>0</v>
      </c>
      <c r="D32" s="24">
        <v>850</v>
      </c>
      <c r="E32" s="25">
        <v>0.85</v>
      </c>
      <c r="F32" s="12">
        <f t="shared" si="7"/>
        <v>0</v>
      </c>
      <c r="G32" s="16">
        <f>G30</f>
        <v>0</v>
      </c>
      <c r="H32" s="24">
        <v>110000</v>
      </c>
      <c r="I32" s="13">
        <f t="shared" si="4"/>
        <v>0</v>
      </c>
      <c r="J32" s="13">
        <f>J30</f>
        <v>0</v>
      </c>
      <c r="K32" s="22">
        <v>70000</v>
      </c>
      <c r="L32" s="13">
        <f t="shared" si="5"/>
        <v>0</v>
      </c>
      <c r="M32" s="14">
        <f t="shared" si="6"/>
        <v>0</v>
      </c>
    </row>
    <row r="33" spans="1:14" ht="20.25" customHeight="1" x14ac:dyDescent="0.15">
      <c r="A33" s="20" t="s">
        <v>6</v>
      </c>
      <c r="B33" s="21" t="s">
        <v>24</v>
      </c>
      <c r="C33" s="11">
        <f>C27</f>
        <v>0</v>
      </c>
      <c r="D33" s="24">
        <v>850</v>
      </c>
      <c r="E33" s="25">
        <v>0.85</v>
      </c>
      <c r="F33" s="12">
        <f t="shared" si="7"/>
        <v>0</v>
      </c>
      <c r="G33" s="13">
        <f>G27</f>
        <v>0</v>
      </c>
      <c r="H33" s="24">
        <v>99000</v>
      </c>
      <c r="I33" s="13">
        <f t="shared" si="4"/>
        <v>0</v>
      </c>
      <c r="J33" s="13">
        <f>J27</f>
        <v>0</v>
      </c>
      <c r="K33" s="22">
        <v>45000</v>
      </c>
      <c r="L33" s="13">
        <f t="shared" si="5"/>
        <v>0</v>
      </c>
      <c r="M33" s="14">
        <f t="shared" si="6"/>
        <v>0</v>
      </c>
    </row>
    <row r="34" spans="1:14" ht="20.25" customHeight="1" x14ac:dyDescent="0.15">
      <c r="A34" s="20" t="s">
        <v>7</v>
      </c>
      <c r="B34" s="21" t="s">
        <v>24</v>
      </c>
      <c r="C34" s="11">
        <f>C27</f>
        <v>0</v>
      </c>
      <c r="D34" s="24">
        <v>850</v>
      </c>
      <c r="E34" s="25">
        <v>0.85</v>
      </c>
      <c r="F34" s="12">
        <f t="shared" si="7"/>
        <v>0</v>
      </c>
      <c r="G34" s="13">
        <f>G27</f>
        <v>0</v>
      </c>
      <c r="H34" s="24">
        <v>99000</v>
      </c>
      <c r="I34" s="13">
        <f t="shared" si="4"/>
        <v>0</v>
      </c>
      <c r="J34" s="13">
        <f>J27</f>
        <v>0</v>
      </c>
      <c r="K34" s="22">
        <v>45000</v>
      </c>
      <c r="L34" s="13">
        <f t="shared" si="5"/>
        <v>0</v>
      </c>
      <c r="M34" s="14">
        <f t="shared" si="6"/>
        <v>0</v>
      </c>
    </row>
    <row r="35" spans="1:14" ht="20.25" customHeight="1" x14ac:dyDescent="0.15">
      <c r="A35" s="20" t="s">
        <v>8</v>
      </c>
      <c r="B35" s="21" t="s">
        <v>24</v>
      </c>
      <c r="C35" s="11">
        <f>C27</f>
        <v>0</v>
      </c>
      <c r="D35" s="24">
        <v>850</v>
      </c>
      <c r="E35" s="25">
        <v>0.85</v>
      </c>
      <c r="F35" s="12">
        <f t="shared" si="7"/>
        <v>0</v>
      </c>
      <c r="G35" s="13">
        <f>G27</f>
        <v>0</v>
      </c>
      <c r="H35" s="24">
        <v>108000</v>
      </c>
      <c r="I35" s="13">
        <f t="shared" si="4"/>
        <v>0</v>
      </c>
      <c r="J35" s="13">
        <f>J27</f>
        <v>0</v>
      </c>
      <c r="K35" s="22">
        <v>63000</v>
      </c>
      <c r="L35" s="13">
        <f t="shared" si="5"/>
        <v>0</v>
      </c>
      <c r="M35" s="14">
        <f t="shared" si="6"/>
        <v>0</v>
      </c>
    </row>
    <row r="36" spans="1:14" ht="20.25" customHeight="1" x14ac:dyDescent="0.15">
      <c r="A36" s="20" t="s">
        <v>48</v>
      </c>
      <c r="B36" s="21" t="s">
        <v>24</v>
      </c>
      <c r="C36" s="11">
        <f>C27</f>
        <v>0</v>
      </c>
      <c r="D36" s="24">
        <v>850</v>
      </c>
      <c r="E36" s="25">
        <v>0.85</v>
      </c>
      <c r="F36" s="12">
        <f t="shared" si="7"/>
        <v>0</v>
      </c>
      <c r="G36" s="13">
        <f>G27</f>
        <v>0</v>
      </c>
      <c r="H36" s="24">
        <v>108000</v>
      </c>
      <c r="I36" s="13">
        <f t="shared" si="4"/>
        <v>0</v>
      </c>
      <c r="J36" s="13">
        <f>J27</f>
        <v>0</v>
      </c>
      <c r="K36" s="22">
        <v>63000</v>
      </c>
      <c r="L36" s="13">
        <f t="shared" si="5"/>
        <v>0</v>
      </c>
      <c r="M36" s="14">
        <f t="shared" si="6"/>
        <v>0</v>
      </c>
    </row>
    <row r="37" spans="1:14" ht="21" customHeight="1" x14ac:dyDescent="0.15">
      <c r="A37" s="20" t="s">
        <v>10</v>
      </c>
      <c r="B37" s="21" t="s">
        <v>24</v>
      </c>
      <c r="C37" s="11">
        <f>C27</f>
        <v>0</v>
      </c>
      <c r="D37" s="24">
        <v>850</v>
      </c>
      <c r="E37" s="25">
        <v>0.85</v>
      </c>
      <c r="F37" s="12">
        <f t="shared" si="7"/>
        <v>0</v>
      </c>
      <c r="G37" s="13">
        <f>G27</f>
        <v>0</v>
      </c>
      <c r="H37" s="24">
        <v>99000</v>
      </c>
      <c r="I37" s="13">
        <f t="shared" si="4"/>
        <v>0</v>
      </c>
      <c r="J37" s="13">
        <f>J27</f>
        <v>0</v>
      </c>
      <c r="K37" s="22">
        <v>54000</v>
      </c>
      <c r="L37" s="13">
        <f t="shared" si="5"/>
        <v>0</v>
      </c>
      <c r="M37" s="14">
        <f t="shared" si="6"/>
        <v>0</v>
      </c>
    </row>
    <row r="38" spans="1:14" ht="21" customHeight="1" thickBot="1" x14ac:dyDescent="0.2">
      <c r="A38" s="20" t="s">
        <v>11</v>
      </c>
      <c r="B38" s="21" t="s">
        <v>24</v>
      </c>
      <c r="C38" s="11">
        <f>C27</f>
        <v>0</v>
      </c>
      <c r="D38" s="24">
        <v>850</v>
      </c>
      <c r="E38" s="25">
        <v>0.85</v>
      </c>
      <c r="F38" s="12">
        <f t="shared" si="7"/>
        <v>0</v>
      </c>
      <c r="G38" s="13">
        <f>G27</f>
        <v>0</v>
      </c>
      <c r="H38" s="24">
        <v>99000</v>
      </c>
      <c r="I38" s="13">
        <f t="shared" si="4"/>
        <v>0</v>
      </c>
      <c r="J38" s="13">
        <f>J27</f>
        <v>0</v>
      </c>
      <c r="K38" s="22">
        <v>63000</v>
      </c>
      <c r="L38" s="17">
        <f t="shared" si="5"/>
        <v>0</v>
      </c>
      <c r="M38" s="18">
        <f t="shared" si="6"/>
        <v>0</v>
      </c>
    </row>
    <row r="39" spans="1:14" ht="19.5" customHeight="1" thickBot="1" x14ac:dyDescent="0.2">
      <c r="A39" s="19" t="s">
        <v>43</v>
      </c>
      <c r="B39" s="1"/>
      <c r="C39" s="1"/>
      <c r="D39" s="1"/>
      <c r="E39" s="1"/>
      <c r="F39" s="1"/>
      <c r="G39" s="6"/>
      <c r="H39" s="1"/>
      <c r="I39" s="1"/>
      <c r="J39" s="7"/>
      <c r="K39" s="7"/>
      <c r="L39" s="26" t="s">
        <v>35</v>
      </c>
      <c r="M39" s="8">
        <f>SUM(M27:M38)</f>
        <v>0</v>
      </c>
      <c r="N39" s="2" t="s">
        <v>52</v>
      </c>
    </row>
    <row r="40" spans="1:14" ht="87.75" customHeight="1" x14ac:dyDescent="0.15">
      <c r="A40" s="42" t="s">
        <v>61</v>
      </c>
      <c r="B40" s="42"/>
      <c r="C40" s="42"/>
      <c r="D40" s="42"/>
      <c r="E40" s="42"/>
      <c r="F40" s="42"/>
      <c r="G40" s="42"/>
      <c r="H40" s="42"/>
      <c r="I40" s="1"/>
      <c r="J40" s="1"/>
      <c r="K40" s="1"/>
      <c r="L40" s="1"/>
      <c r="M40" s="1"/>
    </row>
    <row r="41" spans="1:14" ht="20.25" customHeight="1" x14ac:dyDescent="0.15">
      <c r="A41" s="47" t="s">
        <v>62</v>
      </c>
      <c r="B41" s="47"/>
      <c r="C41" s="47"/>
      <c r="D41" s="47"/>
      <c r="E41" s="47"/>
      <c r="F41" s="47"/>
      <c r="G41" s="47"/>
      <c r="H41" s="47"/>
      <c r="I41" s="47"/>
      <c r="J41" s="47"/>
      <c r="K41" s="47"/>
      <c r="L41" s="47"/>
      <c r="M41" s="47"/>
    </row>
    <row r="42" spans="1:14" ht="17.25" customHeight="1" x14ac:dyDescent="0.15">
      <c r="A42" s="9" t="s">
        <v>46</v>
      </c>
      <c r="G42" s="4"/>
      <c r="H42" s="5"/>
      <c r="I42" s="5"/>
      <c r="J42" s="5"/>
      <c r="K42" s="5"/>
      <c r="L42" s="5"/>
      <c r="M42" s="5"/>
    </row>
    <row r="43" spans="1:14" ht="18" customHeight="1" x14ac:dyDescent="0.15">
      <c r="B43" s="32" t="s">
        <v>57</v>
      </c>
      <c r="H43" s="5"/>
      <c r="I43" s="5"/>
      <c r="J43" s="5"/>
      <c r="K43" s="5"/>
      <c r="L43" s="5"/>
      <c r="M43" s="5"/>
    </row>
    <row r="44" spans="1:14" ht="24" customHeight="1" x14ac:dyDescent="0.15">
      <c r="G44" s="4"/>
      <c r="H44" s="5"/>
      <c r="I44" s="5" t="s">
        <v>36</v>
      </c>
      <c r="J44" s="10"/>
      <c r="K44" s="10"/>
      <c r="L44" s="10"/>
      <c r="M44" s="10"/>
    </row>
    <row r="45" spans="1:14" x14ac:dyDescent="0.15">
      <c r="A45" s="9"/>
      <c r="G45" s="4"/>
      <c r="H45" s="5"/>
      <c r="I45" s="5"/>
      <c r="J45" s="5"/>
      <c r="K45" s="5"/>
      <c r="L45" s="5"/>
      <c r="M45" s="5"/>
    </row>
    <row r="46" spans="1:14" ht="12" customHeight="1" x14ac:dyDescent="0.15">
      <c r="A46" s="36" t="s">
        <v>23</v>
      </c>
      <c r="B46" s="37"/>
      <c r="C46" s="40" t="s">
        <v>26</v>
      </c>
      <c r="D46" s="40" t="s">
        <v>30</v>
      </c>
      <c r="E46" s="40" t="s">
        <v>37</v>
      </c>
      <c r="F46" s="40" t="s">
        <v>16</v>
      </c>
      <c r="G46" s="33" t="s">
        <v>28</v>
      </c>
      <c r="H46" s="34"/>
      <c r="I46" s="35"/>
      <c r="J46" s="33" t="s">
        <v>29</v>
      </c>
      <c r="K46" s="34"/>
      <c r="L46" s="34"/>
      <c r="M46" s="40" t="s">
        <v>45</v>
      </c>
    </row>
    <row r="47" spans="1:14" ht="24" x14ac:dyDescent="0.15">
      <c r="A47" s="38"/>
      <c r="B47" s="39"/>
      <c r="C47" s="41"/>
      <c r="D47" s="41"/>
      <c r="E47" s="41"/>
      <c r="F47" s="41"/>
      <c r="G47" s="29" t="s">
        <v>32</v>
      </c>
      <c r="H47" s="30" t="s">
        <v>31</v>
      </c>
      <c r="I47" s="30" t="s">
        <v>17</v>
      </c>
      <c r="J47" s="29" t="s">
        <v>27</v>
      </c>
      <c r="K47" s="29" t="s">
        <v>31</v>
      </c>
      <c r="L47" s="29" t="s">
        <v>17</v>
      </c>
      <c r="M47" s="41"/>
    </row>
    <row r="48" spans="1:14" ht="20.25" customHeight="1" x14ac:dyDescent="0.15">
      <c r="A48" s="27"/>
      <c r="B48" s="28"/>
      <c r="C48" s="23" t="s">
        <v>15</v>
      </c>
      <c r="D48" s="23" t="s">
        <v>12</v>
      </c>
      <c r="E48" s="23"/>
      <c r="F48" s="23" t="s">
        <v>14</v>
      </c>
      <c r="G48" s="23" t="s">
        <v>40</v>
      </c>
      <c r="H48" s="23" t="s">
        <v>13</v>
      </c>
      <c r="I48" s="23" t="s">
        <v>14</v>
      </c>
      <c r="J48" s="23" t="s">
        <v>40</v>
      </c>
      <c r="K48" s="23" t="s">
        <v>13</v>
      </c>
      <c r="L48" s="23" t="s">
        <v>14</v>
      </c>
      <c r="M48" s="23" t="s">
        <v>14</v>
      </c>
    </row>
    <row r="49" spans="1:14" ht="20.25" customHeight="1" x14ac:dyDescent="0.15">
      <c r="A49" s="27"/>
      <c r="B49" s="28"/>
      <c r="C49" s="23" t="s">
        <v>18</v>
      </c>
      <c r="D49" s="23" t="s">
        <v>19</v>
      </c>
      <c r="E49" s="23" t="s">
        <v>20</v>
      </c>
      <c r="F49" s="23" t="s">
        <v>38</v>
      </c>
      <c r="G49" s="23" t="s">
        <v>21</v>
      </c>
      <c r="H49" s="23" t="s">
        <v>22</v>
      </c>
      <c r="I49" s="23" t="s">
        <v>39</v>
      </c>
      <c r="J49" s="23" t="s">
        <v>33</v>
      </c>
      <c r="K49" s="23" t="s">
        <v>34</v>
      </c>
      <c r="L49" s="23" t="s">
        <v>41</v>
      </c>
      <c r="M49" s="23" t="s">
        <v>42</v>
      </c>
    </row>
    <row r="50" spans="1:14" ht="20.25" customHeight="1" x14ac:dyDescent="0.15">
      <c r="A50" s="20" t="s">
        <v>0</v>
      </c>
      <c r="B50" s="21" t="s">
        <v>24</v>
      </c>
      <c r="C50" s="11"/>
      <c r="D50" s="24">
        <v>850</v>
      </c>
      <c r="E50" s="25">
        <v>0.85</v>
      </c>
      <c r="F50" s="12">
        <f>ROUNDDOWN(C50*D50*E50,2)</f>
        <v>0</v>
      </c>
      <c r="G50" s="13"/>
      <c r="H50" s="24">
        <v>90000</v>
      </c>
      <c r="I50" s="13">
        <f t="shared" ref="I50:I61" si="8">ROUNDDOWN(H50*G50,2)</f>
        <v>0</v>
      </c>
      <c r="J50" s="13"/>
      <c r="K50" s="22">
        <v>45000</v>
      </c>
      <c r="L50" s="13">
        <f t="shared" ref="L50:L61" si="9">ROUNDDOWN(J50*K50,2)</f>
        <v>0</v>
      </c>
      <c r="M50" s="14">
        <f t="shared" ref="M50:M61" si="10">INT(F50+I50+L50)</f>
        <v>0</v>
      </c>
    </row>
    <row r="51" spans="1:14" ht="20.25" customHeight="1" x14ac:dyDescent="0.15">
      <c r="A51" s="20" t="s">
        <v>1</v>
      </c>
      <c r="B51" s="21" t="s">
        <v>24</v>
      </c>
      <c r="C51" s="11">
        <f>C50</f>
        <v>0</v>
      </c>
      <c r="D51" s="24">
        <v>850</v>
      </c>
      <c r="E51" s="25">
        <v>0.85</v>
      </c>
      <c r="F51" s="12">
        <f t="shared" ref="F51:F61" si="11">ROUNDDOWN(C51*D51*E51,2)</f>
        <v>0</v>
      </c>
      <c r="G51" s="13">
        <f>G50</f>
        <v>0</v>
      </c>
      <c r="H51" s="24">
        <v>81000</v>
      </c>
      <c r="I51" s="13">
        <f t="shared" si="8"/>
        <v>0</v>
      </c>
      <c r="J51" s="13">
        <f>J50</f>
        <v>0</v>
      </c>
      <c r="K51" s="22">
        <v>54000</v>
      </c>
      <c r="L51" s="13">
        <f t="shared" si="9"/>
        <v>0</v>
      </c>
      <c r="M51" s="14">
        <f t="shared" si="10"/>
        <v>0</v>
      </c>
    </row>
    <row r="52" spans="1:14" ht="20.25" customHeight="1" x14ac:dyDescent="0.15">
      <c r="A52" s="20" t="s">
        <v>2</v>
      </c>
      <c r="B52" s="21" t="s">
        <v>24</v>
      </c>
      <c r="C52" s="11">
        <f>C50</f>
        <v>0</v>
      </c>
      <c r="D52" s="24">
        <v>850</v>
      </c>
      <c r="E52" s="25">
        <v>0.85</v>
      </c>
      <c r="F52" s="12">
        <f t="shared" si="11"/>
        <v>0</v>
      </c>
      <c r="G52" s="13">
        <f>G50</f>
        <v>0</v>
      </c>
      <c r="H52" s="24">
        <v>99000</v>
      </c>
      <c r="I52" s="13">
        <f t="shared" si="8"/>
        <v>0</v>
      </c>
      <c r="J52" s="13">
        <f>J50</f>
        <v>0</v>
      </c>
      <c r="K52" s="22">
        <v>45000</v>
      </c>
      <c r="L52" s="13">
        <f t="shared" si="9"/>
        <v>0</v>
      </c>
      <c r="M52" s="14">
        <f t="shared" si="10"/>
        <v>0</v>
      </c>
    </row>
    <row r="53" spans="1:14" ht="20.25" customHeight="1" x14ac:dyDescent="0.15">
      <c r="A53" s="20" t="s">
        <v>3</v>
      </c>
      <c r="B53" s="21" t="s">
        <v>25</v>
      </c>
      <c r="C53" s="15">
        <f>C50</f>
        <v>0</v>
      </c>
      <c r="D53" s="24">
        <v>850</v>
      </c>
      <c r="E53" s="25">
        <v>0.85</v>
      </c>
      <c r="F53" s="12">
        <f t="shared" si="11"/>
        <v>0</v>
      </c>
      <c r="G53" s="16"/>
      <c r="H53" s="24">
        <v>117000</v>
      </c>
      <c r="I53" s="13">
        <f t="shared" si="8"/>
        <v>0</v>
      </c>
      <c r="J53" s="13"/>
      <c r="K53" s="22">
        <v>54000</v>
      </c>
      <c r="L53" s="13">
        <f t="shared" si="9"/>
        <v>0</v>
      </c>
      <c r="M53" s="14">
        <f t="shared" si="10"/>
        <v>0</v>
      </c>
    </row>
    <row r="54" spans="1:14" ht="20.25" customHeight="1" x14ac:dyDescent="0.15">
      <c r="A54" s="20" t="s">
        <v>4</v>
      </c>
      <c r="B54" s="21" t="s">
        <v>25</v>
      </c>
      <c r="C54" s="15">
        <f>C50</f>
        <v>0</v>
      </c>
      <c r="D54" s="24">
        <v>850</v>
      </c>
      <c r="E54" s="25">
        <v>0.85</v>
      </c>
      <c r="F54" s="12">
        <f t="shared" si="11"/>
        <v>0</v>
      </c>
      <c r="G54" s="16">
        <f>G53</f>
        <v>0</v>
      </c>
      <c r="H54" s="24">
        <v>135000</v>
      </c>
      <c r="I54" s="13">
        <f t="shared" si="8"/>
        <v>0</v>
      </c>
      <c r="J54" s="13">
        <f>J53</f>
        <v>0</v>
      </c>
      <c r="K54" s="22">
        <v>63000</v>
      </c>
      <c r="L54" s="13">
        <f t="shared" si="9"/>
        <v>0</v>
      </c>
      <c r="M54" s="14">
        <f t="shared" si="10"/>
        <v>0</v>
      </c>
    </row>
    <row r="55" spans="1:14" ht="20.25" customHeight="1" x14ac:dyDescent="0.15">
      <c r="A55" s="20" t="s">
        <v>5</v>
      </c>
      <c r="B55" s="21" t="s">
        <v>25</v>
      </c>
      <c r="C55" s="15">
        <f>C50</f>
        <v>0</v>
      </c>
      <c r="D55" s="24">
        <v>850</v>
      </c>
      <c r="E55" s="25">
        <v>0.85</v>
      </c>
      <c r="F55" s="12">
        <f t="shared" si="11"/>
        <v>0</v>
      </c>
      <c r="G55" s="16">
        <f>G53</f>
        <v>0</v>
      </c>
      <c r="H55" s="24">
        <v>99000</v>
      </c>
      <c r="I55" s="13">
        <f t="shared" si="8"/>
        <v>0</v>
      </c>
      <c r="J55" s="13">
        <f>J53</f>
        <v>0</v>
      </c>
      <c r="K55" s="22">
        <v>63000</v>
      </c>
      <c r="L55" s="13">
        <f t="shared" si="9"/>
        <v>0</v>
      </c>
      <c r="M55" s="14">
        <f t="shared" si="10"/>
        <v>0</v>
      </c>
    </row>
    <row r="56" spans="1:14" ht="20.25" customHeight="1" x14ac:dyDescent="0.15">
      <c r="A56" s="20" t="s">
        <v>6</v>
      </c>
      <c r="B56" s="21" t="s">
        <v>24</v>
      </c>
      <c r="C56" s="11">
        <f>C50</f>
        <v>0</v>
      </c>
      <c r="D56" s="24">
        <v>850</v>
      </c>
      <c r="E56" s="25">
        <v>0.85</v>
      </c>
      <c r="F56" s="12">
        <f t="shared" si="11"/>
        <v>0</v>
      </c>
      <c r="G56" s="13">
        <f>G50</f>
        <v>0</v>
      </c>
      <c r="H56" s="24">
        <v>99000</v>
      </c>
      <c r="I56" s="13">
        <f t="shared" si="8"/>
        <v>0</v>
      </c>
      <c r="J56" s="13">
        <f>J50</f>
        <v>0</v>
      </c>
      <c r="K56" s="22">
        <v>45000</v>
      </c>
      <c r="L56" s="13">
        <f t="shared" si="9"/>
        <v>0</v>
      </c>
      <c r="M56" s="14">
        <f t="shared" si="10"/>
        <v>0</v>
      </c>
    </row>
    <row r="57" spans="1:14" ht="20.25" customHeight="1" x14ac:dyDescent="0.15">
      <c r="A57" s="20" t="s">
        <v>7</v>
      </c>
      <c r="B57" s="21" t="s">
        <v>24</v>
      </c>
      <c r="C57" s="11">
        <f>C50</f>
        <v>0</v>
      </c>
      <c r="D57" s="24">
        <v>850</v>
      </c>
      <c r="E57" s="25">
        <v>0.85</v>
      </c>
      <c r="F57" s="12">
        <f t="shared" si="11"/>
        <v>0</v>
      </c>
      <c r="G57" s="13">
        <f>G50</f>
        <v>0</v>
      </c>
      <c r="H57" s="24">
        <v>99000</v>
      </c>
      <c r="I57" s="13">
        <f t="shared" si="8"/>
        <v>0</v>
      </c>
      <c r="J57" s="13">
        <f>J50</f>
        <v>0</v>
      </c>
      <c r="K57" s="22">
        <v>45000</v>
      </c>
      <c r="L57" s="13">
        <f t="shared" si="9"/>
        <v>0</v>
      </c>
      <c r="M57" s="14">
        <f t="shared" si="10"/>
        <v>0</v>
      </c>
    </row>
    <row r="58" spans="1:14" ht="20.25" customHeight="1" x14ac:dyDescent="0.15">
      <c r="A58" s="20" t="s">
        <v>8</v>
      </c>
      <c r="B58" s="21" t="s">
        <v>24</v>
      </c>
      <c r="C58" s="11">
        <f>C50</f>
        <v>0</v>
      </c>
      <c r="D58" s="24">
        <v>850</v>
      </c>
      <c r="E58" s="25">
        <v>0.85</v>
      </c>
      <c r="F58" s="12">
        <f t="shared" si="11"/>
        <v>0</v>
      </c>
      <c r="G58" s="13">
        <f>G50</f>
        <v>0</v>
      </c>
      <c r="H58" s="24">
        <v>108000</v>
      </c>
      <c r="I58" s="13">
        <f t="shared" si="8"/>
        <v>0</v>
      </c>
      <c r="J58" s="13">
        <f>J50</f>
        <v>0</v>
      </c>
      <c r="K58" s="22">
        <v>63000</v>
      </c>
      <c r="L58" s="13">
        <f t="shared" si="9"/>
        <v>0</v>
      </c>
      <c r="M58" s="14">
        <f t="shared" si="10"/>
        <v>0</v>
      </c>
    </row>
    <row r="59" spans="1:14" ht="20.25" customHeight="1" x14ac:dyDescent="0.15">
      <c r="A59" s="20" t="s">
        <v>48</v>
      </c>
      <c r="B59" s="21" t="s">
        <v>24</v>
      </c>
      <c r="C59" s="11">
        <f>C50</f>
        <v>0</v>
      </c>
      <c r="D59" s="24">
        <v>850</v>
      </c>
      <c r="E59" s="25">
        <v>0.85</v>
      </c>
      <c r="F59" s="12">
        <f t="shared" si="11"/>
        <v>0</v>
      </c>
      <c r="G59" s="13">
        <f>G50</f>
        <v>0</v>
      </c>
      <c r="H59" s="24">
        <v>108000</v>
      </c>
      <c r="I59" s="13">
        <f t="shared" si="8"/>
        <v>0</v>
      </c>
      <c r="J59" s="13">
        <f>J50</f>
        <v>0</v>
      </c>
      <c r="K59" s="22">
        <v>63000</v>
      </c>
      <c r="L59" s="13">
        <f t="shared" si="9"/>
        <v>0</v>
      </c>
      <c r="M59" s="14">
        <f t="shared" si="10"/>
        <v>0</v>
      </c>
    </row>
    <row r="60" spans="1:14" ht="21" customHeight="1" x14ac:dyDescent="0.15">
      <c r="A60" s="20" t="s">
        <v>10</v>
      </c>
      <c r="B60" s="21" t="s">
        <v>24</v>
      </c>
      <c r="C60" s="11">
        <f>C50</f>
        <v>0</v>
      </c>
      <c r="D60" s="24">
        <v>850</v>
      </c>
      <c r="E60" s="25">
        <v>0.85</v>
      </c>
      <c r="F60" s="12">
        <f t="shared" si="11"/>
        <v>0</v>
      </c>
      <c r="G60" s="13">
        <f>G50</f>
        <v>0</v>
      </c>
      <c r="H60" s="24">
        <v>99000</v>
      </c>
      <c r="I60" s="13">
        <f t="shared" si="8"/>
        <v>0</v>
      </c>
      <c r="J60" s="13">
        <f>J50</f>
        <v>0</v>
      </c>
      <c r="K60" s="22">
        <v>54000</v>
      </c>
      <c r="L60" s="13">
        <f t="shared" si="9"/>
        <v>0</v>
      </c>
      <c r="M60" s="14">
        <f t="shared" si="10"/>
        <v>0</v>
      </c>
    </row>
    <row r="61" spans="1:14" ht="21" customHeight="1" thickBot="1" x14ac:dyDescent="0.2">
      <c r="A61" s="20" t="s">
        <v>11</v>
      </c>
      <c r="B61" s="21" t="s">
        <v>24</v>
      </c>
      <c r="C61" s="11">
        <f>C50</f>
        <v>0</v>
      </c>
      <c r="D61" s="24">
        <v>850</v>
      </c>
      <c r="E61" s="25">
        <v>0.85</v>
      </c>
      <c r="F61" s="12">
        <f t="shared" si="11"/>
        <v>0</v>
      </c>
      <c r="G61" s="13">
        <f>G50</f>
        <v>0</v>
      </c>
      <c r="H61" s="24">
        <v>99000</v>
      </c>
      <c r="I61" s="13">
        <f t="shared" si="8"/>
        <v>0</v>
      </c>
      <c r="J61" s="13">
        <f>J50</f>
        <v>0</v>
      </c>
      <c r="K61" s="22">
        <v>63000</v>
      </c>
      <c r="L61" s="17">
        <f t="shared" si="9"/>
        <v>0</v>
      </c>
      <c r="M61" s="18">
        <f t="shared" si="10"/>
        <v>0</v>
      </c>
    </row>
    <row r="62" spans="1:14" ht="19.5" customHeight="1" thickBot="1" x14ac:dyDescent="0.2">
      <c r="A62" s="19" t="s">
        <v>43</v>
      </c>
      <c r="B62" s="1"/>
      <c r="C62" s="1"/>
      <c r="D62" s="1"/>
      <c r="E62" s="1"/>
      <c r="F62" s="1"/>
      <c r="G62" s="6"/>
      <c r="H62" s="1"/>
      <c r="I62" s="1"/>
      <c r="J62" s="7"/>
      <c r="K62" s="7"/>
      <c r="L62" s="26" t="s">
        <v>35</v>
      </c>
      <c r="M62" s="8">
        <f>SUM(M50:M61)</f>
        <v>0</v>
      </c>
      <c r="N62" s="2" t="s">
        <v>53</v>
      </c>
    </row>
    <row r="63" spans="1:14" ht="87.75" customHeight="1" x14ac:dyDescent="0.15">
      <c r="A63" s="42" t="s">
        <v>61</v>
      </c>
      <c r="B63" s="42"/>
      <c r="C63" s="42"/>
      <c r="D63" s="42"/>
      <c r="E63" s="42"/>
      <c r="F63" s="42"/>
      <c r="G63" s="42"/>
      <c r="H63" s="42"/>
      <c r="I63" s="1"/>
      <c r="J63" s="1"/>
      <c r="K63" s="1"/>
      <c r="L63" s="1"/>
      <c r="M63" s="1"/>
    </row>
    <row r="64" spans="1:14" ht="17.25" x14ac:dyDescent="0.15">
      <c r="A64" s="47" t="s">
        <v>63</v>
      </c>
      <c r="B64" s="47"/>
      <c r="C64" s="47"/>
      <c r="D64" s="47"/>
      <c r="E64" s="47"/>
      <c r="F64" s="47"/>
      <c r="G64" s="47"/>
      <c r="H64" s="47"/>
      <c r="I64" s="47"/>
      <c r="J64" s="47"/>
      <c r="K64" s="47"/>
      <c r="L64" s="47"/>
      <c r="M64" s="47"/>
    </row>
    <row r="65" spans="1:14" x14ac:dyDescent="0.15">
      <c r="A65" s="9" t="s">
        <v>46</v>
      </c>
      <c r="G65" s="4"/>
      <c r="H65" s="5"/>
      <c r="I65" s="5"/>
      <c r="J65" s="5"/>
      <c r="K65" s="5"/>
      <c r="L65" s="5"/>
      <c r="M65" s="5"/>
    </row>
    <row r="66" spans="1:14" x14ac:dyDescent="0.15">
      <c r="B66" s="31" t="s">
        <v>49</v>
      </c>
      <c r="H66" s="5"/>
      <c r="I66" s="5"/>
      <c r="J66" s="5"/>
      <c r="K66" s="5"/>
      <c r="L66" s="5"/>
      <c r="M66" s="5"/>
    </row>
    <row r="67" spans="1:14" x14ac:dyDescent="0.15">
      <c r="G67" s="4"/>
      <c r="H67" s="5"/>
      <c r="I67" s="5" t="s">
        <v>36</v>
      </c>
      <c r="J67" s="10"/>
      <c r="K67" s="10"/>
      <c r="L67" s="10"/>
      <c r="M67" s="10"/>
    </row>
    <row r="68" spans="1:14" x14ac:dyDescent="0.15">
      <c r="A68" s="9"/>
      <c r="G68" s="4"/>
      <c r="H68" s="5"/>
      <c r="I68" s="5"/>
      <c r="J68" s="5"/>
      <c r="K68" s="5"/>
      <c r="L68" s="5"/>
      <c r="M68" s="5"/>
    </row>
    <row r="69" spans="1:14" ht="16.5" customHeight="1" x14ac:dyDescent="0.15">
      <c r="A69" s="36" t="s">
        <v>23</v>
      </c>
      <c r="B69" s="37"/>
      <c r="C69" s="40" t="s">
        <v>26</v>
      </c>
      <c r="D69" s="40" t="s">
        <v>30</v>
      </c>
      <c r="E69" s="40" t="s">
        <v>37</v>
      </c>
      <c r="F69" s="40" t="s">
        <v>16</v>
      </c>
      <c r="G69" s="33" t="s">
        <v>28</v>
      </c>
      <c r="H69" s="34"/>
      <c r="I69" s="35"/>
      <c r="J69" s="33" t="s">
        <v>29</v>
      </c>
      <c r="K69" s="34"/>
      <c r="L69" s="35"/>
      <c r="M69" s="40" t="s">
        <v>44</v>
      </c>
    </row>
    <row r="70" spans="1:14" s="3" customFormat="1" ht="24" x14ac:dyDescent="0.15">
      <c r="A70" s="38"/>
      <c r="B70" s="39"/>
      <c r="C70" s="41"/>
      <c r="D70" s="41"/>
      <c r="E70" s="41"/>
      <c r="F70" s="41"/>
      <c r="G70" s="29" t="s">
        <v>32</v>
      </c>
      <c r="H70" s="30" t="s">
        <v>31</v>
      </c>
      <c r="I70" s="30" t="s">
        <v>17</v>
      </c>
      <c r="J70" s="29" t="s">
        <v>27</v>
      </c>
      <c r="K70" s="29" t="s">
        <v>31</v>
      </c>
      <c r="L70" s="29" t="s">
        <v>17</v>
      </c>
      <c r="M70" s="41"/>
    </row>
    <row r="71" spans="1:14" ht="16.5" customHeight="1" x14ac:dyDescent="0.15">
      <c r="A71" s="27"/>
      <c r="B71" s="28"/>
      <c r="C71" s="23" t="s">
        <v>15</v>
      </c>
      <c r="D71" s="23" t="s">
        <v>12</v>
      </c>
      <c r="E71" s="23"/>
      <c r="F71" s="23" t="s">
        <v>14</v>
      </c>
      <c r="G71" s="23" t="s">
        <v>40</v>
      </c>
      <c r="H71" s="23" t="s">
        <v>13</v>
      </c>
      <c r="I71" s="23" t="s">
        <v>14</v>
      </c>
      <c r="J71" s="23" t="s">
        <v>40</v>
      </c>
      <c r="K71" s="23" t="s">
        <v>13</v>
      </c>
      <c r="L71" s="23" t="s">
        <v>14</v>
      </c>
      <c r="M71" s="23" t="s">
        <v>14</v>
      </c>
    </row>
    <row r="72" spans="1:14" ht="16.5" customHeight="1" x14ac:dyDescent="0.15">
      <c r="A72" s="27"/>
      <c r="B72" s="28"/>
      <c r="C72" s="23" t="s">
        <v>18</v>
      </c>
      <c r="D72" s="23" t="s">
        <v>19</v>
      </c>
      <c r="E72" s="23" t="s">
        <v>20</v>
      </c>
      <c r="F72" s="23" t="s">
        <v>38</v>
      </c>
      <c r="G72" s="23" t="s">
        <v>21</v>
      </c>
      <c r="H72" s="23" t="s">
        <v>22</v>
      </c>
      <c r="I72" s="23" t="s">
        <v>39</v>
      </c>
      <c r="J72" s="23" t="s">
        <v>33</v>
      </c>
      <c r="K72" s="23" t="s">
        <v>34</v>
      </c>
      <c r="L72" s="23" t="s">
        <v>41</v>
      </c>
      <c r="M72" s="23" t="s">
        <v>42</v>
      </c>
    </row>
    <row r="73" spans="1:14" ht="19.5" customHeight="1" x14ac:dyDescent="0.15">
      <c r="A73" s="20" t="s">
        <v>0</v>
      </c>
      <c r="B73" s="21" t="s">
        <v>24</v>
      </c>
      <c r="C73" s="11"/>
      <c r="D73" s="24">
        <v>850</v>
      </c>
      <c r="E73" s="25">
        <v>0.85</v>
      </c>
      <c r="F73" s="12">
        <f>ROUNDDOWN(C73*D73*E73,2)</f>
        <v>0</v>
      </c>
      <c r="G73" s="13"/>
      <c r="H73" s="24">
        <v>90000</v>
      </c>
      <c r="I73" s="13">
        <f t="shared" ref="I73:I78" si="12">ROUNDDOWN(H73*G73,2)</f>
        <v>0</v>
      </c>
      <c r="J73" s="13"/>
      <c r="K73" s="22">
        <v>45000</v>
      </c>
      <c r="L73" s="13">
        <f t="shared" ref="L73:L78" si="13">ROUNDDOWN(J73*K73,2)</f>
        <v>0</v>
      </c>
      <c r="M73" s="14">
        <f t="shared" ref="M73:M78" si="14">INT(F73+I73+L73)</f>
        <v>0</v>
      </c>
    </row>
    <row r="74" spans="1:14" ht="19.5" customHeight="1" x14ac:dyDescent="0.15">
      <c r="A74" s="20" t="s">
        <v>1</v>
      </c>
      <c r="B74" s="21" t="s">
        <v>24</v>
      </c>
      <c r="C74" s="11">
        <f>C73</f>
        <v>0</v>
      </c>
      <c r="D74" s="24">
        <v>850</v>
      </c>
      <c r="E74" s="25">
        <v>0.85</v>
      </c>
      <c r="F74" s="12">
        <f t="shared" ref="F74:F78" si="15">ROUNDDOWN(C74*D74*E74,2)</f>
        <v>0</v>
      </c>
      <c r="G74" s="13">
        <f>G73</f>
        <v>0</v>
      </c>
      <c r="H74" s="24">
        <v>81000</v>
      </c>
      <c r="I74" s="13">
        <f t="shared" si="12"/>
        <v>0</v>
      </c>
      <c r="J74" s="13">
        <f>J73</f>
        <v>0</v>
      </c>
      <c r="K74" s="22">
        <v>54000</v>
      </c>
      <c r="L74" s="13">
        <f t="shared" si="13"/>
        <v>0</v>
      </c>
      <c r="M74" s="14">
        <f t="shared" si="14"/>
        <v>0</v>
      </c>
    </row>
    <row r="75" spans="1:14" ht="19.5" customHeight="1" x14ac:dyDescent="0.15">
      <c r="A75" s="20" t="s">
        <v>2</v>
      </c>
      <c r="B75" s="21" t="s">
        <v>24</v>
      </c>
      <c r="C75" s="11">
        <f>C73</f>
        <v>0</v>
      </c>
      <c r="D75" s="24">
        <v>850</v>
      </c>
      <c r="E75" s="25">
        <v>0.85</v>
      </c>
      <c r="F75" s="12">
        <f t="shared" si="15"/>
        <v>0</v>
      </c>
      <c r="G75" s="13">
        <f>G73</f>
        <v>0</v>
      </c>
      <c r="H75" s="24">
        <v>99000</v>
      </c>
      <c r="I75" s="13">
        <f t="shared" si="12"/>
        <v>0</v>
      </c>
      <c r="J75" s="13">
        <f>J73</f>
        <v>0</v>
      </c>
      <c r="K75" s="22">
        <v>45000</v>
      </c>
      <c r="L75" s="13">
        <f t="shared" si="13"/>
        <v>0</v>
      </c>
      <c r="M75" s="14">
        <f t="shared" si="14"/>
        <v>0</v>
      </c>
    </row>
    <row r="76" spans="1:14" ht="19.5" customHeight="1" x14ac:dyDescent="0.15">
      <c r="A76" s="20" t="s">
        <v>3</v>
      </c>
      <c r="B76" s="21" t="s">
        <v>25</v>
      </c>
      <c r="C76" s="15">
        <f>C73</f>
        <v>0</v>
      </c>
      <c r="D76" s="24">
        <v>850</v>
      </c>
      <c r="E76" s="25">
        <v>0.85</v>
      </c>
      <c r="F76" s="12">
        <f t="shared" si="15"/>
        <v>0</v>
      </c>
      <c r="G76" s="16"/>
      <c r="H76" s="24">
        <v>117000</v>
      </c>
      <c r="I76" s="13">
        <f t="shared" si="12"/>
        <v>0</v>
      </c>
      <c r="J76" s="13"/>
      <c r="K76" s="22">
        <v>54000</v>
      </c>
      <c r="L76" s="13">
        <f t="shared" si="13"/>
        <v>0</v>
      </c>
      <c r="M76" s="14">
        <f t="shared" si="14"/>
        <v>0</v>
      </c>
    </row>
    <row r="77" spans="1:14" ht="19.5" customHeight="1" x14ac:dyDescent="0.15">
      <c r="A77" s="20" t="s">
        <v>4</v>
      </c>
      <c r="B77" s="21" t="s">
        <v>25</v>
      </c>
      <c r="C77" s="15">
        <f>C73</f>
        <v>0</v>
      </c>
      <c r="D77" s="24">
        <v>850</v>
      </c>
      <c r="E77" s="25">
        <v>0.85</v>
      </c>
      <c r="F77" s="12">
        <f t="shared" si="15"/>
        <v>0</v>
      </c>
      <c r="G77" s="16">
        <f>G76</f>
        <v>0</v>
      </c>
      <c r="H77" s="24">
        <v>135000</v>
      </c>
      <c r="I77" s="13">
        <f t="shared" si="12"/>
        <v>0</v>
      </c>
      <c r="J77" s="13">
        <f>J76</f>
        <v>0</v>
      </c>
      <c r="K77" s="22">
        <v>63000</v>
      </c>
      <c r="L77" s="13">
        <f t="shared" si="13"/>
        <v>0</v>
      </c>
      <c r="M77" s="14">
        <f t="shared" si="14"/>
        <v>0</v>
      </c>
    </row>
    <row r="78" spans="1:14" ht="19.5" customHeight="1" thickBot="1" x14ac:dyDescent="0.2">
      <c r="A78" s="20" t="s">
        <v>5</v>
      </c>
      <c r="B78" s="21" t="s">
        <v>25</v>
      </c>
      <c r="C78" s="15">
        <f>C73</f>
        <v>0</v>
      </c>
      <c r="D78" s="24">
        <v>850</v>
      </c>
      <c r="E78" s="25">
        <v>0.85</v>
      </c>
      <c r="F78" s="12">
        <f t="shared" si="15"/>
        <v>0</v>
      </c>
      <c r="G78" s="16">
        <f>G76</f>
        <v>0</v>
      </c>
      <c r="H78" s="24">
        <v>99000</v>
      </c>
      <c r="I78" s="13">
        <f t="shared" si="12"/>
        <v>0</v>
      </c>
      <c r="J78" s="13">
        <f>J76</f>
        <v>0</v>
      </c>
      <c r="K78" s="22">
        <v>63000</v>
      </c>
      <c r="L78" s="13">
        <f t="shared" si="13"/>
        <v>0</v>
      </c>
      <c r="M78" s="14">
        <f t="shared" si="14"/>
        <v>0</v>
      </c>
    </row>
    <row r="79" spans="1:14" ht="19.5" customHeight="1" thickBot="1" x14ac:dyDescent="0.2">
      <c r="A79" s="19" t="s">
        <v>43</v>
      </c>
      <c r="B79" s="1"/>
      <c r="C79" s="1"/>
      <c r="D79" s="1"/>
      <c r="E79" s="1"/>
      <c r="F79" s="1"/>
      <c r="G79" s="6"/>
      <c r="H79" s="1"/>
      <c r="I79" s="1"/>
      <c r="J79" s="7"/>
      <c r="K79" s="7"/>
      <c r="L79" s="26" t="s">
        <v>50</v>
      </c>
      <c r="M79" s="8">
        <f>SUM(M73:M78)</f>
        <v>0</v>
      </c>
      <c r="N79" s="2" t="s">
        <v>59</v>
      </c>
    </row>
    <row r="80" spans="1:14" ht="105.75" customHeight="1" thickBot="1" x14ac:dyDescent="0.2">
      <c r="A80" s="42" t="s">
        <v>60</v>
      </c>
      <c r="B80" s="42"/>
      <c r="C80" s="42"/>
      <c r="D80" s="42"/>
      <c r="E80" s="42"/>
      <c r="F80" s="42"/>
      <c r="G80" s="42"/>
      <c r="H80" s="42"/>
      <c r="I80" s="42"/>
      <c r="J80" s="42"/>
      <c r="K80" s="42"/>
      <c r="L80" s="42"/>
      <c r="M80" s="42"/>
    </row>
    <row r="81" spans="10:13" ht="45" customHeight="1" thickBot="1" x14ac:dyDescent="0.2">
      <c r="J81" s="43" t="s">
        <v>58</v>
      </c>
      <c r="K81" s="44"/>
      <c r="L81" s="45">
        <f>SUM(M16+M39+M62+M79)</f>
        <v>0</v>
      </c>
      <c r="M81" s="46"/>
    </row>
    <row r="82" spans="10:13" ht="12" customHeight="1" x14ac:dyDescent="0.15"/>
    <row r="83" spans="10:13" ht="12.75" customHeight="1" x14ac:dyDescent="0.15"/>
  </sheetData>
  <mergeCells count="42">
    <mergeCell ref="A1:M1"/>
    <mergeCell ref="A6:B7"/>
    <mergeCell ref="C6:C7"/>
    <mergeCell ref="D6:D7"/>
    <mergeCell ref="E6:E7"/>
    <mergeCell ref="F6:F7"/>
    <mergeCell ref="G6:I6"/>
    <mergeCell ref="J6:L6"/>
    <mergeCell ref="M6:M7"/>
    <mergeCell ref="A40:H40"/>
    <mergeCell ref="A64:M64"/>
    <mergeCell ref="A41:M41"/>
    <mergeCell ref="A17:M17"/>
    <mergeCell ref="A18:M18"/>
    <mergeCell ref="A23:B24"/>
    <mergeCell ref="C23:C24"/>
    <mergeCell ref="D23:D24"/>
    <mergeCell ref="E23:E24"/>
    <mergeCell ref="F23:F24"/>
    <mergeCell ref="G23:I23"/>
    <mergeCell ref="J23:L23"/>
    <mergeCell ref="M23:M24"/>
    <mergeCell ref="J46:L46"/>
    <mergeCell ref="M46:M47"/>
    <mergeCell ref="A63:H63"/>
    <mergeCell ref="J69:L69"/>
    <mergeCell ref="M69:M70"/>
    <mergeCell ref="A80:M80"/>
    <mergeCell ref="J81:K81"/>
    <mergeCell ref="L81:M81"/>
    <mergeCell ref="A69:B70"/>
    <mergeCell ref="C69:C70"/>
    <mergeCell ref="D69:D70"/>
    <mergeCell ref="E69:E70"/>
    <mergeCell ref="F69:F70"/>
    <mergeCell ref="G69:I69"/>
    <mergeCell ref="G46:I46"/>
    <mergeCell ref="A46:B47"/>
    <mergeCell ref="C46:C47"/>
    <mergeCell ref="D46:D47"/>
    <mergeCell ref="E46:E47"/>
    <mergeCell ref="F46:F47"/>
  </mergeCells>
  <phoneticPr fontId="2"/>
  <pageMargins left="0.86614173228346458" right="0.86614173228346458" top="0.94488188976377963" bottom="0.74803149606299213" header="0.70866141732283472" footer="0.31496062992125984"/>
  <pageSetup paperSize="9" scale="91" orientation="landscape" r:id="rId1"/>
  <headerFooter>
    <oddHeader>&amp;R別添様式２</oddHeader>
    <oddFooter>&amp;C&amp;P/&amp;N</oddFooter>
  </headerFooter>
  <rowBreaks count="3" manualBreakCount="3">
    <brk id="17" max="13" man="1"/>
    <brk id="40" max="13" man="1"/>
    <brk id="6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博物館R2</vt:lpstr>
      <vt:lpstr>博物館R2!Print_Area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2020-05-25T07:23:45Z</cp:lastPrinted>
  <dcterms:created xsi:type="dcterms:W3CDTF">2014-11-10T05:34:32Z</dcterms:created>
  <dcterms:modified xsi:type="dcterms:W3CDTF">2020-05-28T06:25:27Z</dcterms:modified>
</cp:coreProperties>
</file>