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4年度公告(前年度末公告～2月早着含む)\220603_データを入れてください！\06_仙台市今泉工場電力需給\"/>
    </mc:Choice>
  </mc:AlternateContent>
  <bookViews>
    <workbookView xWindow="0" yWindow="0" windowWidth="20490" windowHeight="7530"/>
  </bookViews>
  <sheets>
    <sheet name="Sheet1" sheetId="1" r:id="rId1"/>
  </sheets>
  <definedNames>
    <definedName name="_xlnm.Print_Area" localSheetId="0">Sheet1!$A$1:$K$156</definedName>
  </definedNames>
  <calcPr calcId="162913"/>
</workbook>
</file>

<file path=xl/calcChain.xml><?xml version="1.0" encoding="utf-8"?>
<calcChain xmlns="http://schemas.openxmlformats.org/spreadsheetml/2006/main">
  <c r="F70" i="1" l="1"/>
  <c r="F69" i="1"/>
  <c r="F68" i="1"/>
  <c r="F67" i="1"/>
  <c r="F66" i="1"/>
  <c r="F65" i="1"/>
  <c r="J142" i="1" l="1"/>
  <c r="F142" i="1"/>
  <c r="J141" i="1"/>
  <c r="F141" i="1"/>
  <c r="J140" i="1"/>
  <c r="F140" i="1"/>
  <c r="H139" i="1"/>
  <c r="J139" i="1" s="1"/>
  <c r="F139" i="1"/>
  <c r="J138" i="1"/>
  <c r="F138" i="1"/>
  <c r="J137" i="1"/>
  <c r="F137" i="1"/>
  <c r="J127" i="1"/>
  <c r="F127" i="1"/>
  <c r="J126" i="1"/>
  <c r="F126" i="1"/>
  <c r="J125" i="1"/>
  <c r="F125" i="1"/>
  <c r="G125" i="1"/>
  <c r="J124" i="1"/>
  <c r="F124" i="1"/>
  <c r="J123" i="1"/>
  <c r="F123" i="1"/>
  <c r="J122" i="1"/>
  <c r="F122" i="1"/>
  <c r="J121" i="1"/>
  <c r="F121" i="1"/>
  <c r="J120" i="1"/>
  <c r="F120" i="1"/>
  <c r="J119" i="1"/>
  <c r="F119" i="1"/>
  <c r="J118" i="1"/>
  <c r="F118" i="1"/>
  <c r="J117" i="1"/>
  <c r="F117" i="1"/>
  <c r="J116" i="1"/>
  <c r="F116" i="1"/>
  <c r="J70" i="1"/>
  <c r="J69" i="1"/>
  <c r="J68" i="1"/>
  <c r="J67" i="1"/>
  <c r="J66" i="1"/>
  <c r="J65" i="1"/>
  <c r="H106" i="1"/>
  <c r="J106" i="1" s="1"/>
  <c r="F106" i="1"/>
  <c r="J105" i="1"/>
  <c r="F105" i="1"/>
  <c r="J104" i="1"/>
  <c r="F104" i="1"/>
  <c r="H103" i="1"/>
  <c r="J103" i="1" s="1"/>
  <c r="F103" i="1"/>
  <c r="H102" i="1"/>
  <c r="J102" i="1" s="1"/>
  <c r="F102" i="1"/>
  <c r="H101" i="1"/>
  <c r="J101" i="1" s="1"/>
  <c r="F101" i="1"/>
  <c r="H100" i="1"/>
  <c r="J100" i="1" s="1"/>
  <c r="F100" i="1"/>
  <c r="H99" i="1"/>
  <c r="J99" i="1" s="1"/>
  <c r="F99" i="1"/>
  <c r="J98" i="1"/>
  <c r="F98" i="1"/>
  <c r="H97" i="1"/>
  <c r="J97" i="1" s="1"/>
  <c r="F97" i="1"/>
  <c r="H96" i="1"/>
  <c r="J96" i="1" s="1"/>
  <c r="F96" i="1"/>
  <c r="J95" i="1"/>
  <c r="F95" i="1"/>
  <c r="J85" i="1"/>
  <c r="F85" i="1"/>
  <c r="J84" i="1"/>
  <c r="F84" i="1"/>
  <c r="J83" i="1"/>
  <c r="F83" i="1"/>
  <c r="J82" i="1"/>
  <c r="F82" i="1"/>
  <c r="J81" i="1"/>
  <c r="F81" i="1"/>
  <c r="J80" i="1"/>
  <c r="F80" i="1"/>
  <c r="K125" i="1" l="1"/>
  <c r="G142" i="1"/>
  <c r="K142" i="1" s="1"/>
  <c r="G139" i="1"/>
  <c r="K139" i="1" s="1"/>
  <c r="G121" i="1"/>
  <c r="K121" i="1" s="1"/>
  <c r="G137" i="1"/>
  <c r="K137" i="1" s="1"/>
  <c r="G141" i="1"/>
  <c r="K141" i="1" s="1"/>
  <c r="G116" i="1"/>
  <c r="K116" i="1" s="1"/>
  <c r="G120" i="1"/>
  <c r="K120" i="1" s="1"/>
  <c r="G123" i="1"/>
  <c r="K123" i="1" s="1"/>
  <c r="G124" i="1"/>
  <c r="K124" i="1" s="1"/>
  <c r="G127" i="1"/>
  <c r="K127" i="1" s="1"/>
  <c r="G68" i="1"/>
  <c r="K68" i="1" s="1"/>
  <c r="G119" i="1"/>
  <c r="K119" i="1" s="1"/>
  <c r="G122" i="1"/>
  <c r="K122" i="1" s="1"/>
  <c r="G140" i="1"/>
  <c r="K140" i="1" s="1"/>
  <c r="G117" i="1"/>
  <c r="K117" i="1" s="1"/>
  <c r="G118" i="1"/>
  <c r="K118" i="1" s="1"/>
  <c r="G126" i="1"/>
  <c r="K126" i="1" s="1"/>
  <c r="G138" i="1"/>
  <c r="K138" i="1" s="1"/>
  <c r="G98" i="1"/>
  <c r="K98" i="1" s="1"/>
  <c r="G67" i="1"/>
  <c r="K67" i="1" s="1"/>
  <c r="G69" i="1"/>
  <c r="K69" i="1" s="1"/>
  <c r="G70" i="1"/>
  <c r="K70" i="1" s="1"/>
  <c r="G65" i="1"/>
  <c r="K65" i="1" s="1"/>
  <c r="G66" i="1"/>
  <c r="K66" i="1" s="1"/>
  <c r="G97" i="1"/>
  <c r="K97" i="1" s="1"/>
  <c r="G96" i="1"/>
  <c r="K96" i="1" s="1"/>
  <c r="G80" i="1"/>
  <c r="K80" i="1" s="1"/>
  <c r="G81" i="1"/>
  <c r="K81" i="1" s="1"/>
  <c r="G84" i="1"/>
  <c r="K84" i="1" s="1"/>
  <c r="G85" i="1"/>
  <c r="K85" i="1" s="1"/>
  <c r="G100" i="1"/>
  <c r="K100" i="1" s="1"/>
  <c r="G101" i="1"/>
  <c r="K101" i="1" s="1"/>
  <c r="G104" i="1"/>
  <c r="K104" i="1" s="1"/>
  <c r="G82" i="1"/>
  <c r="K82" i="1" s="1"/>
  <c r="G83" i="1"/>
  <c r="K83" i="1" s="1"/>
  <c r="G95" i="1"/>
  <c r="K95" i="1" s="1"/>
  <c r="G99" i="1"/>
  <c r="K99" i="1" s="1"/>
  <c r="G102" i="1"/>
  <c r="K102" i="1" s="1"/>
  <c r="G103" i="1"/>
  <c r="K103" i="1" s="1"/>
  <c r="G106" i="1"/>
  <c r="K106" i="1" s="1"/>
  <c r="G105" i="1"/>
  <c r="K105" i="1" s="1"/>
  <c r="H55" i="1"/>
  <c r="J55" i="1" s="1"/>
  <c r="F55" i="1"/>
  <c r="H54" i="1"/>
  <c r="J54" i="1" s="1"/>
  <c r="F54" i="1"/>
  <c r="H53" i="1"/>
  <c r="J53" i="1" s="1"/>
  <c r="F53" i="1"/>
  <c r="H52" i="1"/>
  <c r="J52" i="1" s="1"/>
  <c r="F52" i="1"/>
  <c r="H51" i="1"/>
  <c r="J51" i="1" s="1"/>
  <c r="F51" i="1"/>
  <c r="H50" i="1"/>
  <c r="J50" i="1" s="1"/>
  <c r="F50" i="1"/>
  <c r="H49" i="1"/>
  <c r="J49" i="1" s="1"/>
  <c r="F49" i="1"/>
  <c r="J48" i="1"/>
  <c r="F48" i="1"/>
  <c r="J47" i="1"/>
  <c r="F47" i="1"/>
  <c r="J46" i="1"/>
  <c r="F46" i="1"/>
  <c r="J45" i="1"/>
  <c r="F45" i="1"/>
  <c r="J44" i="1"/>
  <c r="F44" i="1"/>
  <c r="K143" i="1" l="1"/>
  <c r="K128" i="1"/>
  <c r="G46" i="1"/>
  <c r="K46" i="1" s="1"/>
  <c r="G50" i="1"/>
  <c r="K50" i="1" s="1"/>
  <c r="G54" i="1"/>
  <c r="K54" i="1" s="1"/>
  <c r="G48" i="1"/>
  <c r="K48" i="1" s="1"/>
  <c r="K86" i="1"/>
  <c r="K107" i="1"/>
  <c r="G45" i="1"/>
  <c r="K45" i="1" s="1"/>
  <c r="G52" i="1"/>
  <c r="K52" i="1" s="1"/>
  <c r="G53" i="1"/>
  <c r="K53" i="1" s="1"/>
  <c r="G49" i="1"/>
  <c r="K49" i="1" s="1"/>
  <c r="G47" i="1"/>
  <c r="K47" i="1" s="1"/>
  <c r="G51" i="1"/>
  <c r="K51" i="1" s="1"/>
  <c r="G55" i="1"/>
  <c r="K55" i="1" s="1"/>
  <c r="G44" i="1"/>
  <c r="K44" i="1" s="1"/>
  <c r="F33" i="1"/>
  <c r="F24" i="1"/>
  <c r="F25" i="1"/>
  <c r="F26" i="1"/>
  <c r="F27" i="1"/>
  <c r="F28" i="1"/>
  <c r="F29" i="1"/>
  <c r="F30" i="1"/>
  <c r="F31" i="1"/>
  <c r="F32" i="1"/>
  <c r="F34" i="1"/>
  <c r="F23" i="1"/>
  <c r="F9" i="1"/>
  <c r="F10" i="1"/>
  <c r="F11" i="1"/>
  <c r="F12" i="1"/>
  <c r="F13" i="1"/>
  <c r="F14" i="1"/>
  <c r="K56" i="1" l="1"/>
  <c r="G14" i="1" l="1"/>
  <c r="H34" i="1" l="1"/>
  <c r="H33" i="1"/>
  <c r="J33" i="1" s="1"/>
  <c r="H32" i="1"/>
  <c r="J32" i="1" s="1"/>
  <c r="H31" i="1"/>
  <c r="H30" i="1"/>
  <c r="H29" i="1"/>
  <c r="J34" i="1" l="1"/>
  <c r="G34" i="1"/>
  <c r="G33" i="1"/>
  <c r="G32" i="1"/>
  <c r="K32" i="1" s="1"/>
  <c r="J31" i="1"/>
  <c r="G31" i="1"/>
  <c r="J30" i="1"/>
  <c r="G30" i="1"/>
  <c r="J29" i="1"/>
  <c r="G29" i="1"/>
  <c r="J28" i="1"/>
  <c r="G28" i="1"/>
  <c r="J27" i="1"/>
  <c r="J26" i="1"/>
  <c r="G26" i="1"/>
  <c r="G27" i="1"/>
  <c r="J25" i="1"/>
  <c r="G25" i="1"/>
  <c r="J24" i="1"/>
  <c r="G24" i="1"/>
  <c r="J23" i="1"/>
  <c r="G23" i="1"/>
  <c r="K34" i="1" l="1"/>
  <c r="K30" i="1"/>
  <c r="K25" i="1"/>
  <c r="K29" i="1"/>
  <c r="K24" i="1"/>
  <c r="K27" i="1"/>
  <c r="K23" i="1"/>
  <c r="K26" i="1"/>
  <c r="K28" i="1"/>
  <c r="K31" i="1"/>
  <c r="K33" i="1"/>
  <c r="K35" i="1" l="1"/>
  <c r="G9" i="1" l="1"/>
  <c r="G10" i="1"/>
  <c r="G11" i="1"/>
  <c r="G12" i="1"/>
  <c r="G13" i="1"/>
  <c r="J9" i="1"/>
  <c r="J10" i="1"/>
  <c r="J11" i="1"/>
  <c r="J12" i="1"/>
  <c r="J13" i="1"/>
  <c r="J14" i="1"/>
  <c r="K10" i="1" l="1"/>
  <c r="K11" i="1"/>
  <c r="K14" i="1"/>
  <c r="K12" i="1"/>
  <c r="K13" i="1"/>
  <c r="K9" i="1"/>
  <c r="K15" i="1" l="1"/>
  <c r="K71" i="1"/>
  <c r="K145" i="1" l="1"/>
</calcChain>
</file>

<file path=xl/sharedStrings.xml><?xml version="1.0" encoding="utf-8"?>
<sst xmlns="http://schemas.openxmlformats.org/spreadsheetml/2006/main" count="465" uniqueCount="96">
  <si>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</si>
  <si>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</si>
  <si>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</si>
  <si>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</si>
  <si>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</si>
  <si>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</si>
  <si>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</si>
  <si>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</si>
  <si>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</si>
  <si>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</si>
  <si>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</si>
  <si>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</si>
  <si>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（kW）</t>
    <phoneticPr fontId="2"/>
  </si>
  <si>
    <t>（kWh）</t>
    <phoneticPr fontId="2"/>
  </si>
  <si>
    <t>（円）</t>
    <rPh sb="1" eb="2">
      <t>エン</t>
    </rPh>
    <phoneticPr fontId="2"/>
  </si>
  <si>
    <t>（円/kW）</t>
    <rPh sb="1" eb="2">
      <t>エン</t>
    </rPh>
    <phoneticPr fontId="2"/>
  </si>
  <si>
    <t>契約電力</t>
    <rPh sb="0" eb="2">
      <t>ケイヤク</t>
    </rPh>
    <rPh sb="2" eb="4">
      <t>デンリョク</t>
    </rPh>
    <phoneticPr fontId="2"/>
  </si>
  <si>
    <t>（円）</t>
    <rPh sb="1" eb="2">
      <t>エン</t>
    </rPh>
    <phoneticPr fontId="2"/>
  </si>
  <si>
    <t>J</t>
    <phoneticPr fontId="2"/>
  </si>
  <si>
    <t>基本料金単価</t>
    <rPh sb="0" eb="2">
      <t>キホン</t>
    </rPh>
    <rPh sb="2" eb="4">
      <t>リョウキン</t>
    </rPh>
    <rPh sb="4" eb="6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</si>
  <si>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</si>
  <si>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電力量料金単価</t>
    <rPh sb="0" eb="2">
      <t>デンリョク</t>
    </rPh>
    <rPh sb="2" eb="3">
      <t>リョウ</t>
    </rPh>
    <rPh sb="3" eb="5">
      <t>リョウキン</t>
    </rPh>
    <rPh sb="5" eb="7">
      <t>タンカ</t>
    </rPh>
    <phoneticPr fontId="2"/>
  </si>
  <si>
    <t>電気料金合計</t>
    <rPh sb="0" eb="2">
      <t>デンキ</t>
    </rPh>
    <rPh sb="2" eb="4">
      <t>リョウキン</t>
    </rPh>
    <rPh sb="4" eb="6">
      <t>ゴウケイ</t>
    </rPh>
    <phoneticPr fontId="2"/>
  </si>
  <si>
    <t>基本料金</t>
    <rPh sb="0" eb="2">
      <t>キホン</t>
    </rPh>
    <rPh sb="2" eb="4">
      <t>リョウキン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</si>
  <si>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</si>
  <si>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不使用</t>
    <rPh sb="0" eb="3">
      <t>フシヨウ</t>
    </rPh>
    <phoneticPr fontId="2"/>
  </si>
  <si>
    <t>使用</t>
    <rPh sb="0" eb="2">
      <t>シヨウ</t>
    </rPh>
    <phoneticPr fontId="2"/>
  </si>
  <si>
    <t>A</t>
    <phoneticPr fontId="2"/>
  </si>
  <si>
    <t>B</t>
    <phoneticPr fontId="2"/>
  </si>
  <si>
    <t>C</t>
    <phoneticPr fontId="2"/>
  </si>
  <si>
    <t>E</t>
    <phoneticPr fontId="2"/>
  </si>
  <si>
    <t>F</t>
    <phoneticPr fontId="2"/>
  </si>
  <si>
    <t>期別</t>
    <rPh sb="0" eb="1">
      <t>キ</t>
    </rPh>
    <rPh sb="1" eb="2">
      <t>ベツ</t>
    </rPh>
    <phoneticPr fontId="2"/>
  </si>
  <si>
    <t>小計 I</t>
    <rPh sb="0" eb="2">
      <t>ショウケイ</t>
    </rPh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</si>
  <si>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</si>
  <si>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</si>
  <si>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</si>
  <si>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</si>
  <si>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</si>
  <si>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期別</t>
    <rPh sb="0" eb="1">
      <t>キ</t>
    </rPh>
    <rPh sb="1" eb="2">
      <t>ベツ</t>
    </rPh>
    <phoneticPr fontId="2"/>
  </si>
  <si>
    <t>その他季</t>
    <rPh sb="2" eb="3">
      <t>タ</t>
    </rPh>
    <rPh sb="3" eb="4">
      <t>キ</t>
    </rPh>
    <phoneticPr fontId="2"/>
  </si>
  <si>
    <t>夏季</t>
    <rPh sb="0" eb="2">
      <t>カキ</t>
    </rPh>
    <phoneticPr fontId="2"/>
  </si>
  <si>
    <t>使用状況</t>
    <rPh sb="0" eb="2">
      <t>シヨウ</t>
    </rPh>
    <rPh sb="2" eb="4">
      <t>ジョウキョウ</t>
    </rPh>
    <phoneticPr fontId="2"/>
  </si>
  <si>
    <t>（自家発補給電力：定期検査または定期補修時以外の電力量料金単価）</t>
    <rPh sb="1" eb="4">
      <t>ジカハツ</t>
    </rPh>
    <rPh sb="4" eb="6">
      <t>ホキュウ</t>
    </rPh>
    <rPh sb="6" eb="8">
      <t>デンリョク</t>
    </rPh>
    <rPh sb="9" eb="11">
      <t>テイキ</t>
    </rPh>
    <rPh sb="11" eb="13">
      <t>ケンサ</t>
    </rPh>
    <rPh sb="16" eb="18">
      <t>テイキ</t>
    </rPh>
    <rPh sb="18" eb="20">
      <t>ホシュウ</t>
    </rPh>
    <rPh sb="20" eb="21">
      <t>ジ</t>
    </rPh>
    <rPh sb="21" eb="23">
      <t>イガイ</t>
    </rPh>
    <rPh sb="24" eb="26">
      <t>デンリョク</t>
    </rPh>
    <rPh sb="26" eb="27">
      <t>リョウ</t>
    </rPh>
    <rPh sb="27" eb="29">
      <t>リョウキン</t>
    </rPh>
    <rPh sb="29" eb="31">
      <t>タンカ</t>
    </rPh>
    <phoneticPr fontId="2"/>
  </si>
  <si>
    <t>係数</t>
    <rPh sb="0" eb="2">
      <t>ケイスウ</t>
    </rPh>
    <phoneticPr fontId="2"/>
  </si>
  <si>
    <t>電力量料金単価※
（円/kW）</t>
    <rPh sb="0" eb="2">
      <t>デンリョク</t>
    </rPh>
    <rPh sb="2" eb="3">
      <t>リョウ</t>
    </rPh>
    <rPh sb="3" eb="5">
      <t>リョウキン</t>
    </rPh>
    <rPh sb="5" eb="7">
      <t>タンカ</t>
    </rPh>
    <rPh sb="10" eb="11">
      <t>エン</t>
    </rPh>
    <phoneticPr fontId="2"/>
  </si>
  <si>
    <t>使用（併用）</t>
    <rPh sb="0" eb="2">
      <t>シヨウ</t>
    </rPh>
    <rPh sb="3" eb="5">
      <t>ヘイヨウ</t>
    </rPh>
    <phoneticPr fontId="2"/>
  </si>
  <si>
    <t>力率割引</t>
    <rPh sb="0" eb="2">
      <t>リキリツ</t>
    </rPh>
    <rPh sb="2" eb="4">
      <t>ワリビキ</t>
    </rPh>
    <phoneticPr fontId="2"/>
  </si>
  <si>
    <t>係数</t>
    <rPh sb="0" eb="2">
      <t>ケイスウ</t>
    </rPh>
    <phoneticPr fontId="2"/>
  </si>
  <si>
    <t>（円/kWh）</t>
    <phoneticPr fontId="2"/>
  </si>
  <si>
    <t>D=A×B×C</t>
    <phoneticPr fontId="2"/>
  </si>
  <si>
    <t>G=E×F</t>
    <phoneticPr fontId="2"/>
  </si>
  <si>
    <t>H=D＋G</t>
    <phoneticPr fontId="2"/>
  </si>
  <si>
    <t>M=J×K×L</t>
    <phoneticPr fontId="2"/>
  </si>
  <si>
    <t>P=N×O</t>
    <phoneticPr fontId="2"/>
  </si>
  <si>
    <t>Q=M+P</t>
    <phoneticPr fontId="2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</si>
  <si>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</si>
  <si>
    <t>件名：仙台市今泉工場電力需給</t>
    <rPh sb="0" eb="2">
      <t>ケンメイ</t>
    </rPh>
    <rPh sb="3" eb="6">
      <t>センダイシ</t>
    </rPh>
    <rPh sb="6" eb="8">
      <t>イマイズミ</t>
    </rPh>
    <rPh sb="8" eb="10">
      <t>コウジョウ</t>
    </rPh>
    <rPh sb="10" eb="12">
      <t>デンリョク</t>
    </rPh>
    <rPh sb="12" eb="14">
      <t>ジュキュウ</t>
    </rPh>
    <phoneticPr fontId="2"/>
  </si>
  <si>
    <t>小計Ⅱ</t>
    <rPh sb="0" eb="2">
      <t>ショウケイ</t>
    </rPh>
    <phoneticPr fontId="2"/>
  </si>
  <si>
    <t>　※定期検査または定期補修時以外の電力量料金単価について，契約希望単価を下欄に記入すること。</t>
    <rPh sb="29" eb="31">
      <t>ケイヤク</t>
    </rPh>
    <rPh sb="31" eb="33">
      <t>キボウ</t>
    </rPh>
    <rPh sb="33" eb="35">
      <t>タンカ</t>
    </rPh>
    <rPh sb="36" eb="37">
      <t>シタ</t>
    </rPh>
    <rPh sb="37" eb="38">
      <t>ラン</t>
    </rPh>
    <rPh sb="39" eb="41">
      <t>キニュウ</t>
    </rPh>
    <phoneticPr fontId="2"/>
  </si>
  <si>
    <t>　　 ただし，上表に記入した定期検査または定期補修時の単価に，下記の係数を乗じた金額（小数第3位以下切捨て）を超えない金額とすること。</t>
    <rPh sb="7" eb="8">
      <t>ジョウ</t>
    </rPh>
    <rPh sb="8" eb="9">
      <t>ヒョウ</t>
    </rPh>
    <rPh sb="10" eb="12">
      <t>キニュウ</t>
    </rPh>
    <rPh sb="55" eb="56">
      <t>コ</t>
    </rPh>
    <rPh sb="59" eb="61">
      <t>キンガク</t>
    </rPh>
    <phoneticPr fontId="2"/>
  </si>
  <si>
    <t>小計Ⅳ</t>
    <rPh sb="0" eb="2">
      <t>ショウケイ</t>
    </rPh>
    <phoneticPr fontId="2"/>
  </si>
  <si>
    <t>小計Ⅴ</t>
    <rPh sb="0" eb="2">
      <t>ショウケイ</t>
    </rPh>
    <phoneticPr fontId="2"/>
  </si>
  <si>
    <t>小計Ⅵ</t>
    <rPh sb="0" eb="2">
      <t>ショウケイ</t>
    </rPh>
    <phoneticPr fontId="2"/>
  </si>
  <si>
    <t>※「夏季」の単価については，下記留意事項(4)及び(5)を参照のこと。</t>
    <rPh sb="2" eb="4">
      <t>カキ</t>
    </rPh>
    <rPh sb="6" eb="8">
      <t>タンカ</t>
    </rPh>
    <rPh sb="14" eb="16">
      <t>カキ</t>
    </rPh>
    <rPh sb="16" eb="18">
      <t>リュウイ</t>
    </rPh>
    <rPh sb="18" eb="20">
      <t>ジコウ</t>
    </rPh>
    <rPh sb="23" eb="24">
      <t>オヨ</t>
    </rPh>
    <rPh sb="29" eb="31">
      <t>サンショウ</t>
    </rPh>
    <phoneticPr fontId="2"/>
  </si>
  <si>
    <t>夏季※</t>
    <rPh sb="0" eb="2">
      <t>カキ</t>
    </rPh>
    <phoneticPr fontId="2"/>
  </si>
  <si>
    <t xml:space="preserve"> </t>
    <phoneticPr fontId="2"/>
  </si>
  <si>
    <t>(留意事項：共通）</t>
    <rPh sb="1" eb="3">
      <t>リュウイ</t>
    </rPh>
    <rPh sb="3" eb="5">
      <t>ジコウ</t>
    </rPh>
    <rPh sb="6" eb="8">
      <t>キョウツウ</t>
    </rPh>
    <phoneticPr fontId="2"/>
  </si>
  <si>
    <t>(1)金額はすべて消費税及び地方消費税相当額（合計税率10％）を含む金額を記入すること。
(2)基本料金単価（A欄及びJ欄）は，使用月と不使用月ごとに，それぞれ同一料金とすること。
(3)電力量料金単価（E欄及びN欄）は，夏季とその他季ごとに，それぞれ同一料金とすること。なお，不使用月も金額を記入すること。
(4)各月の電気料金合計（H欄及びQ欄）は小数点以下を切り捨てた金額を記入すること。
(5)契約希望金額（３６ヶ月合計）欄は、入札書の入札金額と一致すること。
(6)この入札金額積算内訳書は6ページあるので，すべて提出すること。
(7)この入札金額積算内訳書は，入札書と併せて封筒に入れること。</t>
    <rPh sb="3" eb="5">
      <t>キンガク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1">
      <t>ソウトウ</t>
    </rPh>
    <rPh sb="21" eb="22">
      <t>ガク</t>
    </rPh>
    <rPh sb="23" eb="25">
      <t>ゴウケイ</t>
    </rPh>
    <rPh sb="25" eb="27">
      <t>ゼイリツ</t>
    </rPh>
    <rPh sb="32" eb="33">
      <t>フク</t>
    </rPh>
    <rPh sb="34" eb="36">
      <t>キンガク</t>
    </rPh>
    <rPh sb="37" eb="39">
      <t>キニュウ</t>
    </rPh>
    <rPh sb="48" eb="50">
      <t>キホン</t>
    </rPh>
    <rPh sb="50" eb="52">
      <t>リョウキン</t>
    </rPh>
    <rPh sb="52" eb="54">
      <t>タンカ</t>
    </rPh>
    <rPh sb="56" eb="57">
      <t>ラン</t>
    </rPh>
    <rPh sb="57" eb="58">
      <t>オヨ</t>
    </rPh>
    <rPh sb="60" eb="61">
      <t>ラン</t>
    </rPh>
    <rPh sb="64" eb="66">
      <t>シヨウ</t>
    </rPh>
    <rPh sb="66" eb="67">
      <t>ツキ</t>
    </rPh>
    <rPh sb="68" eb="71">
      <t>フシヨウ</t>
    </rPh>
    <rPh sb="71" eb="72">
      <t>ツキ</t>
    </rPh>
    <rPh sb="80" eb="82">
      <t>ドウイツ</t>
    </rPh>
    <rPh sb="82" eb="84">
      <t>リョウキン</t>
    </rPh>
    <rPh sb="94" eb="96">
      <t>デンリョク</t>
    </rPh>
    <rPh sb="96" eb="97">
      <t>リョウ</t>
    </rPh>
    <rPh sb="97" eb="99">
      <t>リョウキン</t>
    </rPh>
    <rPh sb="99" eb="101">
      <t>タンカ</t>
    </rPh>
    <rPh sb="103" eb="104">
      <t>ラン</t>
    </rPh>
    <rPh sb="104" eb="105">
      <t>オヨ</t>
    </rPh>
    <rPh sb="107" eb="108">
      <t>ラン</t>
    </rPh>
    <rPh sb="111" eb="113">
      <t>カキ</t>
    </rPh>
    <rPh sb="116" eb="117">
      <t>タ</t>
    </rPh>
    <rPh sb="117" eb="118">
      <t>キ</t>
    </rPh>
    <rPh sb="126" eb="128">
      <t>ドウイツ</t>
    </rPh>
    <rPh sb="128" eb="130">
      <t>リョウキン</t>
    </rPh>
    <rPh sb="139" eb="142">
      <t>フシヨウ</t>
    </rPh>
    <rPh sb="142" eb="143">
      <t>ツキ</t>
    </rPh>
    <rPh sb="144" eb="146">
      <t>キンガク</t>
    </rPh>
    <rPh sb="147" eb="149">
      <t>キニュウ</t>
    </rPh>
    <rPh sb="158" eb="160">
      <t>カクツキ</t>
    </rPh>
    <rPh sb="161" eb="163">
      <t>デンキ</t>
    </rPh>
    <rPh sb="163" eb="165">
      <t>リョウキン</t>
    </rPh>
    <rPh sb="165" eb="167">
      <t>ゴウケイ</t>
    </rPh>
    <rPh sb="169" eb="170">
      <t>ラン</t>
    </rPh>
    <rPh sb="170" eb="171">
      <t>オヨ</t>
    </rPh>
    <rPh sb="173" eb="174">
      <t>ラン</t>
    </rPh>
    <rPh sb="176" eb="179">
      <t>ショウスウテン</t>
    </rPh>
    <rPh sb="179" eb="181">
      <t>イカ</t>
    </rPh>
    <rPh sb="182" eb="183">
      <t>キ</t>
    </rPh>
    <rPh sb="184" eb="185">
      <t>ス</t>
    </rPh>
    <rPh sb="187" eb="189">
      <t>キンガク</t>
    </rPh>
    <rPh sb="190" eb="192">
      <t>キニュウ</t>
    </rPh>
    <rPh sb="201" eb="203">
      <t>ケイヤク</t>
    </rPh>
    <rPh sb="203" eb="205">
      <t>キボウ</t>
    </rPh>
    <rPh sb="205" eb="207">
      <t>キンガク</t>
    </rPh>
    <rPh sb="211" eb="212">
      <t>ゲツ</t>
    </rPh>
    <rPh sb="212" eb="214">
      <t>ゴウケイ</t>
    </rPh>
    <rPh sb="215" eb="216">
      <t>ラン</t>
    </rPh>
    <rPh sb="218" eb="220">
      <t>ニュウサツ</t>
    </rPh>
    <rPh sb="220" eb="221">
      <t>ショ</t>
    </rPh>
    <rPh sb="222" eb="224">
      <t>ニュウサツ</t>
    </rPh>
    <rPh sb="224" eb="226">
      <t>キンガク</t>
    </rPh>
    <rPh sb="227" eb="229">
      <t>イッチ</t>
    </rPh>
    <phoneticPr fontId="2"/>
  </si>
  <si>
    <t>（留意事項：自家発補給電力分　定期検査または定期補修時)</t>
    <rPh sb="1" eb="3">
      <t>リュウイ</t>
    </rPh>
    <rPh sb="3" eb="5">
      <t>ジコウ</t>
    </rPh>
    <rPh sb="6" eb="9">
      <t>ジカハツ</t>
    </rPh>
    <rPh sb="9" eb="11">
      <t>ホキュウ</t>
    </rPh>
    <rPh sb="11" eb="13">
      <t>デンリョク</t>
    </rPh>
    <rPh sb="13" eb="14">
      <t>ブン</t>
    </rPh>
    <rPh sb="15" eb="17">
      <t>テイキ</t>
    </rPh>
    <rPh sb="17" eb="19">
      <t>ケンサ</t>
    </rPh>
    <rPh sb="22" eb="24">
      <t>テイキ</t>
    </rPh>
    <rPh sb="24" eb="26">
      <t>ホシュウ</t>
    </rPh>
    <rPh sb="26" eb="27">
      <t>ジ</t>
    </rPh>
    <phoneticPr fontId="2"/>
  </si>
  <si>
    <t>　　を超えない金額とすること</t>
    <phoneticPr fontId="2"/>
  </si>
  <si>
    <t>1-1．（令和4年度）　常時供給電力分：１炉運転時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rPh sb="21" eb="22">
      <t>ロ</t>
    </rPh>
    <rPh sb="22" eb="24">
      <t>ウンテン</t>
    </rPh>
    <rPh sb="24" eb="25">
      <t>ジ</t>
    </rPh>
    <phoneticPr fontId="2"/>
  </si>
  <si>
    <t>1-2．（令和5年度）　常時供給電力分：１炉運転時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rPh sb="21" eb="22">
      <t>ロ</t>
    </rPh>
    <rPh sb="22" eb="24">
      <t>ウンテン</t>
    </rPh>
    <rPh sb="24" eb="25">
      <t>ジ</t>
    </rPh>
    <phoneticPr fontId="2"/>
  </si>
  <si>
    <t>不使用</t>
    <rPh sb="0" eb="1">
      <t>フ</t>
    </rPh>
    <rPh sb="1" eb="3">
      <t>シヨウ</t>
    </rPh>
    <phoneticPr fontId="2"/>
  </si>
  <si>
    <t>（kW）</t>
  </si>
  <si>
    <t>（円/kWh）</t>
  </si>
  <si>
    <t>（kWh）</t>
  </si>
  <si>
    <t>A</t>
  </si>
  <si>
    <t>B</t>
  </si>
  <si>
    <t>C</t>
  </si>
  <si>
    <t>D=A×B×C</t>
  </si>
  <si>
    <t>E</t>
  </si>
  <si>
    <t>F</t>
  </si>
  <si>
    <t>G=E×F</t>
  </si>
  <si>
    <t>H=D＋G</t>
  </si>
  <si>
    <t>1-3．（令和6年度）　常時供給電力分：１炉運転時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rPh sb="21" eb="22">
      <t>ロ</t>
    </rPh>
    <rPh sb="22" eb="24">
      <t>ウンテン</t>
    </rPh>
    <rPh sb="24" eb="25">
      <t>ジ</t>
    </rPh>
    <phoneticPr fontId="2"/>
  </si>
  <si>
    <t>1-４．（令和7年度）　常時供給電力分：１炉運転時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rPh sb="21" eb="22">
      <t>ロ</t>
    </rPh>
    <rPh sb="22" eb="24">
      <t>ウンテン</t>
    </rPh>
    <rPh sb="24" eb="25">
      <t>ジ</t>
    </rPh>
    <phoneticPr fontId="2"/>
  </si>
  <si>
    <t>2-1．（令和４年度）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</si>
  <si>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2-2．（令和5年度）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</si>
  <si>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2-3．（令和6年度）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</si>
  <si>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2-4．（令和7年度）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</si>
  <si>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小計Ⅲ</t>
    <rPh sb="0" eb="2">
      <t>ショウケイ</t>
    </rPh>
    <phoneticPr fontId="2"/>
  </si>
  <si>
    <t>小計Ⅶ</t>
    <rPh sb="0" eb="2">
      <t>ショウケイ</t>
    </rPh>
    <phoneticPr fontId="2"/>
  </si>
  <si>
    <t>小計Ⅷ</t>
    <rPh sb="0" eb="2">
      <t>ショウケイ</t>
    </rPh>
    <phoneticPr fontId="2"/>
  </si>
  <si>
    <r>
      <rPr>
        <b/>
        <sz val="10"/>
        <color theme="1"/>
        <rFont val="ＭＳ Ｐゴシック"/>
        <family val="3"/>
        <charset val="128"/>
        <scheme val="minor"/>
      </rPr>
      <t>契約希望金額</t>
    </r>
    <r>
      <rPr>
        <sz val="10"/>
        <color theme="1"/>
        <rFont val="ＭＳ Ｐゴシック"/>
        <family val="3"/>
        <charset val="128"/>
        <scheme val="minor"/>
      </rPr>
      <t xml:space="preserve">
（Ⅰ～Ⅷ合計）</t>
    </r>
    <rPh sb="0" eb="2">
      <t>ケイヤク</t>
    </rPh>
    <rPh sb="2" eb="4">
      <t>キボウ</t>
    </rPh>
    <rPh sb="4" eb="6">
      <t>キンガク</t>
    </rPh>
    <rPh sb="11" eb="13">
      <t>ゴウケイ</t>
    </rPh>
    <phoneticPr fontId="2"/>
  </si>
  <si>
    <t xml:space="preserve">※電力量料金単価(N欄)のうち、「夏季」の単価は、「その他季」の単価に係数「1.0780」を乗じた金額(小数第3位以下切り捨て)
</t>
    <rPh sb="1" eb="3">
      <t>デンリョク</t>
    </rPh>
    <rPh sb="3" eb="4">
      <t>リョウ</t>
    </rPh>
    <rPh sb="4" eb="6">
      <t>リョウキン</t>
    </rPh>
    <rPh sb="6" eb="8">
      <t>タンカ</t>
    </rPh>
    <rPh sb="10" eb="11">
      <t>ラン</t>
    </rPh>
    <rPh sb="17" eb="19">
      <t>カキ</t>
    </rPh>
    <rPh sb="21" eb="23">
      <t>タンカ</t>
    </rPh>
    <rPh sb="28" eb="29">
      <t>タ</t>
    </rPh>
    <rPh sb="29" eb="30">
      <t>キ</t>
    </rPh>
    <rPh sb="32" eb="34">
      <t>タンカ</t>
    </rPh>
    <rPh sb="35" eb="37">
      <t>ケイスウ</t>
    </rPh>
    <rPh sb="46" eb="47">
      <t>ジョウ</t>
    </rPh>
    <rPh sb="49" eb="51">
      <t>キンガク</t>
    </rPh>
    <rPh sb="52" eb="54">
      <t>ショウスウ</t>
    </rPh>
    <rPh sb="54" eb="55">
      <t>ダイ</t>
    </rPh>
    <rPh sb="56" eb="59">
      <t>イイカ</t>
    </rPh>
    <rPh sb="59" eb="60">
      <t>キ</t>
    </rPh>
    <rPh sb="61" eb="62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</si>
</sst>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0_ ;[Red]\-#,##0.00\ "/>
    <numFmt numFmtId="177" formatCode="#,##0_ ;[Red]\-#,##0\ "/>
    <numFmt numFmtId="178" formatCode="#,##0_);[Red]\(#,##0\)"/>
    <numFmt numFmtId="179" formatCode="#,##0.000;[Red]\-#,##0.000"/>
    <numFmt numFmtId="180" formatCode="0.0000_ "/>
    <numFmt numFmtId="181" formatCode="#,##0.00_ 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i/>
      <sz val="10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8" fontId="3" fillId="0" borderId="0" xfId="1" applyFont="1">
      <alignment vertical="center"/>
    </xf>
    <xf numFmtId="177" fontId="3" fillId="0" borderId="0" xfId="0" applyNumberFormat="1" applyFont="1">
      <alignment vertical="center"/>
    </xf>
    <xf numFmtId="178" fontId="5" fillId="0" borderId="1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78" fontId="5" fillId="0" borderId="1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178" fontId="5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>
      <alignment vertical="center"/>
    </xf>
    <xf numFmtId="179" fontId="5" fillId="0" borderId="1" xfId="1" applyNumberFormat="1" applyFont="1" applyFill="1" applyBorder="1">
      <alignment vertical="center"/>
    </xf>
    <xf numFmtId="176" fontId="5" fillId="0" borderId="1" xfId="1" applyNumberFormat="1" applyFont="1" applyFill="1" applyBorder="1">
      <alignment vertical="center"/>
    </xf>
    <xf numFmtId="177" fontId="5" fillId="0" borderId="11" xfId="1" applyNumberFormat="1" applyFont="1" applyFill="1" applyBorder="1">
      <alignment vertical="center"/>
    </xf>
    <xf numFmtId="181" fontId="5" fillId="0" borderId="1" xfId="0" applyNumberFormat="1" applyFont="1" applyFill="1" applyBorder="1">
      <alignment vertical="center"/>
    </xf>
    <xf numFmtId="177" fontId="5" fillId="0" borderId="1" xfId="1" applyNumberFormat="1" applyFont="1" applyFill="1" applyBorder="1">
      <alignment vertical="center"/>
    </xf>
    <xf numFmtId="176" fontId="5" fillId="0" borderId="2" xfId="1" applyNumberFormat="1" applyFont="1" applyFill="1" applyBorder="1">
      <alignment vertical="center"/>
    </xf>
    <xf numFmtId="177" fontId="5" fillId="0" borderId="2" xfId="1" applyNumberFormat="1" applyFont="1" applyFill="1" applyBorder="1">
      <alignment vertical="center"/>
    </xf>
    <xf numFmtId="0" fontId="3" fillId="0" borderId="6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177" fontId="3" fillId="0" borderId="0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7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38" fontId="3" fillId="3" borderId="1" xfId="1" applyFont="1" applyFill="1" applyBorder="1">
      <alignment vertical="center"/>
    </xf>
    <xf numFmtId="176" fontId="3" fillId="3" borderId="1" xfId="1" applyNumberFormat="1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3" fillId="0" borderId="17" xfId="0" applyFont="1" applyFill="1" applyBorder="1" applyAlignment="1">
      <alignment horizontal="center" vertical="center" wrapText="1"/>
    </xf>
    <xf numFmtId="178" fontId="5" fillId="0" borderId="17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78" fontId="5" fillId="0" borderId="0" xfId="0" applyNumberFormat="1" applyFont="1" applyFill="1" applyBorder="1">
      <alignment vertical="center"/>
    </xf>
    <xf numFmtId="178" fontId="5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4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180" fontId="4" fillId="3" borderId="24" xfId="0" applyNumberFormat="1" applyFont="1" applyFill="1" applyBorder="1" applyAlignment="1">
      <alignment horizontal="center" vertical="center"/>
    </xf>
    <xf numFmtId="180" fontId="4" fillId="3" borderId="23" xfId="0" applyNumberFormat="1" applyFont="1" applyFill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2"/>
  <sheetViews>
    <sheetView showZeros="0" tabSelected="1" view="pageBreakPreview" zoomScaleNormal="100" zoomScaleSheetLayoutView="100" workbookViewId="0">
      <selection activeCell="H140" sqref="H140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74" t="s">
        <v>56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6" ht="15" customHeight="1" x14ac:dyDescent="0.15">
      <c r="A2" s="76" t="s">
        <v>57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6" ht="18" customHeight="1" x14ac:dyDescent="0.15">
      <c r="H3" s="14" t="s">
        <v>38</v>
      </c>
      <c r="I3" s="23"/>
      <c r="J3" s="23"/>
      <c r="K3" s="15"/>
    </row>
    <row r="4" spans="1:16" ht="12.75" customHeight="1" x14ac:dyDescent="0.15">
      <c r="H4" s="14"/>
      <c r="I4" s="64"/>
      <c r="J4" s="64"/>
      <c r="K4" s="65"/>
    </row>
    <row r="5" spans="1:16" ht="16.5" customHeight="1" x14ac:dyDescent="0.15">
      <c r="A5" s="5" t="s">
        <v>71</v>
      </c>
      <c r="B5" s="5"/>
      <c r="C5" s="15"/>
      <c r="D5" s="5"/>
      <c r="E5" s="5"/>
      <c r="F5" s="5"/>
      <c r="G5" s="5"/>
      <c r="H5" s="5" t="s">
        <v>64</v>
      </c>
      <c r="I5" s="5"/>
      <c r="J5" s="5"/>
      <c r="K5" s="5"/>
    </row>
    <row r="6" spans="1:16" s="8" customFormat="1" x14ac:dyDescent="0.15">
      <c r="A6" s="77" t="s">
        <v>39</v>
      </c>
      <c r="B6" s="78"/>
      <c r="C6" s="38" t="s">
        <v>42</v>
      </c>
      <c r="D6" s="39" t="s">
        <v>19</v>
      </c>
      <c r="E6" s="39" t="s">
        <v>16</v>
      </c>
      <c r="F6" s="39" t="s">
        <v>47</v>
      </c>
      <c r="G6" s="39" t="s">
        <v>23</v>
      </c>
      <c r="H6" s="39" t="s">
        <v>21</v>
      </c>
      <c r="I6" s="39" t="s">
        <v>20</v>
      </c>
      <c r="J6" s="39" t="s">
        <v>24</v>
      </c>
      <c r="K6" s="39" t="s">
        <v>22</v>
      </c>
      <c r="L6" s="7"/>
      <c r="M6" s="7"/>
      <c r="N6" s="7"/>
      <c r="O6" s="7"/>
      <c r="P6" s="7"/>
    </row>
    <row r="7" spans="1:16" ht="16.5" customHeight="1" x14ac:dyDescent="0.15">
      <c r="A7" s="40"/>
      <c r="B7" s="41"/>
      <c r="C7" s="42"/>
      <c r="D7" s="42" t="s">
        <v>15</v>
      </c>
      <c r="E7" s="42" t="s">
        <v>12</v>
      </c>
      <c r="F7" s="42" t="s">
        <v>48</v>
      </c>
      <c r="G7" s="42" t="s">
        <v>14</v>
      </c>
      <c r="H7" s="42" t="s">
        <v>49</v>
      </c>
      <c r="I7" s="42" t="s">
        <v>13</v>
      </c>
      <c r="J7" s="42" t="s">
        <v>14</v>
      </c>
      <c r="K7" s="42" t="s">
        <v>17</v>
      </c>
      <c r="L7" s="9"/>
      <c r="M7" s="9"/>
      <c r="N7" s="9"/>
      <c r="O7" s="9"/>
      <c r="P7" s="9"/>
    </row>
    <row r="8" spans="1:16" ht="16.5" customHeight="1" x14ac:dyDescent="0.15">
      <c r="A8" s="43"/>
      <c r="B8" s="44"/>
      <c r="C8" s="45"/>
      <c r="D8" s="42" t="s">
        <v>27</v>
      </c>
      <c r="E8" s="42" t="s">
        <v>28</v>
      </c>
      <c r="F8" s="42" t="s">
        <v>29</v>
      </c>
      <c r="G8" s="42" t="s">
        <v>50</v>
      </c>
      <c r="H8" s="42" t="s">
        <v>30</v>
      </c>
      <c r="I8" s="42" t="s">
        <v>31</v>
      </c>
      <c r="J8" s="42" t="s">
        <v>51</v>
      </c>
      <c r="K8" s="42" t="s">
        <v>52</v>
      </c>
      <c r="L8" s="10"/>
      <c r="M8" s="9"/>
      <c r="N8" s="9"/>
      <c r="O8" s="9"/>
      <c r="P8" s="9"/>
    </row>
    <row r="9" spans="1:16" ht="19.5" customHeight="1" x14ac:dyDescent="0.15">
      <c r="A9" s="52" t="s">
        <v>6</v>
      </c>
      <c r="B9" s="50" t="s">
        <v>40</v>
      </c>
      <c r="C9" s="51" t="s">
        <v>26</v>
      </c>
      <c r="D9" s="24"/>
      <c r="E9" s="53">
        <v>800</v>
      </c>
      <c r="F9" s="54">
        <f t="shared" ref="F9:F14" si="0">IF(C9="不使用",1,0.95)</f>
        <v>0.95</v>
      </c>
      <c r="G9" s="27">
        <f t="shared" ref="G9:G13" si="1">ROUNDDOWN(D9*E9*F9,2)</f>
        <v>0</v>
      </c>
      <c r="H9" s="25"/>
      <c r="I9" s="53">
        <v>81000</v>
      </c>
      <c r="J9" s="25">
        <f t="shared" ref="J9:J14" si="2">ROUNDDOWN(I9*H9,2)</f>
        <v>0</v>
      </c>
      <c r="K9" s="28">
        <f t="shared" ref="K9:K14" si="3"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52" t="s">
        <v>7</v>
      </c>
      <c r="B10" s="50" t="s">
        <v>40</v>
      </c>
      <c r="C10" s="51" t="s">
        <v>73</v>
      </c>
      <c r="D10" s="24"/>
      <c r="E10" s="53">
        <v>800</v>
      </c>
      <c r="F10" s="54">
        <f t="shared" si="0"/>
        <v>1</v>
      </c>
      <c r="G10" s="27">
        <f t="shared" si="1"/>
        <v>0</v>
      </c>
      <c r="H10" s="25"/>
      <c r="I10" s="53">
        <v>0</v>
      </c>
      <c r="J10" s="25">
        <f t="shared" si="2"/>
        <v>0</v>
      </c>
      <c r="K10" s="28">
        <f t="shared" si="3"/>
        <v>0</v>
      </c>
      <c r="L10" s="11"/>
      <c r="M10" s="11"/>
      <c r="N10" s="11"/>
      <c r="O10" s="11"/>
      <c r="P10" s="11"/>
    </row>
    <row r="11" spans="1:16" ht="19.5" customHeight="1" x14ac:dyDescent="0.15">
      <c r="A11" s="52" t="s">
        <v>8</v>
      </c>
      <c r="B11" s="50" t="s">
        <v>40</v>
      </c>
      <c r="C11" s="51" t="s">
        <v>73</v>
      </c>
      <c r="D11" s="24"/>
      <c r="E11" s="53">
        <v>800</v>
      </c>
      <c r="F11" s="54">
        <f t="shared" si="0"/>
        <v>1</v>
      </c>
      <c r="G11" s="27">
        <f t="shared" si="1"/>
        <v>0</v>
      </c>
      <c r="H11" s="25"/>
      <c r="I11" s="53">
        <v>0</v>
      </c>
      <c r="J11" s="25">
        <f t="shared" si="2"/>
        <v>0</v>
      </c>
      <c r="K11" s="28">
        <f t="shared" si="3"/>
        <v>0</v>
      </c>
      <c r="L11" s="11"/>
      <c r="M11" s="11"/>
      <c r="N11" s="11"/>
      <c r="O11" s="11"/>
      <c r="P11" s="11"/>
    </row>
    <row r="12" spans="1:16" ht="19.5" customHeight="1" x14ac:dyDescent="0.15">
      <c r="A12" s="52" t="s">
        <v>9</v>
      </c>
      <c r="B12" s="50" t="s">
        <v>40</v>
      </c>
      <c r="C12" s="51" t="s">
        <v>46</v>
      </c>
      <c r="D12" s="24"/>
      <c r="E12" s="53">
        <v>800</v>
      </c>
      <c r="F12" s="54">
        <f t="shared" si="0"/>
        <v>0.95</v>
      </c>
      <c r="G12" s="27">
        <f t="shared" si="1"/>
        <v>0</v>
      </c>
      <c r="H12" s="25"/>
      <c r="I12" s="53">
        <v>250920</v>
      </c>
      <c r="J12" s="25">
        <f t="shared" si="2"/>
        <v>0</v>
      </c>
      <c r="K12" s="28">
        <f t="shared" si="3"/>
        <v>0</v>
      </c>
      <c r="L12" s="11"/>
      <c r="M12" s="11"/>
      <c r="N12" s="11"/>
      <c r="O12" s="11"/>
      <c r="P12" s="11"/>
    </row>
    <row r="13" spans="1:16" ht="19.5" customHeight="1" x14ac:dyDescent="0.15">
      <c r="A13" s="52" t="s">
        <v>10</v>
      </c>
      <c r="B13" s="50" t="s">
        <v>40</v>
      </c>
      <c r="C13" s="51" t="s">
        <v>46</v>
      </c>
      <c r="D13" s="24"/>
      <c r="E13" s="53">
        <v>800</v>
      </c>
      <c r="F13" s="54">
        <f t="shared" si="0"/>
        <v>0.95</v>
      </c>
      <c r="G13" s="27">
        <f t="shared" si="1"/>
        <v>0</v>
      </c>
      <c r="H13" s="25"/>
      <c r="I13" s="53">
        <v>203400</v>
      </c>
      <c r="J13" s="25">
        <f t="shared" si="2"/>
        <v>0</v>
      </c>
      <c r="K13" s="28">
        <f t="shared" si="3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52" t="s">
        <v>11</v>
      </c>
      <c r="B14" s="50" t="s">
        <v>40</v>
      </c>
      <c r="C14" s="51" t="s">
        <v>25</v>
      </c>
      <c r="D14" s="24"/>
      <c r="E14" s="53">
        <v>800</v>
      </c>
      <c r="F14" s="54">
        <f t="shared" si="0"/>
        <v>1</v>
      </c>
      <c r="G14" s="27">
        <f>ROUNDDOWN(D14*E14*F14,2)</f>
        <v>0</v>
      </c>
      <c r="H14" s="25"/>
      <c r="I14" s="53">
        <v>0</v>
      </c>
      <c r="J14" s="29">
        <f t="shared" si="2"/>
        <v>0</v>
      </c>
      <c r="K14" s="30">
        <f t="shared" si="3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80" t="s">
        <v>67</v>
      </c>
      <c r="B15" s="80"/>
      <c r="C15" s="80"/>
      <c r="D15" s="80"/>
      <c r="E15" s="32"/>
      <c r="F15" s="32"/>
      <c r="G15" s="32"/>
      <c r="H15" s="34"/>
      <c r="I15" s="32" t="s">
        <v>66</v>
      </c>
      <c r="J15" s="46" t="s">
        <v>33</v>
      </c>
      <c r="K15" s="26">
        <f>SUM(K9:K14)</f>
        <v>0</v>
      </c>
    </row>
    <row r="16" spans="1:16" ht="113.25" customHeight="1" x14ac:dyDescent="0.15">
      <c r="A16" s="79" t="s">
        <v>68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</row>
    <row r="17" spans="1:16" ht="15" customHeight="1" x14ac:dyDescent="0.15">
      <c r="A17" s="76" t="s">
        <v>57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</row>
    <row r="18" spans="1:16" ht="18" customHeight="1" x14ac:dyDescent="0.15">
      <c r="H18" s="56"/>
      <c r="I18" s="57"/>
      <c r="J18" s="57"/>
      <c r="K18" s="19"/>
    </row>
    <row r="19" spans="1:16" ht="16.5" customHeight="1" x14ac:dyDescent="0.15">
      <c r="A19" s="5" t="s">
        <v>72</v>
      </c>
      <c r="B19" s="5"/>
      <c r="C19" s="15"/>
      <c r="D19" s="5"/>
      <c r="E19" s="5"/>
      <c r="F19" s="5"/>
      <c r="G19" s="5"/>
      <c r="H19" s="5"/>
      <c r="I19" s="5"/>
      <c r="J19" s="5"/>
      <c r="K19" s="5"/>
    </row>
    <row r="20" spans="1:16" s="8" customFormat="1" x14ac:dyDescent="0.15">
      <c r="A20" s="77" t="s">
        <v>32</v>
      </c>
      <c r="B20" s="78"/>
      <c r="C20" s="38" t="s">
        <v>42</v>
      </c>
      <c r="D20" s="39" t="s">
        <v>19</v>
      </c>
      <c r="E20" s="39" t="s">
        <v>16</v>
      </c>
      <c r="F20" s="39" t="s">
        <v>47</v>
      </c>
      <c r="G20" s="39" t="s">
        <v>23</v>
      </c>
      <c r="H20" s="39" t="s">
        <v>21</v>
      </c>
      <c r="I20" s="39" t="s">
        <v>20</v>
      </c>
      <c r="J20" s="39" t="s">
        <v>24</v>
      </c>
      <c r="K20" s="39" t="s">
        <v>22</v>
      </c>
      <c r="L20" s="7"/>
      <c r="M20" s="7"/>
      <c r="N20" s="7"/>
      <c r="O20" s="7"/>
      <c r="P20" s="7"/>
    </row>
    <row r="21" spans="1:16" ht="16.5" customHeight="1" x14ac:dyDescent="0.15">
      <c r="A21" s="40"/>
      <c r="B21" s="41"/>
      <c r="C21" s="42"/>
      <c r="D21" s="42" t="s">
        <v>15</v>
      </c>
      <c r="E21" s="42" t="s">
        <v>12</v>
      </c>
      <c r="F21" s="42" t="s">
        <v>44</v>
      </c>
      <c r="G21" s="42" t="s">
        <v>14</v>
      </c>
      <c r="H21" s="42" t="s">
        <v>49</v>
      </c>
      <c r="I21" s="42" t="s">
        <v>13</v>
      </c>
      <c r="J21" s="42" t="s">
        <v>14</v>
      </c>
      <c r="K21" s="42" t="s">
        <v>14</v>
      </c>
      <c r="L21" s="9"/>
      <c r="M21" s="9"/>
      <c r="N21" s="9"/>
      <c r="O21" s="9"/>
      <c r="P21" s="9"/>
    </row>
    <row r="22" spans="1:16" ht="16.5" customHeight="1" x14ac:dyDescent="0.15">
      <c r="A22" s="43"/>
      <c r="B22" s="44"/>
      <c r="C22" s="45"/>
      <c r="D22" s="42" t="s">
        <v>27</v>
      </c>
      <c r="E22" s="42" t="s">
        <v>28</v>
      </c>
      <c r="F22" s="42" t="s">
        <v>29</v>
      </c>
      <c r="G22" s="42" t="s">
        <v>50</v>
      </c>
      <c r="H22" s="42" t="s">
        <v>30</v>
      </c>
      <c r="I22" s="42" t="s">
        <v>31</v>
      </c>
      <c r="J22" s="42" t="s">
        <v>51</v>
      </c>
      <c r="K22" s="42" t="s">
        <v>52</v>
      </c>
      <c r="L22" s="10"/>
      <c r="M22" s="9"/>
      <c r="N22" s="9"/>
      <c r="O22" s="9"/>
      <c r="P22" s="9"/>
    </row>
    <row r="23" spans="1:16" ht="19.5" customHeight="1" x14ac:dyDescent="0.15">
      <c r="A23" s="49" t="s">
        <v>0</v>
      </c>
      <c r="B23" s="50" t="s">
        <v>40</v>
      </c>
      <c r="C23" s="51" t="s">
        <v>73</v>
      </c>
      <c r="D23" s="24"/>
      <c r="E23" s="53">
        <v>800</v>
      </c>
      <c r="F23" s="54">
        <f>IF(C23="不使用",1,0.95)</f>
        <v>1</v>
      </c>
      <c r="G23" s="27">
        <f>ROUNDDOWN(D23*E23*F23,2)</f>
        <v>0</v>
      </c>
      <c r="H23" s="25"/>
      <c r="I23" s="53">
        <v>0</v>
      </c>
      <c r="J23" s="25">
        <f t="shared" ref="J23:J34" si="4">ROUNDDOWN(I23*H23,2)</f>
        <v>0</v>
      </c>
      <c r="K23" s="28">
        <f t="shared" ref="K23:K34" si="5">INT(G23+J23)</f>
        <v>0</v>
      </c>
      <c r="L23" s="11"/>
      <c r="M23" s="11"/>
      <c r="N23" s="11"/>
      <c r="O23" s="11"/>
      <c r="P23" s="11"/>
    </row>
    <row r="24" spans="1:16" ht="19.5" customHeight="1" x14ac:dyDescent="0.15">
      <c r="A24" s="52" t="s">
        <v>1</v>
      </c>
      <c r="B24" s="50" t="s">
        <v>40</v>
      </c>
      <c r="C24" s="51" t="s">
        <v>26</v>
      </c>
      <c r="D24" s="24"/>
      <c r="E24" s="53">
        <v>800</v>
      </c>
      <c r="F24" s="54">
        <f t="shared" ref="F24:F34" si="6">IF(C24="不使用",1,0.95)</f>
        <v>0.95</v>
      </c>
      <c r="G24" s="27">
        <f t="shared" ref="G24:G34" si="7">ROUNDDOWN(D24*E24*F24,2)</f>
        <v>0</v>
      </c>
      <c r="H24" s="25"/>
      <c r="I24" s="53">
        <v>81000</v>
      </c>
      <c r="J24" s="25">
        <f t="shared" si="4"/>
        <v>0</v>
      </c>
      <c r="K24" s="28">
        <f t="shared" si="5"/>
        <v>0</v>
      </c>
      <c r="L24" s="11"/>
      <c r="M24" s="11"/>
      <c r="N24" s="11"/>
      <c r="O24" s="11"/>
      <c r="P24" s="11"/>
    </row>
    <row r="25" spans="1:16" ht="19.5" customHeight="1" x14ac:dyDescent="0.15">
      <c r="A25" s="52" t="s">
        <v>2</v>
      </c>
      <c r="B25" s="50" t="s">
        <v>40</v>
      </c>
      <c r="C25" s="51" t="s">
        <v>25</v>
      </c>
      <c r="D25" s="24"/>
      <c r="E25" s="53">
        <v>800</v>
      </c>
      <c r="F25" s="54">
        <f t="shared" si="6"/>
        <v>1</v>
      </c>
      <c r="G25" s="27">
        <f t="shared" si="7"/>
        <v>0</v>
      </c>
      <c r="H25" s="25"/>
      <c r="I25" s="53"/>
      <c r="J25" s="25">
        <f t="shared" si="4"/>
        <v>0</v>
      </c>
      <c r="K25" s="28">
        <f t="shared" si="5"/>
        <v>0</v>
      </c>
      <c r="L25" s="11"/>
      <c r="M25" s="11"/>
      <c r="N25" s="11"/>
      <c r="O25" s="11"/>
      <c r="P25" s="11"/>
    </row>
    <row r="26" spans="1:16" ht="19.5" customHeight="1" x14ac:dyDescent="0.15">
      <c r="A26" s="52" t="s">
        <v>3</v>
      </c>
      <c r="B26" s="50" t="s">
        <v>65</v>
      </c>
      <c r="C26" s="51" t="s">
        <v>25</v>
      </c>
      <c r="D26" s="24"/>
      <c r="E26" s="53">
        <v>800</v>
      </c>
      <c r="F26" s="54">
        <f t="shared" si="6"/>
        <v>1</v>
      </c>
      <c r="G26" s="27">
        <f t="shared" si="7"/>
        <v>0</v>
      </c>
      <c r="H26" s="25"/>
      <c r="I26" s="53"/>
      <c r="J26" s="25">
        <f t="shared" si="4"/>
        <v>0</v>
      </c>
      <c r="K26" s="28">
        <f t="shared" si="5"/>
        <v>0</v>
      </c>
      <c r="L26" s="11"/>
      <c r="M26" s="11"/>
      <c r="N26" s="11"/>
      <c r="O26" s="11"/>
      <c r="P26" s="11"/>
    </row>
    <row r="27" spans="1:16" ht="19.5" customHeight="1" x14ac:dyDescent="0.15">
      <c r="A27" s="52" t="s">
        <v>4</v>
      </c>
      <c r="B27" s="50" t="s">
        <v>65</v>
      </c>
      <c r="C27" s="51" t="s">
        <v>26</v>
      </c>
      <c r="D27" s="24"/>
      <c r="E27" s="53">
        <v>800</v>
      </c>
      <c r="F27" s="54">
        <f t="shared" si="6"/>
        <v>0.95</v>
      </c>
      <c r="G27" s="27">
        <f t="shared" si="7"/>
        <v>0</v>
      </c>
      <c r="H27" s="25"/>
      <c r="I27" s="53">
        <v>72000</v>
      </c>
      <c r="J27" s="25">
        <f t="shared" si="4"/>
        <v>0</v>
      </c>
      <c r="K27" s="28">
        <f t="shared" si="5"/>
        <v>0</v>
      </c>
      <c r="L27" s="11"/>
      <c r="M27" s="11"/>
      <c r="N27" s="11"/>
      <c r="O27" s="11"/>
      <c r="P27" s="11"/>
    </row>
    <row r="28" spans="1:16" ht="19.5" customHeight="1" x14ac:dyDescent="0.15">
      <c r="A28" s="52" t="s">
        <v>5</v>
      </c>
      <c r="B28" s="50" t="s">
        <v>65</v>
      </c>
      <c r="C28" s="51" t="s">
        <v>73</v>
      </c>
      <c r="D28" s="24"/>
      <c r="E28" s="53">
        <v>800</v>
      </c>
      <c r="F28" s="54">
        <f t="shared" si="6"/>
        <v>1</v>
      </c>
      <c r="G28" s="27">
        <f t="shared" si="7"/>
        <v>0</v>
      </c>
      <c r="H28" s="25"/>
      <c r="I28" s="53"/>
      <c r="J28" s="25">
        <f t="shared" si="4"/>
        <v>0</v>
      </c>
      <c r="K28" s="28">
        <f t="shared" si="5"/>
        <v>0</v>
      </c>
      <c r="L28" s="11"/>
      <c r="M28" s="11"/>
      <c r="N28" s="11"/>
      <c r="O28" s="11"/>
      <c r="P28" s="11"/>
    </row>
    <row r="29" spans="1:16" ht="19.5" customHeight="1" x14ac:dyDescent="0.15">
      <c r="A29" s="52" t="s">
        <v>6</v>
      </c>
      <c r="B29" s="50" t="s">
        <v>40</v>
      </c>
      <c r="C29" s="51" t="s">
        <v>26</v>
      </c>
      <c r="D29" s="24"/>
      <c r="E29" s="53">
        <v>800</v>
      </c>
      <c r="F29" s="54">
        <f t="shared" si="6"/>
        <v>0.95</v>
      </c>
      <c r="G29" s="27">
        <f t="shared" si="7"/>
        <v>0</v>
      </c>
      <c r="H29" s="25">
        <f>H23</f>
        <v>0</v>
      </c>
      <c r="I29" s="53">
        <v>81000</v>
      </c>
      <c r="J29" s="25">
        <f t="shared" si="4"/>
        <v>0</v>
      </c>
      <c r="K29" s="28">
        <f t="shared" si="5"/>
        <v>0</v>
      </c>
      <c r="L29" s="11"/>
      <c r="M29" s="11"/>
      <c r="N29" s="11"/>
      <c r="O29" s="11"/>
      <c r="P29" s="11"/>
    </row>
    <row r="30" spans="1:16" ht="19.5" customHeight="1" x14ac:dyDescent="0.15">
      <c r="A30" s="52" t="s">
        <v>7</v>
      </c>
      <c r="B30" s="50" t="s">
        <v>40</v>
      </c>
      <c r="C30" s="51" t="s">
        <v>73</v>
      </c>
      <c r="D30" s="24"/>
      <c r="E30" s="53">
        <v>800</v>
      </c>
      <c r="F30" s="54">
        <f t="shared" si="6"/>
        <v>1</v>
      </c>
      <c r="G30" s="27">
        <f t="shared" si="7"/>
        <v>0</v>
      </c>
      <c r="H30" s="25">
        <f>H23</f>
        <v>0</v>
      </c>
      <c r="I30" s="53"/>
      <c r="J30" s="25">
        <f t="shared" si="4"/>
        <v>0</v>
      </c>
      <c r="K30" s="28">
        <f t="shared" si="5"/>
        <v>0</v>
      </c>
      <c r="L30" s="11"/>
      <c r="M30" s="11"/>
      <c r="N30" s="11"/>
      <c r="O30" s="11"/>
      <c r="P30" s="11"/>
    </row>
    <row r="31" spans="1:16" ht="19.5" customHeight="1" x14ac:dyDescent="0.15">
      <c r="A31" s="52" t="s">
        <v>8</v>
      </c>
      <c r="B31" s="50" t="s">
        <v>40</v>
      </c>
      <c r="C31" s="51" t="s">
        <v>25</v>
      </c>
      <c r="D31" s="24"/>
      <c r="E31" s="53">
        <v>800</v>
      </c>
      <c r="F31" s="54">
        <f t="shared" si="6"/>
        <v>1</v>
      </c>
      <c r="G31" s="27">
        <f t="shared" si="7"/>
        <v>0</v>
      </c>
      <c r="H31" s="25">
        <f>H23</f>
        <v>0</v>
      </c>
      <c r="I31" s="53"/>
      <c r="J31" s="25">
        <f t="shared" si="4"/>
        <v>0</v>
      </c>
      <c r="K31" s="28">
        <f t="shared" si="5"/>
        <v>0</v>
      </c>
      <c r="L31" s="11"/>
      <c r="M31" s="11"/>
      <c r="N31" s="11"/>
      <c r="O31" s="11"/>
      <c r="P31" s="11"/>
    </row>
    <row r="32" spans="1:16" ht="19.5" customHeight="1" x14ac:dyDescent="0.15">
      <c r="A32" s="52" t="s">
        <v>9</v>
      </c>
      <c r="B32" s="50" t="s">
        <v>40</v>
      </c>
      <c r="C32" s="51" t="s">
        <v>46</v>
      </c>
      <c r="D32" s="24"/>
      <c r="E32" s="53">
        <v>800</v>
      </c>
      <c r="F32" s="54">
        <f t="shared" si="6"/>
        <v>0.95</v>
      </c>
      <c r="G32" s="27">
        <f t="shared" si="7"/>
        <v>0</v>
      </c>
      <c r="H32" s="25">
        <f>H23</f>
        <v>0</v>
      </c>
      <c r="I32" s="53">
        <v>250920</v>
      </c>
      <c r="J32" s="25">
        <f t="shared" si="4"/>
        <v>0</v>
      </c>
      <c r="K32" s="28">
        <f t="shared" si="5"/>
        <v>0</v>
      </c>
      <c r="L32" s="11"/>
      <c r="M32" s="11"/>
      <c r="N32" s="11"/>
      <c r="O32" s="11"/>
      <c r="P32" s="11"/>
    </row>
    <row r="33" spans="1:16" ht="19.5" customHeight="1" x14ac:dyDescent="0.15">
      <c r="A33" s="52" t="s">
        <v>10</v>
      </c>
      <c r="B33" s="50" t="s">
        <v>40</v>
      </c>
      <c r="C33" s="51" t="s">
        <v>46</v>
      </c>
      <c r="D33" s="24"/>
      <c r="E33" s="53">
        <v>800</v>
      </c>
      <c r="F33" s="54">
        <f>IF(C33="不使用",1,0.95)</f>
        <v>0.95</v>
      </c>
      <c r="G33" s="27">
        <f t="shared" si="7"/>
        <v>0</v>
      </c>
      <c r="H33" s="25">
        <f>H23</f>
        <v>0</v>
      </c>
      <c r="I33" s="53">
        <v>203400</v>
      </c>
      <c r="J33" s="25">
        <f t="shared" si="4"/>
        <v>0</v>
      </c>
      <c r="K33" s="28">
        <f t="shared" si="5"/>
        <v>0</v>
      </c>
      <c r="L33" s="11"/>
      <c r="M33" s="11"/>
      <c r="N33" s="11"/>
      <c r="O33" s="11"/>
      <c r="P33" s="11"/>
    </row>
    <row r="34" spans="1:16" ht="19.5" customHeight="1" thickBot="1" x14ac:dyDescent="0.2">
      <c r="A34" s="52" t="s">
        <v>11</v>
      </c>
      <c r="B34" s="50" t="s">
        <v>40</v>
      </c>
      <c r="C34" s="51" t="s">
        <v>25</v>
      </c>
      <c r="D34" s="24"/>
      <c r="E34" s="53">
        <v>800</v>
      </c>
      <c r="F34" s="54">
        <f t="shared" si="6"/>
        <v>1</v>
      </c>
      <c r="G34" s="27">
        <f t="shared" si="7"/>
        <v>0</v>
      </c>
      <c r="H34" s="25">
        <f>H23</f>
        <v>0</v>
      </c>
      <c r="I34" s="53">
        <v>0</v>
      </c>
      <c r="J34" s="29">
        <f t="shared" si="4"/>
        <v>0</v>
      </c>
      <c r="K34" s="30">
        <f t="shared" si="5"/>
        <v>0</v>
      </c>
      <c r="L34" s="11"/>
      <c r="M34" s="11"/>
      <c r="N34" s="11"/>
      <c r="O34" s="11"/>
      <c r="P34" s="11"/>
    </row>
    <row r="35" spans="1:16" ht="19.5" customHeight="1" thickBot="1" x14ac:dyDescent="0.2">
      <c r="A35" s="31"/>
      <c r="B35" s="32"/>
      <c r="C35" s="33"/>
      <c r="D35" s="32"/>
      <c r="E35" s="32"/>
      <c r="F35" s="32"/>
      <c r="G35" s="32"/>
      <c r="H35" s="34"/>
      <c r="I35" s="32"/>
      <c r="J35" s="46" t="s">
        <v>58</v>
      </c>
      <c r="K35" s="26">
        <f>SUM(K23:K34)</f>
        <v>0</v>
      </c>
    </row>
    <row r="36" spans="1:16" ht="19.5" customHeight="1" x14ac:dyDescent="0.15">
      <c r="A36" s="3"/>
      <c r="B36" s="1"/>
      <c r="C36" s="4"/>
      <c r="D36" s="1"/>
      <c r="E36" s="1"/>
      <c r="F36" s="1"/>
      <c r="G36" s="1"/>
      <c r="H36" s="16"/>
      <c r="I36" s="1"/>
      <c r="J36" s="58"/>
      <c r="K36" s="59"/>
    </row>
    <row r="37" spans="1:16" ht="19.5" customHeight="1" x14ac:dyDescent="0.15">
      <c r="A37" s="3"/>
      <c r="B37" s="1"/>
      <c r="C37" s="4"/>
      <c r="D37" s="1"/>
      <c r="E37" s="1"/>
      <c r="F37" s="1"/>
      <c r="G37" s="1"/>
      <c r="H37" s="16"/>
      <c r="I37" s="1"/>
      <c r="J37" s="60"/>
      <c r="K37" s="61"/>
    </row>
    <row r="38" spans="1:16" ht="15" customHeight="1" x14ac:dyDescent="0.15">
      <c r="A38" s="76" t="s">
        <v>57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</row>
    <row r="39" spans="1:16" ht="18" customHeight="1" x14ac:dyDescent="0.15">
      <c r="H39" s="56"/>
      <c r="I39" s="57"/>
      <c r="J39" s="57"/>
      <c r="K39" s="19"/>
    </row>
    <row r="40" spans="1:16" ht="16.5" customHeight="1" x14ac:dyDescent="0.15">
      <c r="A40" s="5" t="s">
        <v>85</v>
      </c>
      <c r="B40" s="5"/>
      <c r="C40" s="15"/>
      <c r="D40" s="5"/>
      <c r="E40" s="5"/>
      <c r="F40" s="5"/>
      <c r="G40" s="5"/>
      <c r="H40" s="5"/>
      <c r="I40" s="5"/>
      <c r="J40" s="5"/>
      <c r="K40" s="5"/>
    </row>
    <row r="41" spans="1:16" s="8" customFormat="1" x14ac:dyDescent="0.15">
      <c r="A41" s="77" t="s">
        <v>32</v>
      </c>
      <c r="B41" s="78"/>
      <c r="C41" s="38" t="s">
        <v>42</v>
      </c>
      <c r="D41" s="39" t="s">
        <v>19</v>
      </c>
      <c r="E41" s="39" t="s">
        <v>16</v>
      </c>
      <c r="F41" s="39" t="s">
        <v>47</v>
      </c>
      <c r="G41" s="39" t="s">
        <v>23</v>
      </c>
      <c r="H41" s="39" t="s">
        <v>21</v>
      </c>
      <c r="I41" s="39" t="s">
        <v>20</v>
      </c>
      <c r="J41" s="39" t="s">
        <v>24</v>
      </c>
      <c r="K41" s="39" t="s">
        <v>22</v>
      </c>
      <c r="L41" s="7"/>
      <c r="M41" s="7"/>
      <c r="N41" s="7"/>
      <c r="O41" s="7"/>
      <c r="P41" s="7"/>
    </row>
    <row r="42" spans="1:16" ht="16.5" customHeight="1" x14ac:dyDescent="0.15">
      <c r="A42" s="40"/>
      <c r="B42" s="41"/>
      <c r="C42" s="42"/>
      <c r="D42" s="42" t="s">
        <v>15</v>
      </c>
      <c r="E42" s="42" t="s">
        <v>12</v>
      </c>
      <c r="F42" s="42" t="s">
        <v>44</v>
      </c>
      <c r="G42" s="42" t="s">
        <v>14</v>
      </c>
      <c r="H42" s="42" t="s">
        <v>49</v>
      </c>
      <c r="I42" s="42" t="s">
        <v>13</v>
      </c>
      <c r="J42" s="42" t="s">
        <v>14</v>
      </c>
      <c r="K42" s="42" t="s">
        <v>14</v>
      </c>
      <c r="L42" s="9"/>
      <c r="M42" s="9"/>
      <c r="N42" s="9"/>
      <c r="O42" s="9"/>
      <c r="P42" s="9"/>
    </row>
    <row r="43" spans="1:16" ht="16.5" customHeight="1" x14ac:dyDescent="0.15">
      <c r="A43" s="43"/>
      <c r="B43" s="44"/>
      <c r="C43" s="45"/>
      <c r="D43" s="42" t="s">
        <v>27</v>
      </c>
      <c r="E43" s="42" t="s">
        <v>28</v>
      </c>
      <c r="F43" s="42" t="s">
        <v>29</v>
      </c>
      <c r="G43" s="42" t="s">
        <v>50</v>
      </c>
      <c r="H43" s="42" t="s">
        <v>30</v>
      </c>
      <c r="I43" s="42" t="s">
        <v>31</v>
      </c>
      <c r="J43" s="42" t="s">
        <v>51</v>
      </c>
      <c r="K43" s="42" t="s">
        <v>52</v>
      </c>
      <c r="L43" s="10"/>
      <c r="M43" s="9"/>
      <c r="N43" s="9"/>
      <c r="O43" s="9"/>
      <c r="P43" s="9"/>
    </row>
    <row r="44" spans="1:16" ht="19.5" customHeight="1" x14ac:dyDescent="0.15">
      <c r="A44" s="49" t="s">
        <v>0</v>
      </c>
      <c r="B44" s="50" t="s">
        <v>40</v>
      </c>
      <c r="C44" s="51" t="s">
        <v>73</v>
      </c>
      <c r="D44" s="24"/>
      <c r="E44" s="53">
        <v>800</v>
      </c>
      <c r="F44" s="54">
        <f>IF(C44="不使用",1,0.95)</f>
        <v>1</v>
      </c>
      <c r="G44" s="27">
        <f>ROUNDDOWN(D44*E44*F44,2)</f>
        <v>0</v>
      </c>
      <c r="H44" s="25"/>
      <c r="I44" s="53">
        <v>0</v>
      </c>
      <c r="J44" s="25">
        <f t="shared" ref="J44:J55" si="8">ROUNDDOWN(I44*H44,2)</f>
        <v>0</v>
      </c>
      <c r="K44" s="28">
        <f t="shared" ref="K44:K55" si="9">INT(G44+J44)</f>
        <v>0</v>
      </c>
      <c r="L44" s="11"/>
      <c r="M44" s="11"/>
      <c r="N44" s="11"/>
      <c r="O44" s="11"/>
      <c r="P44" s="11"/>
    </row>
    <row r="45" spans="1:16" ht="19.5" customHeight="1" x14ac:dyDescent="0.15">
      <c r="A45" s="52" t="s">
        <v>1</v>
      </c>
      <c r="B45" s="50" t="s">
        <v>40</v>
      </c>
      <c r="C45" s="51" t="s">
        <v>26</v>
      </c>
      <c r="D45" s="24"/>
      <c r="E45" s="53">
        <v>800</v>
      </c>
      <c r="F45" s="54">
        <f t="shared" ref="F45:F53" si="10">IF(C45="不使用",1,0.95)</f>
        <v>0.95</v>
      </c>
      <c r="G45" s="27">
        <f t="shared" ref="G45:G55" si="11">ROUNDDOWN(D45*E45*F45,2)</f>
        <v>0</v>
      </c>
      <c r="H45" s="25"/>
      <c r="I45" s="53">
        <v>81000</v>
      </c>
      <c r="J45" s="25">
        <f t="shared" si="8"/>
        <v>0</v>
      </c>
      <c r="K45" s="28">
        <f t="shared" si="9"/>
        <v>0</v>
      </c>
      <c r="L45" s="11"/>
      <c r="M45" s="11"/>
      <c r="N45" s="11"/>
      <c r="O45" s="11"/>
      <c r="P45" s="11"/>
    </row>
    <row r="46" spans="1:16" ht="19.5" customHeight="1" x14ac:dyDescent="0.15">
      <c r="A46" s="52" t="s">
        <v>2</v>
      </c>
      <c r="B46" s="50" t="s">
        <v>40</v>
      </c>
      <c r="C46" s="51" t="s">
        <v>25</v>
      </c>
      <c r="D46" s="24"/>
      <c r="E46" s="53">
        <v>800</v>
      </c>
      <c r="F46" s="54">
        <f t="shared" si="10"/>
        <v>1</v>
      </c>
      <c r="G46" s="27">
        <f t="shared" si="11"/>
        <v>0</v>
      </c>
      <c r="H46" s="25"/>
      <c r="I46" s="53"/>
      <c r="J46" s="25">
        <f t="shared" si="8"/>
        <v>0</v>
      </c>
      <c r="K46" s="28">
        <f t="shared" si="9"/>
        <v>0</v>
      </c>
      <c r="L46" s="11"/>
      <c r="M46" s="11"/>
      <c r="N46" s="11"/>
      <c r="O46" s="11"/>
      <c r="P46" s="11"/>
    </row>
    <row r="47" spans="1:16" ht="19.5" customHeight="1" x14ac:dyDescent="0.15">
      <c r="A47" s="52" t="s">
        <v>3</v>
      </c>
      <c r="B47" s="50" t="s">
        <v>65</v>
      </c>
      <c r="C47" s="51" t="s">
        <v>25</v>
      </c>
      <c r="D47" s="24"/>
      <c r="E47" s="53">
        <v>800</v>
      </c>
      <c r="F47" s="54">
        <f t="shared" si="10"/>
        <v>1</v>
      </c>
      <c r="G47" s="27">
        <f t="shared" si="11"/>
        <v>0</v>
      </c>
      <c r="H47" s="25"/>
      <c r="I47" s="53"/>
      <c r="J47" s="25">
        <f t="shared" si="8"/>
        <v>0</v>
      </c>
      <c r="K47" s="28">
        <f t="shared" si="9"/>
        <v>0</v>
      </c>
      <c r="L47" s="11"/>
      <c r="M47" s="11"/>
      <c r="N47" s="11"/>
      <c r="O47" s="11"/>
      <c r="P47" s="11"/>
    </row>
    <row r="48" spans="1:16" ht="19.5" customHeight="1" x14ac:dyDescent="0.15">
      <c r="A48" s="52" t="s">
        <v>4</v>
      </c>
      <c r="B48" s="50" t="s">
        <v>65</v>
      </c>
      <c r="C48" s="51" t="s">
        <v>26</v>
      </c>
      <c r="D48" s="24"/>
      <c r="E48" s="53">
        <v>800</v>
      </c>
      <c r="F48" s="54">
        <f t="shared" si="10"/>
        <v>0.95</v>
      </c>
      <c r="G48" s="27">
        <f t="shared" si="11"/>
        <v>0</v>
      </c>
      <c r="H48" s="25"/>
      <c r="I48" s="53">
        <v>72000</v>
      </c>
      <c r="J48" s="25">
        <f t="shared" si="8"/>
        <v>0</v>
      </c>
      <c r="K48" s="28">
        <f t="shared" si="9"/>
        <v>0</v>
      </c>
      <c r="L48" s="11"/>
      <c r="M48" s="11"/>
      <c r="N48" s="11"/>
      <c r="O48" s="11"/>
      <c r="P48" s="11"/>
    </row>
    <row r="49" spans="1:16" ht="19.5" customHeight="1" x14ac:dyDescent="0.15">
      <c r="A49" s="52" t="s">
        <v>5</v>
      </c>
      <c r="B49" s="50" t="s">
        <v>65</v>
      </c>
      <c r="C49" s="51" t="s">
        <v>73</v>
      </c>
      <c r="D49" s="24"/>
      <c r="E49" s="53">
        <v>800</v>
      </c>
      <c r="F49" s="54">
        <f t="shared" si="10"/>
        <v>1</v>
      </c>
      <c r="G49" s="27">
        <f t="shared" si="11"/>
        <v>0</v>
      </c>
      <c r="H49" s="25">
        <f>H47</f>
        <v>0</v>
      </c>
      <c r="I49" s="53"/>
      <c r="J49" s="25">
        <f t="shared" si="8"/>
        <v>0</v>
      </c>
      <c r="K49" s="28">
        <f t="shared" si="9"/>
        <v>0</v>
      </c>
      <c r="L49" s="11"/>
      <c r="M49" s="11"/>
      <c r="N49" s="11"/>
      <c r="O49" s="11"/>
      <c r="P49" s="11"/>
    </row>
    <row r="50" spans="1:16" ht="19.5" customHeight="1" x14ac:dyDescent="0.15">
      <c r="A50" s="52" t="s">
        <v>6</v>
      </c>
      <c r="B50" s="50" t="s">
        <v>40</v>
      </c>
      <c r="C50" s="51" t="s">
        <v>26</v>
      </c>
      <c r="D50" s="24"/>
      <c r="E50" s="53">
        <v>800</v>
      </c>
      <c r="F50" s="54">
        <f t="shared" si="10"/>
        <v>0.95</v>
      </c>
      <c r="G50" s="27">
        <f t="shared" si="11"/>
        <v>0</v>
      </c>
      <c r="H50" s="25">
        <f>H44</f>
        <v>0</v>
      </c>
      <c r="I50" s="53">
        <v>81000</v>
      </c>
      <c r="J50" s="25">
        <f t="shared" si="8"/>
        <v>0</v>
      </c>
      <c r="K50" s="28">
        <f t="shared" si="9"/>
        <v>0</v>
      </c>
      <c r="L50" s="11"/>
      <c r="M50" s="11"/>
      <c r="N50" s="11"/>
      <c r="O50" s="11"/>
      <c r="P50" s="11"/>
    </row>
    <row r="51" spans="1:16" ht="19.5" customHeight="1" x14ac:dyDescent="0.15">
      <c r="A51" s="52" t="s">
        <v>7</v>
      </c>
      <c r="B51" s="50" t="s">
        <v>40</v>
      </c>
      <c r="C51" s="51" t="s">
        <v>73</v>
      </c>
      <c r="D51" s="24"/>
      <c r="E51" s="53">
        <v>800</v>
      </c>
      <c r="F51" s="54">
        <f t="shared" si="10"/>
        <v>1</v>
      </c>
      <c r="G51" s="27">
        <f t="shared" si="11"/>
        <v>0</v>
      </c>
      <c r="H51" s="25">
        <f>H44</f>
        <v>0</v>
      </c>
      <c r="I51" s="53"/>
      <c r="J51" s="25">
        <f t="shared" si="8"/>
        <v>0</v>
      </c>
      <c r="K51" s="28">
        <f t="shared" si="9"/>
        <v>0</v>
      </c>
      <c r="L51" s="11"/>
      <c r="M51" s="11"/>
      <c r="N51" s="11"/>
      <c r="O51" s="11"/>
      <c r="P51" s="11"/>
    </row>
    <row r="52" spans="1:16" ht="19.5" customHeight="1" x14ac:dyDescent="0.15">
      <c r="A52" s="52" t="s">
        <v>8</v>
      </c>
      <c r="B52" s="50" t="s">
        <v>40</v>
      </c>
      <c r="C52" s="51" t="s">
        <v>25</v>
      </c>
      <c r="D52" s="24"/>
      <c r="E52" s="53">
        <v>800</v>
      </c>
      <c r="F52" s="54">
        <f t="shared" si="10"/>
        <v>1</v>
      </c>
      <c r="G52" s="27">
        <f t="shared" si="11"/>
        <v>0</v>
      </c>
      <c r="H52" s="25">
        <f>H44</f>
        <v>0</v>
      </c>
      <c r="I52" s="53"/>
      <c r="J52" s="25">
        <f t="shared" si="8"/>
        <v>0</v>
      </c>
      <c r="K52" s="28">
        <f t="shared" si="9"/>
        <v>0</v>
      </c>
      <c r="L52" s="11"/>
      <c r="M52" s="11"/>
      <c r="N52" s="11"/>
      <c r="O52" s="11"/>
      <c r="P52" s="11"/>
    </row>
    <row r="53" spans="1:16" ht="19.5" customHeight="1" x14ac:dyDescent="0.15">
      <c r="A53" s="52" t="s">
        <v>9</v>
      </c>
      <c r="B53" s="50" t="s">
        <v>40</v>
      </c>
      <c r="C53" s="51" t="s">
        <v>46</v>
      </c>
      <c r="D53" s="24"/>
      <c r="E53" s="53">
        <v>800</v>
      </c>
      <c r="F53" s="54">
        <f t="shared" si="10"/>
        <v>0.95</v>
      </c>
      <c r="G53" s="27">
        <f t="shared" si="11"/>
        <v>0</v>
      </c>
      <c r="H53" s="25">
        <f>H44</f>
        <v>0</v>
      </c>
      <c r="I53" s="53">
        <v>250920</v>
      </c>
      <c r="J53" s="25">
        <f t="shared" si="8"/>
        <v>0</v>
      </c>
      <c r="K53" s="28">
        <f t="shared" si="9"/>
        <v>0</v>
      </c>
      <c r="L53" s="11"/>
      <c r="M53" s="11"/>
      <c r="N53" s="11"/>
      <c r="O53" s="11"/>
      <c r="P53" s="11"/>
    </row>
    <row r="54" spans="1:16" ht="19.5" customHeight="1" x14ac:dyDescent="0.15">
      <c r="A54" s="52" t="s">
        <v>10</v>
      </c>
      <c r="B54" s="50" t="s">
        <v>40</v>
      </c>
      <c r="C54" s="51" t="s">
        <v>46</v>
      </c>
      <c r="D54" s="24"/>
      <c r="E54" s="53">
        <v>800</v>
      </c>
      <c r="F54" s="54">
        <f>IF(C54="不使用",1,0.95)</f>
        <v>0.95</v>
      </c>
      <c r="G54" s="27">
        <f t="shared" si="11"/>
        <v>0</v>
      </c>
      <c r="H54" s="25">
        <f>H44</f>
        <v>0</v>
      </c>
      <c r="I54" s="53">
        <v>203400</v>
      </c>
      <c r="J54" s="25">
        <f t="shared" si="8"/>
        <v>0</v>
      </c>
      <c r="K54" s="28">
        <f t="shared" si="9"/>
        <v>0</v>
      </c>
      <c r="L54" s="11"/>
      <c r="M54" s="11"/>
      <c r="N54" s="11"/>
      <c r="O54" s="11"/>
      <c r="P54" s="11"/>
    </row>
    <row r="55" spans="1:16" ht="19.5" customHeight="1" thickBot="1" x14ac:dyDescent="0.2">
      <c r="A55" s="52" t="s">
        <v>11</v>
      </c>
      <c r="B55" s="50" t="s">
        <v>40</v>
      </c>
      <c r="C55" s="51" t="s">
        <v>25</v>
      </c>
      <c r="D55" s="24"/>
      <c r="E55" s="53">
        <v>800</v>
      </c>
      <c r="F55" s="54">
        <f t="shared" ref="F55" si="12">IF(C55="不使用",1,0.95)</f>
        <v>1</v>
      </c>
      <c r="G55" s="27">
        <f t="shared" si="11"/>
        <v>0</v>
      </c>
      <c r="H55" s="25">
        <f>H44</f>
        <v>0</v>
      </c>
      <c r="I55" s="53">
        <v>0</v>
      </c>
      <c r="J55" s="29">
        <f t="shared" si="8"/>
        <v>0</v>
      </c>
      <c r="K55" s="30">
        <f t="shared" si="9"/>
        <v>0</v>
      </c>
      <c r="L55" s="11"/>
      <c r="M55" s="11"/>
      <c r="N55" s="11"/>
      <c r="O55" s="11"/>
      <c r="P55" s="11"/>
    </row>
    <row r="56" spans="1:16" ht="18.75" customHeight="1" thickBot="1" x14ac:dyDescent="0.2">
      <c r="A56" s="31"/>
      <c r="B56" s="32"/>
      <c r="C56" s="33"/>
      <c r="D56" s="32"/>
      <c r="E56" s="32"/>
      <c r="F56" s="32"/>
      <c r="G56" s="32"/>
      <c r="H56" s="34"/>
      <c r="I56" s="32"/>
      <c r="J56" s="46" t="s">
        <v>91</v>
      </c>
      <c r="K56" s="26">
        <f>SUM(K44:K55)</f>
        <v>0</v>
      </c>
    </row>
    <row r="57" spans="1:16" ht="19.5" customHeight="1" x14ac:dyDescent="0.15">
      <c r="A57" s="3"/>
      <c r="B57" s="1"/>
      <c r="C57" s="4"/>
      <c r="D57" s="1"/>
      <c r="E57" s="1"/>
      <c r="F57" s="1"/>
      <c r="G57" s="1"/>
      <c r="H57" s="16"/>
      <c r="I57" s="1"/>
      <c r="J57" s="58"/>
      <c r="K57" s="59"/>
    </row>
    <row r="58" spans="1:16" ht="19.5" customHeight="1" x14ac:dyDescent="0.15">
      <c r="A58" s="3"/>
      <c r="B58" s="1"/>
      <c r="C58" s="4"/>
      <c r="D58" s="1"/>
      <c r="E58" s="1"/>
      <c r="F58" s="1"/>
      <c r="G58" s="1"/>
      <c r="H58" s="16"/>
      <c r="I58" s="1"/>
      <c r="J58" s="60"/>
      <c r="K58" s="61"/>
    </row>
    <row r="59" spans="1:16" ht="15" customHeight="1" x14ac:dyDescent="0.15">
      <c r="A59" s="76" t="s">
        <v>57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</row>
    <row r="60" spans="1:16" ht="18" customHeight="1" x14ac:dyDescent="0.15">
      <c r="H60" s="56"/>
      <c r="I60" s="57"/>
      <c r="J60" s="57"/>
      <c r="K60" s="19"/>
    </row>
    <row r="61" spans="1:16" ht="16.5" customHeight="1" x14ac:dyDescent="0.15">
      <c r="A61" s="5" t="s">
        <v>86</v>
      </c>
      <c r="B61" s="5"/>
      <c r="C61" s="15"/>
      <c r="D61" s="5"/>
      <c r="E61" s="5"/>
      <c r="F61" s="5"/>
      <c r="G61" s="5"/>
      <c r="H61" s="5"/>
      <c r="I61" s="5"/>
      <c r="J61" s="5"/>
      <c r="K61" s="5"/>
    </row>
    <row r="62" spans="1:16" ht="16.5" customHeight="1" x14ac:dyDescent="0.15">
      <c r="A62" s="81" t="s">
        <v>32</v>
      </c>
      <c r="B62" s="82"/>
      <c r="C62" s="72" t="s">
        <v>42</v>
      </c>
      <c r="D62" s="72" t="s">
        <v>19</v>
      </c>
      <c r="E62" s="72" t="s">
        <v>16</v>
      </c>
      <c r="F62" s="72" t="s">
        <v>47</v>
      </c>
      <c r="G62" s="72" t="s">
        <v>23</v>
      </c>
      <c r="H62" s="72" t="s">
        <v>21</v>
      </c>
      <c r="I62" s="72" t="s">
        <v>20</v>
      </c>
      <c r="J62" s="72" t="s">
        <v>24</v>
      </c>
      <c r="K62" s="72" t="s">
        <v>22</v>
      </c>
    </row>
    <row r="63" spans="1:16" ht="16.5" customHeight="1" x14ac:dyDescent="0.15">
      <c r="A63" s="40"/>
      <c r="B63" s="41"/>
      <c r="C63" s="42"/>
      <c r="D63" s="42" t="s">
        <v>15</v>
      </c>
      <c r="E63" s="42" t="s">
        <v>74</v>
      </c>
      <c r="F63" s="42" t="s">
        <v>44</v>
      </c>
      <c r="G63" s="42" t="s">
        <v>14</v>
      </c>
      <c r="H63" s="42" t="s">
        <v>75</v>
      </c>
      <c r="I63" s="42" t="s">
        <v>76</v>
      </c>
      <c r="J63" s="42" t="s">
        <v>14</v>
      </c>
      <c r="K63" s="42" t="s">
        <v>14</v>
      </c>
    </row>
    <row r="64" spans="1:16" ht="16.5" customHeight="1" x14ac:dyDescent="0.15">
      <c r="A64" s="43"/>
      <c r="B64" s="44"/>
      <c r="C64" s="45"/>
      <c r="D64" s="45" t="s">
        <v>77</v>
      </c>
      <c r="E64" s="45" t="s">
        <v>78</v>
      </c>
      <c r="F64" s="45" t="s">
        <v>79</v>
      </c>
      <c r="G64" s="45" t="s">
        <v>80</v>
      </c>
      <c r="H64" s="45" t="s">
        <v>81</v>
      </c>
      <c r="I64" s="45" t="s">
        <v>82</v>
      </c>
      <c r="J64" s="45" t="s">
        <v>83</v>
      </c>
      <c r="K64" s="45" t="s">
        <v>84</v>
      </c>
    </row>
    <row r="65" spans="1:16" ht="19.5" customHeight="1" x14ac:dyDescent="0.15">
      <c r="A65" s="52" t="s">
        <v>0</v>
      </c>
      <c r="B65" s="50" t="s">
        <v>40</v>
      </c>
      <c r="C65" s="51" t="s">
        <v>73</v>
      </c>
      <c r="D65" s="24"/>
      <c r="E65" s="53">
        <v>800</v>
      </c>
      <c r="F65" s="54">
        <f>IF(C65="不使用",1,0.95)</f>
        <v>1</v>
      </c>
      <c r="G65" s="27">
        <f t="shared" ref="G65:G70" si="13">ROUNDDOWN(E65*D65*F65,2)</f>
        <v>0</v>
      </c>
      <c r="H65" s="25"/>
      <c r="I65" s="53">
        <v>0</v>
      </c>
      <c r="J65" s="25">
        <f t="shared" ref="J65:J70" si="14">ROUNDDOWN(I65*H65,2)</f>
        <v>0</v>
      </c>
      <c r="K65" s="28">
        <f t="shared" ref="K65:K70" si="15">INT(G65+J65)</f>
        <v>0</v>
      </c>
      <c r="L65" s="11"/>
      <c r="M65" s="11"/>
      <c r="N65" s="11"/>
      <c r="O65" s="11"/>
      <c r="P65" s="11"/>
    </row>
    <row r="66" spans="1:16" ht="19.5" customHeight="1" x14ac:dyDescent="0.15">
      <c r="A66" s="52" t="s">
        <v>1</v>
      </c>
      <c r="B66" s="50" t="s">
        <v>40</v>
      </c>
      <c r="C66" s="51" t="s">
        <v>26</v>
      </c>
      <c r="D66" s="24"/>
      <c r="E66" s="53">
        <v>800</v>
      </c>
      <c r="F66" s="54">
        <f t="shared" ref="F66:F70" si="16">IF(C66="不使用",1,0.95)</f>
        <v>0.95</v>
      </c>
      <c r="G66" s="27">
        <f t="shared" si="13"/>
        <v>0</v>
      </c>
      <c r="H66" s="25"/>
      <c r="I66" s="53">
        <v>81000</v>
      </c>
      <c r="J66" s="25">
        <f t="shared" si="14"/>
        <v>0</v>
      </c>
      <c r="K66" s="28">
        <f t="shared" si="15"/>
        <v>0</v>
      </c>
      <c r="L66" s="11"/>
      <c r="M66" s="11"/>
      <c r="N66" s="11"/>
      <c r="O66" s="11"/>
      <c r="P66" s="11"/>
    </row>
    <row r="67" spans="1:16" ht="19.5" customHeight="1" x14ac:dyDescent="0.15">
      <c r="A67" s="52" t="s">
        <v>2</v>
      </c>
      <c r="B67" s="50" t="s">
        <v>40</v>
      </c>
      <c r="C67" s="51" t="s">
        <v>25</v>
      </c>
      <c r="D67" s="24"/>
      <c r="E67" s="53">
        <v>800</v>
      </c>
      <c r="F67" s="54">
        <f t="shared" si="16"/>
        <v>1</v>
      </c>
      <c r="G67" s="27">
        <f t="shared" si="13"/>
        <v>0</v>
      </c>
      <c r="H67" s="25"/>
      <c r="I67" s="53"/>
      <c r="J67" s="25">
        <f t="shared" si="14"/>
        <v>0</v>
      </c>
      <c r="K67" s="28">
        <f t="shared" si="15"/>
        <v>0</v>
      </c>
      <c r="L67" s="11"/>
      <c r="M67" s="11"/>
      <c r="N67" s="11"/>
      <c r="O67" s="11"/>
      <c r="P67" s="11"/>
    </row>
    <row r="68" spans="1:16" ht="19.5" customHeight="1" x14ac:dyDescent="0.15">
      <c r="A68" s="52" t="s">
        <v>3</v>
      </c>
      <c r="B68" s="50" t="s">
        <v>65</v>
      </c>
      <c r="C68" s="51" t="s">
        <v>25</v>
      </c>
      <c r="D68" s="24"/>
      <c r="E68" s="53">
        <v>800</v>
      </c>
      <c r="F68" s="54">
        <f t="shared" si="16"/>
        <v>1</v>
      </c>
      <c r="G68" s="27">
        <f t="shared" si="13"/>
        <v>0</v>
      </c>
      <c r="H68" s="25"/>
      <c r="I68" s="53"/>
      <c r="J68" s="25">
        <f t="shared" si="14"/>
        <v>0</v>
      </c>
      <c r="K68" s="28">
        <f t="shared" si="15"/>
        <v>0</v>
      </c>
      <c r="L68" s="11"/>
      <c r="M68" s="11"/>
      <c r="N68" s="11"/>
      <c r="O68" s="11"/>
      <c r="P68" s="11"/>
    </row>
    <row r="69" spans="1:16" ht="19.5" customHeight="1" x14ac:dyDescent="0.15">
      <c r="A69" s="52" t="s">
        <v>4</v>
      </c>
      <c r="B69" s="50" t="s">
        <v>65</v>
      </c>
      <c r="C69" s="51" t="s">
        <v>26</v>
      </c>
      <c r="D69" s="24"/>
      <c r="E69" s="53">
        <v>800</v>
      </c>
      <c r="F69" s="54">
        <f t="shared" si="16"/>
        <v>0.95</v>
      </c>
      <c r="G69" s="27">
        <f t="shared" si="13"/>
        <v>0</v>
      </c>
      <c r="H69" s="25"/>
      <c r="I69" s="53">
        <v>72000</v>
      </c>
      <c r="J69" s="25">
        <f t="shared" si="14"/>
        <v>0</v>
      </c>
      <c r="K69" s="28">
        <f t="shared" si="15"/>
        <v>0</v>
      </c>
      <c r="L69" s="11"/>
      <c r="M69" s="11"/>
      <c r="N69" s="11"/>
      <c r="O69" s="11"/>
      <c r="P69" s="11"/>
    </row>
    <row r="70" spans="1:16" ht="19.5" customHeight="1" thickBot="1" x14ac:dyDescent="0.2">
      <c r="A70" s="52" t="s">
        <v>5</v>
      </c>
      <c r="B70" s="50" t="s">
        <v>65</v>
      </c>
      <c r="C70" s="51" t="s">
        <v>73</v>
      </c>
      <c r="D70" s="24"/>
      <c r="E70" s="53">
        <v>800</v>
      </c>
      <c r="F70" s="54">
        <f t="shared" si="16"/>
        <v>1</v>
      </c>
      <c r="G70" s="27">
        <f t="shared" si="13"/>
        <v>0</v>
      </c>
      <c r="H70" s="25"/>
      <c r="I70" s="53"/>
      <c r="J70" s="29">
        <f t="shared" si="14"/>
        <v>0</v>
      </c>
      <c r="K70" s="30">
        <f t="shared" si="15"/>
        <v>0</v>
      </c>
      <c r="L70" s="11"/>
      <c r="M70" s="11"/>
      <c r="N70" s="11"/>
      <c r="O70" s="11"/>
      <c r="P70" s="11"/>
    </row>
    <row r="71" spans="1:16" ht="20.25" customHeight="1" thickBot="1" x14ac:dyDescent="0.2">
      <c r="A71" s="3"/>
      <c r="B71" s="1"/>
      <c r="C71" s="4"/>
      <c r="D71" s="1"/>
      <c r="E71" s="1"/>
      <c r="F71" s="1"/>
      <c r="G71" s="1"/>
      <c r="H71" s="16"/>
      <c r="I71" s="1"/>
      <c r="J71" s="47" t="s">
        <v>61</v>
      </c>
      <c r="K71" s="13">
        <f>SUM(K59:K70)</f>
        <v>0</v>
      </c>
    </row>
    <row r="72" spans="1:16" ht="19.5" customHeight="1" x14ac:dyDescent="0.15">
      <c r="A72" s="3"/>
      <c r="B72" s="1"/>
      <c r="C72" s="4"/>
      <c r="D72" s="1"/>
      <c r="E72" s="1"/>
      <c r="F72" s="1"/>
      <c r="G72" s="1"/>
      <c r="H72" s="16"/>
      <c r="I72" s="1"/>
      <c r="J72" s="58"/>
      <c r="K72" s="59"/>
    </row>
    <row r="73" spans="1:16" ht="19.5" customHeight="1" x14ac:dyDescent="0.15">
      <c r="A73" s="3"/>
      <c r="B73" s="1"/>
      <c r="C73" s="4"/>
      <c r="D73" s="1"/>
      <c r="E73" s="1"/>
      <c r="F73" s="1"/>
      <c r="G73" s="1"/>
      <c r="H73" s="16"/>
      <c r="I73" s="1"/>
      <c r="J73" s="63"/>
      <c r="K73" s="62"/>
    </row>
    <row r="74" spans="1:16" ht="15.75" customHeight="1" x14ac:dyDescent="0.15">
      <c r="A74" s="76" t="s">
        <v>57</v>
      </c>
      <c r="B74" s="76"/>
      <c r="C74" s="76"/>
      <c r="D74" s="76"/>
      <c r="E74" s="76"/>
      <c r="F74" s="76"/>
      <c r="G74" s="76"/>
      <c r="H74" s="76"/>
      <c r="I74" s="76"/>
      <c r="J74" s="76"/>
      <c r="K74" s="76"/>
    </row>
    <row r="75" spans="1:16" ht="22.5" customHeight="1" x14ac:dyDescent="0.1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6" ht="15.75" customHeight="1" x14ac:dyDescent="0.15">
      <c r="A76" s="35" t="s">
        <v>87</v>
      </c>
      <c r="B76" s="36"/>
      <c r="C76" s="37"/>
      <c r="D76" s="35"/>
      <c r="E76" s="35"/>
      <c r="F76" s="35"/>
      <c r="G76" s="35"/>
      <c r="H76" s="35"/>
      <c r="I76" s="35"/>
      <c r="J76" s="35"/>
      <c r="K76" s="35"/>
    </row>
    <row r="77" spans="1:16" s="8" customFormat="1" x14ac:dyDescent="0.15">
      <c r="A77" s="77" t="s">
        <v>32</v>
      </c>
      <c r="B77" s="78"/>
      <c r="C77" s="38" t="s">
        <v>42</v>
      </c>
      <c r="D77" s="39" t="s">
        <v>19</v>
      </c>
      <c r="E77" s="39" t="s">
        <v>16</v>
      </c>
      <c r="F77" s="39" t="s">
        <v>47</v>
      </c>
      <c r="G77" s="39" t="s">
        <v>23</v>
      </c>
      <c r="H77" s="39" t="s">
        <v>21</v>
      </c>
      <c r="I77" s="39" t="s">
        <v>20</v>
      </c>
      <c r="J77" s="39" t="s">
        <v>24</v>
      </c>
      <c r="K77" s="39" t="s">
        <v>22</v>
      </c>
    </row>
    <row r="78" spans="1:16" ht="16.5" customHeight="1" x14ac:dyDescent="0.15">
      <c r="A78" s="40"/>
      <c r="B78" s="41"/>
      <c r="C78" s="42"/>
      <c r="D78" s="42" t="s">
        <v>15</v>
      </c>
      <c r="E78" s="42" t="s">
        <v>12</v>
      </c>
      <c r="F78" s="42" t="s">
        <v>44</v>
      </c>
      <c r="G78" s="42" t="s">
        <v>14</v>
      </c>
      <c r="H78" s="42" t="s">
        <v>49</v>
      </c>
      <c r="I78" s="42" t="s">
        <v>13</v>
      </c>
      <c r="J78" s="42" t="s">
        <v>14</v>
      </c>
      <c r="K78" s="42" t="s">
        <v>14</v>
      </c>
    </row>
    <row r="79" spans="1:16" ht="16.5" customHeight="1" x14ac:dyDescent="0.15">
      <c r="A79" s="43"/>
      <c r="B79" s="44"/>
      <c r="C79" s="45"/>
      <c r="D79" s="42" t="s">
        <v>18</v>
      </c>
      <c r="E79" s="42" t="s">
        <v>34</v>
      </c>
      <c r="F79" s="42" t="s">
        <v>35</v>
      </c>
      <c r="G79" s="42" t="s">
        <v>53</v>
      </c>
      <c r="H79" s="42" t="s">
        <v>36</v>
      </c>
      <c r="I79" s="42" t="s">
        <v>37</v>
      </c>
      <c r="J79" s="42" t="s">
        <v>54</v>
      </c>
      <c r="K79" s="42" t="s">
        <v>55</v>
      </c>
    </row>
    <row r="80" spans="1:16" ht="19.5" customHeight="1" x14ac:dyDescent="0.15">
      <c r="A80" s="52" t="s">
        <v>6</v>
      </c>
      <c r="B80" s="50" t="s">
        <v>40</v>
      </c>
      <c r="C80" s="51" t="s">
        <v>25</v>
      </c>
      <c r="D80" s="24"/>
      <c r="E80" s="53">
        <v>900</v>
      </c>
      <c r="F80" s="54">
        <f t="shared" ref="F80:F85" si="17">IF(C80="不使用",1,0.95)</f>
        <v>1</v>
      </c>
      <c r="G80" s="27">
        <f t="shared" ref="G80:G85" si="18">ROUNDDOWN(E80*D80*F80,2)</f>
        <v>0</v>
      </c>
      <c r="H80" s="25"/>
      <c r="I80" s="53"/>
      <c r="J80" s="25">
        <f t="shared" ref="J80:J85" si="19">ROUNDDOWN(I80*H80,2)</f>
        <v>0</v>
      </c>
      <c r="K80" s="28">
        <f t="shared" ref="K80:K85" si="20">INT(G80+J80)</f>
        <v>0</v>
      </c>
    </row>
    <row r="81" spans="1:12" ht="19.5" customHeight="1" x14ac:dyDescent="0.15">
      <c r="A81" s="52" t="s">
        <v>7</v>
      </c>
      <c r="B81" s="50" t="s">
        <v>40</v>
      </c>
      <c r="C81" s="51" t="s">
        <v>25</v>
      </c>
      <c r="D81" s="24"/>
      <c r="E81" s="53">
        <v>900</v>
      </c>
      <c r="F81" s="54">
        <f t="shared" si="17"/>
        <v>1</v>
      </c>
      <c r="G81" s="27">
        <f t="shared" si="18"/>
        <v>0</v>
      </c>
      <c r="H81" s="25"/>
      <c r="I81" s="53">
        <v>0</v>
      </c>
      <c r="J81" s="25">
        <f t="shared" si="19"/>
        <v>0</v>
      </c>
      <c r="K81" s="28">
        <f t="shared" si="20"/>
        <v>0</v>
      </c>
    </row>
    <row r="82" spans="1:12" ht="19.5" customHeight="1" x14ac:dyDescent="0.15">
      <c r="A82" s="52" t="s">
        <v>8</v>
      </c>
      <c r="B82" s="50" t="s">
        <v>40</v>
      </c>
      <c r="C82" s="51" t="s">
        <v>25</v>
      </c>
      <c r="D82" s="24"/>
      <c r="E82" s="53">
        <v>900</v>
      </c>
      <c r="F82" s="54">
        <f t="shared" si="17"/>
        <v>1</v>
      </c>
      <c r="G82" s="27">
        <f t="shared" si="18"/>
        <v>0</v>
      </c>
      <c r="H82" s="25"/>
      <c r="I82" s="53">
        <v>0</v>
      </c>
      <c r="J82" s="25">
        <f t="shared" si="19"/>
        <v>0</v>
      </c>
      <c r="K82" s="28">
        <f t="shared" si="20"/>
        <v>0</v>
      </c>
    </row>
    <row r="83" spans="1:12" ht="19.5" customHeight="1" x14ac:dyDescent="0.15">
      <c r="A83" s="52" t="s">
        <v>9</v>
      </c>
      <c r="B83" s="50" t="s">
        <v>40</v>
      </c>
      <c r="C83" s="51" t="s">
        <v>26</v>
      </c>
      <c r="D83" s="24"/>
      <c r="E83" s="53">
        <v>900</v>
      </c>
      <c r="F83" s="54">
        <f t="shared" si="17"/>
        <v>0.95</v>
      </c>
      <c r="G83" s="27">
        <f t="shared" si="18"/>
        <v>0</v>
      </c>
      <c r="H83" s="25"/>
      <c r="I83" s="53">
        <v>251921</v>
      </c>
      <c r="J83" s="25">
        <f t="shared" si="19"/>
        <v>0</v>
      </c>
      <c r="K83" s="28">
        <f t="shared" si="20"/>
        <v>0</v>
      </c>
    </row>
    <row r="84" spans="1:12" ht="19.5" customHeight="1" x14ac:dyDescent="0.15">
      <c r="A84" s="52" t="s">
        <v>10</v>
      </c>
      <c r="B84" s="50" t="s">
        <v>40</v>
      </c>
      <c r="C84" s="51" t="s">
        <v>26</v>
      </c>
      <c r="D84" s="24"/>
      <c r="E84" s="53">
        <v>900</v>
      </c>
      <c r="F84" s="54">
        <f t="shared" si="17"/>
        <v>0.95</v>
      </c>
      <c r="G84" s="27">
        <f t="shared" si="18"/>
        <v>0</v>
      </c>
      <c r="H84" s="25"/>
      <c r="I84" s="53">
        <v>171765</v>
      </c>
      <c r="J84" s="25">
        <f t="shared" si="19"/>
        <v>0</v>
      </c>
      <c r="K84" s="28">
        <f t="shared" si="20"/>
        <v>0</v>
      </c>
    </row>
    <row r="85" spans="1:12" ht="19.5" customHeight="1" thickBot="1" x14ac:dyDescent="0.2">
      <c r="A85" s="52" t="s">
        <v>11</v>
      </c>
      <c r="B85" s="50" t="s">
        <v>40</v>
      </c>
      <c r="C85" s="51" t="s">
        <v>25</v>
      </c>
      <c r="D85" s="24"/>
      <c r="E85" s="53">
        <v>900</v>
      </c>
      <c r="F85" s="54">
        <f t="shared" si="17"/>
        <v>1</v>
      </c>
      <c r="G85" s="27">
        <f t="shared" si="18"/>
        <v>0</v>
      </c>
      <c r="H85" s="25"/>
      <c r="I85" s="53">
        <v>0</v>
      </c>
      <c r="J85" s="29">
        <f t="shared" si="19"/>
        <v>0</v>
      </c>
      <c r="K85" s="30">
        <f t="shared" si="20"/>
        <v>0</v>
      </c>
      <c r="L85" s="12"/>
    </row>
    <row r="86" spans="1:12" ht="20.25" customHeight="1" thickBot="1" x14ac:dyDescent="0.2">
      <c r="A86" s="3"/>
      <c r="B86" s="1"/>
      <c r="C86" s="4"/>
      <c r="D86" s="1"/>
      <c r="E86" s="1"/>
      <c r="F86" s="1"/>
      <c r="G86" s="1"/>
      <c r="H86" s="16"/>
      <c r="I86" s="1"/>
      <c r="J86" s="47" t="s">
        <v>62</v>
      </c>
      <c r="K86" s="13">
        <f>SUM(K80:K85)</f>
        <v>0</v>
      </c>
    </row>
    <row r="87" spans="1:12" ht="19.5" customHeight="1" x14ac:dyDescent="0.15">
      <c r="D87" s="22"/>
      <c r="E87" s="22"/>
      <c r="F87" s="22"/>
      <c r="G87" s="22"/>
      <c r="H87" s="22"/>
      <c r="I87" s="22"/>
      <c r="J87" s="22"/>
      <c r="K87" s="22"/>
    </row>
    <row r="88" spans="1:12" ht="19.5" customHeight="1" x14ac:dyDescent="0.15"/>
    <row r="89" spans="1:12" ht="15.75" customHeight="1" x14ac:dyDescent="0.15">
      <c r="A89" s="76" t="s">
        <v>57</v>
      </c>
      <c r="B89" s="76"/>
      <c r="C89" s="76"/>
      <c r="D89" s="76"/>
      <c r="E89" s="76"/>
      <c r="F89" s="76"/>
      <c r="G89" s="76"/>
      <c r="H89" s="76"/>
      <c r="I89" s="76"/>
      <c r="J89" s="76"/>
      <c r="K89" s="76"/>
    </row>
    <row r="90" spans="1:12" ht="22.5" customHeight="1" x14ac:dyDescent="0.15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</row>
    <row r="91" spans="1:12" ht="15.75" customHeight="1" x14ac:dyDescent="0.15">
      <c r="A91" s="35" t="s">
        <v>88</v>
      </c>
      <c r="B91" s="36"/>
      <c r="C91" s="37"/>
      <c r="D91" s="35"/>
      <c r="E91" s="35"/>
      <c r="F91" s="35"/>
      <c r="G91" s="35"/>
      <c r="H91" s="35"/>
      <c r="I91" s="35"/>
      <c r="J91" s="35"/>
      <c r="K91" s="35"/>
    </row>
    <row r="92" spans="1:12" s="8" customFormat="1" x14ac:dyDescent="0.15">
      <c r="A92" s="77" t="s">
        <v>32</v>
      </c>
      <c r="B92" s="78"/>
      <c r="C92" s="38" t="s">
        <v>42</v>
      </c>
      <c r="D92" s="39" t="s">
        <v>19</v>
      </c>
      <c r="E92" s="39" t="s">
        <v>16</v>
      </c>
      <c r="F92" s="39" t="s">
        <v>47</v>
      </c>
      <c r="G92" s="39" t="s">
        <v>23</v>
      </c>
      <c r="H92" s="39" t="s">
        <v>21</v>
      </c>
      <c r="I92" s="39" t="s">
        <v>20</v>
      </c>
      <c r="J92" s="39" t="s">
        <v>24</v>
      </c>
      <c r="K92" s="39" t="s">
        <v>22</v>
      </c>
    </row>
    <row r="93" spans="1:12" ht="16.5" customHeight="1" x14ac:dyDescent="0.15">
      <c r="A93" s="40"/>
      <c r="B93" s="41"/>
      <c r="C93" s="42"/>
      <c r="D93" s="42" t="s">
        <v>15</v>
      </c>
      <c r="E93" s="42" t="s">
        <v>12</v>
      </c>
      <c r="F93" s="42" t="s">
        <v>44</v>
      </c>
      <c r="G93" s="42" t="s">
        <v>14</v>
      </c>
      <c r="H93" s="42" t="s">
        <v>49</v>
      </c>
      <c r="I93" s="42" t="s">
        <v>13</v>
      </c>
      <c r="J93" s="42" t="s">
        <v>14</v>
      </c>
      <c r="K93" s="42" t="s">
        <v>14</v>
      </c>
    </row>
    <row r="94" spans="1:12" ht="16.5" customHeight="1" x14ac:dyDescent="0.15">
      <c r="A94" s="43"/>
      <c r="B94" s="44"/>
      <c r="C94" s="45"/>
      <c r="D94" s="42" t="s">
        <v>18</v>
      </c>
      <c r="E94" s="42" t="s">
        <v>34</v>
      </c>
      <c r="F94" s="42" t="s">
        <v>35</v>
      </c>
      <c r="G94" s="42" t="s">
        <v>53</v>
      </c>
      <c r="H94" s="42" t="s">
        <v>36</v>
      </c>
      <c r="I94" s="42" t="s">
        <v>37</v>
      </c>
      <c r="J94" s="42" t="s">
        <v>54</v>
      </c>
      <c r="K94" s="42" t="s">
        <v>55</v>
      </c>
    </row>
    <row r="95" spans="1:12" ht="19.5" customHeight="1" x14ac:dyDescent="0.15">
      <c r="A95" s="52" t="s">
        <v>0</v>
      </c>
      <c r="B95" s="50" t="s">
        <v>40</v>
      </c>
      <c r="C95" s="51" t="s">
        <v>25</v>
      </c>
      <c r="D95" s="24"/>
      <c r="E95" s="53">
        <v>900</v>
      </c>
      <c r="F95" s="54">
        <f t="shared" ref="F95:F106" si="21">IF(C95="不使用",1,0.95)</f>
        <v>1</v>
      </c>
      <c r="G95" s="27">
        <f>ROUNDDOWN(E95*D95*F95,2)</f>
        <v>0</v>
      </c>
      <c r="H95" s="25"/>
      <c r="I95" s="53">
        <v>0</v>
      </c>
      <c r="J95" s="25">
        <f t="shared" ref="J95:J106" si="22">ROUNDDOWN(I95*H95,2)</f>
        <v>0</v>
      </c>
      <c r="K95" s="28">
        <f t="shared" ref="K95:K106" si="23">INT(G95+J95)</f>
        <v>0</v>
      </c>
    </row>
    <row r="96" spans="1:12" ht="19.5" customHeight="1" x14ac:dyDescent="0.15">
      <c r="A96" s="52" t="s">
        <v>1</v>
      </c>
      <c r="B96" s="50" t="s">
        <v>40</v>
      </c>
      <c r="C96" s="51" t="s">
        <v>25</v>
      </c>
      <c r="D96" s="24"/>
      <c r="E96" s="53">
        <v>900</v>
      </c>
      <c r="F96" s="54">
        <f t="shared" si="21"/>
        <v>1</v>
      </c>
      <c r="G96" s="27">
        <f t="shared" ref="G96:G106" si="24">ROUNDDOWN(E96*D96*F96,2)</f>
        <v>0</v>
      </c>
      <c r="H96" s="25">
        <f>H95</f>
        <v>0</v>
      </c>
      <c r="I96" s="53">
        <v>0</v>
      </c>
      <c r="J96" s="25">
        <f t="shared" si="22"/>
        <v>0</v>
      </c>
      <c r="K96" s="28">
        <f t="shared" si="23"/>
        <v>0</v>
      </c>
    </row>
    <row r="97" spans="1:12" ht="19.5" customHeight="1" x14ac:dyDescent="0.15">
      <c r="A97" s="52" t="s">
        <v>2</v>
      </c>
      <c r="B97" s="50" t="s">
        <v>40</v>
      </c>
      <c r="C97" s="51" t="s">
        <v>25</v>
      </c>
      <c r="D97" s="24"/>
      <c r="E97" s="53">
        <v>900</v>
      </c>
      <c r="F97" s="54">
        <f t="shared" si="21"/>
        <v>1</v>
      </c>
      <c r="G97" s="27">
        <f t="shared" si="24"/>
        <v>0</v>
      </c>
      <c r="H97" s="25">
        <f>H95</f>
        <v>0</v>
      </c>
      <c r="I97" s="53">
        <v>0</v>
      </c>
      <c r="J97" s="25">
        <f t="shared" si="22"/>
        <v>0</v>
      </c>
      <c r="K97" s="28">
        <f t="shared" si="23"/>
        <v>0</v>
      </c>
    </row>
    <row r="98" spans="1:12" ht="19.5" customHeight="1" x14ac:dyDescent="0.15">
      <c r="A98" s="52" t="s">
        <v>3</v>
      </c>
      <c r="B98" s="50" t="s">
        <v>65</v>
      </c>
      <c r="C98" s="51" t="s">
        <v>25</v>
      </c>
      <c r="D98" s="24"/>
      <c r="E98" s="53">
        <v>900</v>
      </c>
      <c r="F98" s="54">
        <f t="shared" si="21"/>
        <v>1</v>
      </c>
      <c r="G98" s="27">
        <f t="shared" si="24"/>
        <v>0</v>
      </c>
      <c r="H98" s="25"/>
      <c r="I98" s="53">
        <v>0</v>
      </c>
      <c r="J98" s="25">
        <f t="shared" si="22"/>
        <v>0</v>
      </c>
      <c r="K98" s="28">
        <f t="shared" si="23"/>
        <v>0</v>
      </c>
    </row>
    <row r="99" spans="1:12" ht="19.5" customHeight="1" x14ac:dyDescent="0.15">
      <c r="A99" s="52" t="s">
        <v>4</v>
      </c>
      <c r="B99" s="50" t="s">
        <v>65</v>
      </c>
      <c r="C99" s="51" t="s">
        <v>25</v>
      </c>
      <c r="D99" s="24"/>
      <c r="E99" s="53">
        <v>900</v>
      </c>
      <c r="F99" s="54">
        <f t="shared" si="21"/>
        <v>1</v>
      </c>
      <c r="G99" s="27">
        <f t="shared" si="24"/>
        <v>0</v>
      </c>
      <c r="H99" s="25">
        <f>H98</f>
        <v>0</v>
      </c>
      <c r="I99" s="53">
        <v>0</v>
      </c>
      <c r="J99" s="25">
        <f t="shared" si="22"/>
        <v>0</v>
      </c>
      <c r="K99" s="28">
        <f t="shared" si="23"/>
        <v>0</v>
      </c>
    </row>
    <row r="100" spans="1:12" ht="19.5" customHeight="1" x14ac:dyDescent="0.15">
      <c r="A100" s="52" t="s">
        <v>5</v>
      </c>
      <c r="B100" s="50" t="s">
        <v>65</v>
      </c>
      <c r="C100" s="51" t="s">
        <v>25</v>
      </c>
      <c r="D100" s="24"/>
      <c r="E100" s="53">
        <v>900</v>
      </c>
      <c r="F100" s="54">
        <f t="shared" si="21"/>
        <v>1</v>
      </c>
      <c r="G100" s="27">
        <f t="shared" si="24"/>
        <v>0</v>
      </c>
      <c r="H100" s="25">
        <f>H98</f>
        <v>0</v>
      </c>
      <c r="I100" s="53">
        <v>0</v>
      </c>
      <c r="J100" s="25">
        <f t="shared" si="22"/>
        <v>0</v>
      </c>
      <c r="K100" s="28">
        <f t="shared" si="23"/>
        <v>0</v>
      </c>
    </row>
    <row r="101" spans="1:12" ht="19.5" customHeight="1" x14ac:dyDescent="0.15">
      <c r="A101" s="52" t="s">
        <v>6</v>
      </c>
      <c r="B101" s="50" t="s">
        <v>40</v>
      </c>
      <c r="C101" s="51" t="s">
        <v>25</v>
      </c>
      <c r="D101" s="24"/>
      <c r="E101" s="53">
        <v>900</v>
      </c>
      <c r="F101" s="54">
        <f t="shared" si="21"/>
        <v>1</v>
      </c>
      <c r="G101" s="27">
        <f t="shared" si="24"/>
        <v>0</v>
      </c>
      <c r="H101" s="25">
        <f>H95</f>
        <v>0</v>
      </c>
      <c r="I101" s="53"/>
      <c r="J101" s="25">
        <f t="shared" si="22"/>
        <v>0</v>
      </c>
      <c r="K101" s="28">
        <f t="shared" si="23"/>
        <v>0</v>
      </c>
    </row>
    <row r="102" spans="1:12" ht="19.5" customHeight="1" x14ac:dyDescent="0.15">
      <c r="A102" s="52" t="s">
        <v>7</v>
      </c>
      <c r="B102" s="50" t="s">
        <v>40</v>
      </c>
      <c r="C102" s="51" t="s">
        <v>25</v>
      </c>
      <c r="D102" s="24"/>
      <c r="E102" s="53">
        <v>900</v>
      </c>
      <c r="F102" s="54">
        <f t="shared" si="21"/>
        <v>1</v>
      </c>
      <c r="G102" s="27">
        <f t="shared" si="24"/>
        <v>0</v>
      </c>
      <c r="H102" s="25">
        <f>H95</f>
        <v>0</v>
      </c>
      <c r="I102" s="53">
        <v>0</v>
      </c>
      <c r="J102" s="25">
        <f t="shared" si="22"/>
        <v>0</v>
      </c>
      <c r="K102" s="28">
        <f t="shared" si="23"/>
        <v>0</v>
      </c>
    </row>
    <row r="103" spans="1:12" ht="19.5" customHeight="1" x14ac:dyDescent="0.15">
      <c r="A103" s="52" t="s">
        <v>8</v>
      </c>
      <c r="B103" s="50" t="s">
        <v>40</v>
      </c>
      <c r="C103" s="51" t="s">
        <v>25</v>
      </c>
      <c r="D103" s="24"/>
      <c r="E103" s="53">
        <v>900</v>
      </c>
      <c r="F103" s="54">
        <f t="shared" si="21"/>
        <v>1</v>
      </c>
      <c r="G103" s="27">
        <f t="shared" si="24"/>
        <v>0</v>
      </c>
      <c r="H103" s="25">
        <f>H95</f>
        <v>0</v>
      </c>
      <c r="I103" s="53">
        <v>0</v>
      </c>
      <c r="J103" s="25">
        <f t="shared" si="22"/>
        <v>0</v>
      </c>
      <c r="K103" s="28">
        <f t="shared" si="23"/>
        <v>0</v>
      </c>
    </row>
    <row r="104" spans="1:12" ht="19.5" customHeight="1" x14ac:dyDescent="0.15">
      <c r="A104" s="52" t="s">
        <v>9</v>
      </c>
      <c r="B104" s="50" t="s">
        <v>40</v>
      </c>
      <c r="C104" s="51" t="s">
        <v>26</v>
      </c>
      <c r="D104" s="24"/>
      <c r="E104" s="53">
        <v>900</v>
      </c>
      <c r="F104" s="54">
        <f t="shared" si="21"/>
        <v>0.95</v>
      </c>
      <c r="G104" s="27">
        <f t="shared" si="24"/>
        <v>0</v>
      </c>
      <c r="H104" s="25"/>
      <c r="I104" s="53">
        <v>251921</v>
      </c>
      <c r="J104" s="25">
        <f t="shared" si="22"/>
        <v>0</v>
      </c>
      <c r="K104" s="28">
        <f t="shared" si="23"/>
        <v>0</v>
      </c>
    </row>
    <row r="105" spans="1:12" ht="19.5" customHeight="1" x14ac:dyDescent="0.15">
      <c r="A105" s="52" t="s">
        <v>10</v>
      </c>
      <c r="B105" s="50" t="s">
        <v>40</v>
      </c>
      <c r="C105" s="51" t="s">
        <v>26</v>
      </c>
      <c r="D105" s="24"/>
      <c r="E105" s="53">
        <v>900</v>
      </c>
      <c r="F105" s="54">
        <f t="shared" si="21"/>
        <v>0.95</v>
      </c>
      <c r="G105" s="27">
        <f t="shared" si="24"/>
        <v>0</v>
      </c>
      <c r="H105" s="25"/>
      <c r="I105" s="53">
        <v>171765</v>
      </c>
      <c r="J105" s="25">
        <f t="shared" si="22"/>
        <v>0</v>
      </c>
      <c r="K105" s="28">
        <f t="shared" si="23"/>
        <v>0</v>
      </c>
    </row>
    <row r="106" spans="1:12" ht="19.5" customHeight="1" thickBot="1" x14ac:dyDescent="0.2">
      <c r="A106" s="52" t="s">
        <v>11</v>
      </c>
      <c r="B106" s="50" t="s">
        <v>40</v>
      </c>
      <c r="C106" s="51" t="s">
        <v>25</v>
      </c>
      <c r="D106" s="24"/>
      <c r="E106" s="53">
        <v>900</v>
      </c>
      <c r="F106" s="54">
        <f t="shared" si="21"/>
        <v>1</v>
      </c>
      <c r="G106" s="27">
        <f t="shared" si="24"/>
        <v>0</v>
      </c>
      <c r="H106" s="25">
        <f>H95</f>
        <v>0</v>
      </c>
      <c r="I106" s="53">
        <v>0</v>
      </c>
      <c r="J106" s="29">
        <f t="shared" si="22"/>
        <v>0</v>
      </c>
      <c r="K106" s="30">
        <f t="shared" si="23"/>
        <v>0</v>
      </c>
      <c r="L106" s="12"/>
    </row>
    <row r="107" spans="1:12" ht="20.25" customHeight="1" thickBot="1" x14ac:dyDescent="0.2">
      <c r="A107" s="3"/>
      <c r="B107" s="1"/>
      <c r="C107" s="4"/>
      <c r="D107" s="1"/>
      <c r="E107" s="1"/>
      <c r="F107" s="1"/>
      <c r="G107" s="1"/>
      <c r="H107" s="16"/>
      <c r="I107" s="1"/>
      <c r="J107" s="47" t="s">
        <v>63</v>
      </c>
      <c r="K107" s="13">
        <f>SUM(K95:K106)</f>
        <v>0</v>
      </c>
    </row>
    <row r="108" spans="1:12" ht="19.5" customHeight="1" x14ac:dyDescent="0.15">
      <c r="D108" s="22"/>
      <c r="E108" s="22"/>
      <c r="F108" s="22"/>
      <c r="G108" s="22"/>
      <c r="H108" s="22"/>
      <c r="I108" s="22"/>
      <c r="J108" s="22"/>
      <c r="K108" s="22"/>
    </row>
    <row r="109" spans="1:12" ht="19.5" customHeight="1" x14ac:dyDescent="0.15"/>
    <row r="110" spans="1:12" ht="15.75" customHeight="1" x14ac:dyDescent="0.15">
      <c r="A110" s="76" t="s">
        <v>57</v>
      </c>
      <c r="B110" s="76"/>
      <c r="C110" s="76"/>
      <c r="D110" s="76"/>
      <c r="E110" s="76"/>
      <c r="F110" s="76"/>
      <c r="G110" s="76"/>
      <c r="H110" s="76"/>
      <c r="I110" s="76"/>
      <c r="J110" s="76"/>
      <c r="K110" s="76"/>
    </row>
    <row r="111" spans="1:12" ht="22.5" customHeight="1" x14ac:dyDescent="0.1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2" ht="15.75" customHeight="1" x14ac:dyDescent="0.15">
      <c r="A112" s="35" t="s">
        <v>89</v>
      </c>
      <c r="B112" s="36"/>
      <c r="C112" s="37"/>
      <c r="D112" s="35"/>
      <c r="E112" s="35"/>
      <c r="F112" s="35"/>
      <c r="G112" s="35"/>
      <c r="H112" s="35"/>
      <c r="I112" s="35"/>
      <c r="J112" s="35"/>
      <c r="K112" s="35"/>
    </row>
    <row r="113" spans="1:12" s="8" customFormat="1" x14ac:dyDescent="0.15">
      <c r="A113" s="77" t="s">
        <v>32</v>
      </c>
      <c r="B113" s="78"/>
      <c r="C113" s="38" t="s">
        <v>42</v>
      </c>
      <c r="D113" s="39" t="s">
        <v>19</v>
      </c>
      <c r="E113" s="39" t="s">
        <v>16</v>
      </c>
      <c r="F113" s="39" t="s">
        <v>47</v>
      </c>
      <c r="G113" s="39" t="s">
        <v>23</v>
      </c>
      <c r="H113" s="39" t="s">
        <v>21</v>
      </c>
      <c r="I113" s="39" t="s">
        <v>20</v>
      </c>
      <c r="J113" s="39" t="s">
        <v>24</v>
      </c>
      <c r="K113" s="39" t="s">
        <v>22</v>
      </c>
    </row>
    <row r="114" spans="1:12" ht="16.5" customHeight="1" x14ac:dyDescent="0.15">
      <c r="A114" s="40"/>
      <c r="B114" s="41"/>
      <c r="C114" s="42"/>
      <c r="D114" s="42" t="s">
        <v>15</v>
      </c>
      <c r="E114" s="42" t="s">
        <v>12</v>
      </c>
      <c r="F114" s="42" t="s">
        <v>44</v>
      </c>
      <c r="G114" s="42" t="s">
        <v>14</v>
      </c>
      <c r="H114" s="42" t="s">
        <v>49</v>
      </c>
      <c r="I114" s="42" t="s">
        <v>13</v>
      </c>
      <c r="J114" s="42" t="s">
        <v>14</v>
      </c>
      <c r="K114" s="42" t="s">
        <v>14</v>
      </c>
    </row>
    <row r="115" spans="1:12" ht="16.5" customHeight="1" x14ac:dyDescent="0.15">
      <c r="A115" s="43"/>
      <c r="B115" s="44"/>
      <c r="C115" s="45"/>
      <c r="D115" s="42" t="s">
        <v>18</v>
      </c>
      <c r="E115" s="42" t="s">
        <v>34</v>
      </c>
      <c r="F115" s="42" t="s">
        <v>35</v>
      </c>
      <c r="G115" s="42" t="s">
        <v>53</v>
      </c>
      <c r="H115" s="42" t="s">
        <v>36</v>
      </c>
      <c r="I115" s="42" t="s">
        <v>37</v>
      </c>
      <c r="J115" s="42" t="s">
        <v>54</v>
      </c>
      <c r="K115" s="42" t="s">
        <v>55</v>
      </c>
    </row>
    <row r="116" spans="1:12" ht="19.5" customHeight="1" x14ac:dyDescent="0.15">
      <c r="A116" s="52" t="s">
        <v>0</v>
      </c>
      <c r="B116" s="50" t="s">
        <v>40</v>
      </c>
      <c r="C116" s="51" t="s">
        <v>25</v>
      </c>
      <c r="D116" s="24"/>
      <c r="E116" s="53">
        <v>900</v>
      </c>
      <c r="F116" s="54">
        <f t="shared" ref="F116:F127" si="25">IF(C116="不使用",1,0.95)</f>
        <v>1</v>
      </c>
      <c r="G116" s="27">
        <f>ROUNDDOWN(E116*D116*F116,2)</f>
        <v>0</v>
      </c>
      <c r="H116" s="25"/>
      <c r="I116" s="53">
        <v>0</v>
      </c>
      <c r="J116" s="25">
        <f t="shared" ref="J116:J127" si="26">ROUNDDOWN(I116*H116,2)</f>
        <v>0</v>
      </c>
      <c r="K116" s="28">
        <f t="shared" ref="K116:K127" si="27">INT(G116+J116)</f>
        <v>0</v>
      </c>
    </row>
    <row r="117" spans="1:12" ht="19.5" customHeight="1" x14ac:dyDescent="0.15">
      <c r="A117" s="52" t="s">
        <v>1</v>
      </c>
      <c r="B117" s="50" t="s">
        <v>40</v>
      </c>
      <c r="C117" s="51" t="s">
        <v>25</v>
      </c>
      <c r="D117" s="24"/>
      <c r="E117" s="53">
        <v>900</v>
      </c>
      <c r="F117" s="54">
        <f t="shared" si="25"/>
        <v>1</v>
      </c>
      <c r="G117" s="27">
        <f t="shared" ref="G117:G127" si="28">ROUNDDOWN(E117*D117*F117,2)</f>
        <v>0</v>
      </c>
      <c r="H117" s="25"/>
      <c r="I117" s="53">
        <v>0</v>
      </c>
      <c r="J117" s="25">
        <f t="shared" si="26"/>
        <v>0</v>
      </c>
      <c r="K117" s="28">
        <f t="shared" si="27"/>
        <v>0</v>
      </c>
    </row>
    <row r="118" spans="1:12" ht="19.5" customHeight="1" x14ac:dyDescent="0.15">
      <c r="A118" s="52" t="s">
        <v>2</v>
      </c>
      <c r="B118" s="50" t="s">
        <v>40</v>
      </c>
      <c r="C118" s="51" t="s">
        <v>25</v>
      </c>
      <c r="D118" s="24"/>
      <c r="E118" s="53">
        <v>900</v>
      </c>
      <c r="F118" s="54">
        <f t="shared" si="25"/>
        <v>1</v>
      </c>
      <c r="G118" s="27">
        <f t="shared" si="28"/>
        <v>0</v>
      </c>
      <c r="H118" s="25"/>
      <c r="I118" s="53">
        <v>0</v>
      </c>
      <c r="J118" s="25">
        <f t="shared" si="26"/>
        <v>0</v>
      </c>
      <c r="K118" s="28">
        <f t="shared" si="27"/>
        <v>0</v>
      </c>
    </row>
    <row r="119" spans="1:12" ht="19.5" customHeight="1" x14ac:dyDescent="0.15">
      <c r="A119" s="52" t="s">
        <v>3</v>
      </c>
      <c r="B119" s="50" t="s">
        <v>65</v>
      </c>
      <c r="C119" s="51" t="s">
        <v>25</v>
      </c>
      <c r="D119" s="24"/>
      <c r="E119" s="53">
        <v>900</v>
      </c>
      <c r="F119" s="54">
        <f t="shared" si="25"/>
        <v>1</v>
      </c>
      <c r="G119" s="27">
        <f t="shared" si="28"/>
        <v>0</v>
      </c>
      <c r="H119" s="25"/>
      <c r="I119" s="53">
        <v>0</v>
      </c>
      <c r="J119" s="25">
        <f t="shared" si="26"/>
        <v>0</v>
      </c>
      <c r="K119" s="28">
        <f t="shared" si="27"/>
        <v>0</v>
      </c>
    </row>
    <row r="120" spans="1:12" ht="19.5" customHeight="1" x14ac:dyDescent="0.15">
      <c r="A120" s="52" t="s">
        <v>4</v>
      </c>
      <c r="B120" s="50" t="s">
        <v>65</v>
      </c>
      <c r="C120" s="51" t="s">
        <v>25</v>
      </c>
      <c r="D120" s="24"/>
      <c r="E120" s="53">
        <v>900</v>
      </c>
      <c r="F120" s="54">
        <f t="shared" si="25"/>
        <v>1</v>
      </c>
      <c r="G120" s="27">
        <f t="shared" si="28"/>
        <v>0</v>
      </c>
      <c r="H120" s="25"/>
      <c r="I120" s="53">
        <v>0</v>
      </c>
      <c r="J120" s="25">
        <f t="shared" si="26"/>
        <v>0</v>
      </c>
      <c r="K120" s="28">
        <f t="shared" si="27"/>
        <v>0</v>
      </c>
    </row>
    <row r="121" spans="1:12" ht="19.5" customHeight="1" x14ac:dyDescent="0.15">
      <c r="A121" s="52" t="s">
        <v>5</v>
      </c>
      <c r="B121" s="50" t="s">
        <v>65</v>
      </c>
      <c r="C121" s="51" t="s">
        <v>25</v>
      </c>
      <c r="D121" s="24"/>
      <c r="E121" s="53">
        <v>900</v>
      </c>
      <c r="F121" s="54">
        <f t="shared" si="25"/>
        <v>1</v>
      </c>
      <c r="G121" s="27">
        <f t="shared" si="28"/>
        <v>0</v>
      </c>
      <c r="H121" s="25"/>
      <c r="I121" s="53">
        <v>0</v>
      </c>
      <c r="J121" s="25">
        <f t="shared" si="26"/>
        <v>0</v>
      </c>
      <c r="K121" s="28">
        <f t="shared" si="27"/>
        <v>0</v>
      </c>
    </row>
    <row r="122" spans="1:12" ht="19.5" customHeight="1" x14ac:dyDescent="0.15">
      <c r="A122" s="52" t="s">
        <v>6</v>
      </c>
      <c r="B122" s="50" t="s">
        <v>40</v>
      </c>
      <c r="C122" s="51" t="s">
        <v>25</v>
      </c>
      <c r="D122" s="24"/>
      <c r="E122" s="53">
        <v>900</v>
      </c>
      <c r="F122" s="54">
        <f t="shared" si="25"/>
        <v>1</v>
      </c>
      <c r="G122" s="27">
        <f t="shared" si="28"/>
        <v>0</v>
      </c>
      <c r="H122" s="25"/>
      <c r="I122" s="53"/>
      <c r="J122" s="25">
        <f t="shared" si="26"/>
        <v>0</v>
      </c>
      <c r="K122" s="28">
        <f t="shared" si="27"/>
        <v>0</v>
      </c>
    </row>
    <row r="123" spans="1:12" ht="19.5" customHeight="1" x14ac:dyDescent="0.15">
      <c r="A123" s="52" t="s">
        <v>7</v>
      </c>
      <c r="B123" s="50" t="s">
        <v>40</v>
      </c>
      <c r="C123" s="51" t="s">
        <v>25</v>
      </c>
      <c r="D123" s="24"/>
      <c r="E123" s="53">
        <v>900</v>
      </c>
      <c r="F123" s="54">
        <f t="shared" si="25"/>
        <v>1</v>
      </c>
      <c r="G123" s="27">
        <f t="shared" si="28"/>
        <v>0</v>
      </c>
      <c r="H123" s="25"/>
      <c r="I123" s="53">
        <v>0</v>
      </c>
      <c r="J123" s="25">
        <f t="shared" si="26"/>
        <v>0</v>
      </c>
      <c r="K123" s="28">
        <f t="shared" si="27"/>
        <v>0</v>
      </c>
    </row>
    <row r="124" spans="1:12" ht="19.5" customHeight="1" x14ac:dyDescent="0.15">
      <c r="A124" s="52" t="s">
        <v>8</v>
      </c>
      <c r="B124" s="50" t="s">
        <v>40</v>
      </c>
      <c r="C124" s="51" t="s">
        <v>25</v>
      </c>
      <c r="D124" s="24"/>
      <c r="E124" s="53">
        <v>900</v>
      </c>
      <c r="F124" s="54">
        <f t="shared" si="25"/>
        <v>1</v>
      </c>
      <c r="G124" s="27">
        <f t="shared" si="28"/>
        <v>0</v>
      </c>
      <c r="H124" s="25"/>
      <c r="I124" s="53">
        <v>0</v>
      </c>
      <c r="J124" s="25">
        <f t="shared" si="26"/>
        <v>0</v>
      </c>
      <c r="K124" s="28">
        <f t="shared" si="27"/>
        <v>0</v>
      </c>
    </row>
    <row r="125" spans="1:12" ht="19.5" customHeight="1" x14ac:dyDescent="0.15">
      <c r="A125" s="52" t="s">
        <v>9</v>
      </c>
      <c r="B125" s="50" t="s">
        <v>40</v>
      </c>
      <c r="C125" s="51" t="s">
        <v>26</v>
      </c>
      <c r="D125" s="24"/>
      <c r="E125" s="53">
        <v>900</v>
      </c>
      <c r="F125" s="54">
        <f t="shared" si="25"/>
        <v>0.95</v>
      </c>
      <c r="G125" s="27">
        <f t="shared" si="28"/>
        <v>0</v>
      </c>
      <c r="H125" s="25"/>
      <c r="I125" s="53">
        <v>251921</v>
      </c>
      <c r="J125" s="25">
        <f t="shared" si="26"/>
        <v>0</v>
      </c>
      <c r="K125" s="28">
        <f t="shared" si="27"/>
        <v>0</v>
      </c>
    </row>
    <row r="126" spans="1:12" ht="19.5" customHeight="1" x14ac:dyDescent="0.15">
      <c r="A126" s="52" t="s">
        <v>10</v>
      </c>
      <c r="B126" s="50" t="s">
        <v>40</v>
      </c>
      <c r="C126" s="51" t="s">
        <v>26</v>
      </c>
      <c r="D126" s="24"/>
      <c r="E126" s="53">
        <v>900</v>
      </c>
      <c r="F126" s="54">
        <f t="shared" si="25"/>
        <v>0.95</v>
      </c>
      <c r="G126" s="27">
        <f t="shared" si="28"/>
        <v>0</v>
      </c>
      <c r="H126" s="25"/>
      <c r="I126" s="53">
        <v>171765</v>
      </c>
      <c r="J126" s="25">
        <f t="shared" si="26"/>
        <v>0</v>
      </c>
      <c r="K126" s="28">
        <f t="shared" si="27"/>
        <v>0</v>
      </c>
    </row>
    <row r="127" spans="1:12" ht="19.5" customHeight="1" thickBot="1" x14ac:dyDescent="0.2">
      <c r="A127" s="52" t="s">
        <v>11</v>
      </c>
      <c r="B127" s="50" t="s">
        <v>40</v>
      </c>
      <c r="C127" s="51" t="s">
        <v>25</v>
      </c>
      <c r="D127" s="24"/>
      <c r="E127" s="53">
        <v>900</v>
      </c>
      <c r="F127" s="54">
        <f t="shared" si="25"/>
        <v>1</v>
      </c>
      <c r="G127" s="27">
        <f t="shared" si="28"/>
        <v>0</v>
      </c>
      <c r="H127" s="25"/>
      <c r="I127" s="53">
        <v>0</v>
      </c>
      <c r="J127" s="29">
        <f t="shared" si="26"/>
        <v>0</v>
      </c>
      <c r="K127" s="30">
        <f t="shared" si="27"/>
        <v>0</v>
      </c>
      <c r="L127" s="12"/>
    </row>
    <row r="128" spans="1:12" ht="20.25" customHeight="1" thickBot="1" x14ac:dyDescent="0.2">
      <c r="A128" s="3"/>
      <c r="B128" s="1"/>
      <c r="C128" s="4"/>
      <c r="D128" s="1"/>
      <c r="E128" s="1"/>
      <c r="F128" s="1"/>
      <c r="G128" s="1"/>
      <c r="H128" s="16"/>
      <c r="I128" s="1"/>
      <c r="J128" s="47" t="s">
        <v>92</v>
      </c>
      <c r="K128" s="13">
        <f>SUM(K116:K127)</f>
        <v>0</v>
      </c>
    </row>
    <row r="129" spans="1:11" ht="19.5" customHeight="1" x14ac:dyDescent="0.15">
      <c r="D129" s="22"/>
      <c r="E129" s="22"/>
      <c r="F129" s="22"/>
      <c r="G129" s="22"/>
      <c r="H129" s="22"/>
      <c r="I129" s="22"/>
      <c r="J129" s="22"/>
      <c r="K129" s="22"/>
    </row>
    <row r="130" spans="1:11" ht="19.5" customHeight="1" x14ac:dyDescent="0.15"/>
    <row r="131" spans="1:11" ht="15.75" customHeight="1" x14ac:dyDescent="0.15">
      <c r="A131" s="76" t="s">
        <v>57</v>
      </c>
      <c r="B131" s="76"/>
      <c r="C131" s="76"/>
      <c r="D131" s="76"/>
      <c r="E131" s="76"/>
      <c r="F131" s="76"/>
      <c r="G131" s="76"/>
      <c r="H131" s="76"/>
      <c r="I131" s="76"/>
      <c r="J131" s="76"/>
      <c r="K131" s="76"/>
    </row>
    <row r="132" spans="1:11" ht="22.5" customHeight="1" x14ac:dyDescent="0.1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ht="15.75" customHeight="1" x14ac:dyDescent="0.15">
      <c r="A133" s="35" t="s">
        <v>90</v>
      </c>
      <c r="B133" s="36"/>
      <c r="C133" s="37"/>
      <c r="D133" s="35"/>
      <c r="E133" s="35"/>
      <c r="F133" s="35"/>
      <c r="G133" s="35"/>
      <c r="H133" s="35"/>
      <c r="I133" s="35"/>
      <c r="J133" s="35"/>
      <c r="K133" s="35"/>
    </row>
    <row r="134" spans="1:11" s="8" customFormat="1" x14ac:dyDescent="0.15">
      <c r="A134" s="77" t="s">
        <v>32</v>
      </c>
      <c r="B134" s="78"/>
      <c r="C134" s="38" t="s">
        <v>42</v>
      </c>
      <c r="D134" s="39" t="s">
        <v>19</v>
      </c>
      <c r="E134" s="39" t="s">
        <v>16</v>
      </c>
      <c r="F134" s="39" t="s">
        <v>47</v>
      </c>
      <c r="G134" s="39" t="s">
        <v>23</v>
      </c>
      <c r="H134" s="39" t="s">
        <v>21</v>
      </c>
      <c r="I134" s="39" t="s">
        <v>20</v>
      </c>
      <c r="J134" s="39" t="s">
        <v>24</v>
      </c>
      <c r="K134" s="39" t="s">
        <v>22</v>
      </c>
    </row>
    <row r="135" spans="1:11" ht="16.5" customHeight="1" x14ac:dyDescent="0.15">
      <c r="A135" s="40"/>
      <c r="B135" s="41"/>
      <c r="C135" s="42"/>
      <c r="D135" s="42" t="s">
        <v>15</v>
      </c>
      <c r="E135" s="42" t="s">
        <v>12</v>
      </c>
      <c r="F135" s="42" t="s">
        <v>44</v>
      </c>
      <c r="G135" s="42" t="s">
        <v>14</v>
      </c>
      <c r="H135" s="42" t="s">
        <v>49</v>
      </c>
      <c r="I135" s="42" t="s">
        <v>13</v>
      </c>
      <c r="J135" s="42" t="s">
        <v>14</v>
      </c>
      <c r="K135" s="42" t="s">
        <v>14</v>
      </c>
    </row>
    <row r="136" spans="1:11" ht="16.5" customHeight="1" x14ac:dyDescent="0.15">
      <c r="A136" s="43"/>
      <c r="B136" s="44"/>
      <c r="C136" s="45"/>
      <c r="D136" s="42" t="s">
        <v>18</v>
      </c>
      <c r="E136" s="42" t="s">
        <v>34</v>
      </c>
      <c r="F136" s="42" t="s">
        <v>35</v>
      </c>
      <c r="G136" s="42" t="s">
        <v>53</v>
      </c>
      <c r="H136" s="42" t="s">
        <v>36</v>
      </c>
      <c r="I136" s="42" t="s">
        <v>37</v>
      </c>
      <c r="J136" s="42" t="s">
        <v>54</v>
      </c>
      <c r="K136" s="42" t="s">
        <v>55</v>
      </c>
    </row>
    <row r="137" spans="1:11" ht="19.5" customHeight="1" x14ac:dyDescent="0.15">
      <c r="A137" s="52" t="s">
        <v>0</v>
      </c>
      <c r="B137" s="50" t="s">
        <v>40</v>
      </c>
      <c r="C137" s="51" t="s">
        <v>25</v>
      </c>
      <c r="D137" s="24"/>
      <c r="E137" s="53">
        <v>900</v>
      </c>
      <c r="F137" s="54">
        <f>IF(C137="不使用",1,0.95)</f>
        <v>1</v>
      </c>
      <c r="G137" s="27">
        <f>ROUNDDOWN(E137*D137*F137,2)</f>
        <v>0</v>
      </c>
      <c r="H137" s="25"/>
      <c r="I137" s="53">
        <v>0</v>
      </c>
      <c r="J137" s="25">
        <f t="shared" ref="J137:J142" si="29">ROUNDDOWN(I137*H137,2)</f>
        <v>0</v>
      </c>
      <c r="K137" s="28">
        <f t="shared" ref="K137:K142" si="30">INT(G137+J137)</f>
        <v>0</v>
      </c>
    </row>
    <row r="138" spans="1:11" ht="19.5" customHeight="1" x14ac:dyDescent="0.15">
      <c r="A138" s="52" t="s">
        <v>1</v>
      </c>
      <c r="B138" s="50" t="s">
        <v>40</v>
      </c>
      <c r="C138" s="51" t="s">
        <v>25</v>
      </c>
      <c r="D138" s="24"/>
      <c r="E138" s="53">
        <v>900</v>
      </c>
      <c r="F138" s="54">
        <f t="shared" ref="F138:F142" si="31">IF(C138="不使用",1,0.95)</f>
        <v>1</v>
      </c>
      <c r="G138" s="27">
        <f t="shared" ref="G138:G142" si="32">ROUNDDOWN(E138*D138*F138,2)</f>
        <v>0</v>
      </c>
      <c r="H138" s="25"/>
      <c r="I138" s="53">
        <v>0</v>
      </c>
      <c r="J138" s="25">
        <f t="shared" si="29"/>
        <v>0</v>
      </c>
      <c r="K138" s="28">
        <f t="shared" si="30"/>
        <v>0</v>
      </c>
    </row>
    <row r="139" spans="1:11" ht="19.5" customHeight="1" x14ac:dyDescent="0.15">
      <c r="A139" s="52" t="s">
        <v>2</v>
      </c>
      <c r="B139" s="50" t="s">
        <v>40</v>
      </c>
      <c r="C139" s="51" t="s">
        <v>25</v>
      </c>
      <c r="D139" s="24"/>
      <c r="E139" s="53">
        <v>900</v>
      </c>
      <c r="F139" s="54">
        <f t="shared" si="31"/>
        <v>1</v>
      </c>
      <c r="G139" s="27">
        <f t="shared" si="32"/>
        <v>0</v>
      </c>
      <c r="H139" s="25">
        <f>H137</f>
        <v>0</v>
      </c>
      <c r="I139" s="53">
        <v>0</v>
      </c>
      <c r="J139" s="25">
        <f t="shared" si="29"/>
        <v>0</v>
      </c>
      <c r="K139" s="28">
        <f t="shared" si="30"/>
        <v>0</v>
      </c>
    </row>
    <row r="140" spans="1:11" ht="19.5" customHeight="1" x14ac:dyDescent="0.15">
      <c r="A140" s="52" t="s">
        <v>3</v>
      </c>
      <c r="B140" s="50" t="s">
        <v>65</v>
      </c>
      <c r="C140" s="51" t="s">
        <v>25</v>
      </c>
      <c r="D140" s="24"/>
      <c r="E140" s="53">
        <v>900</v>
      </c>
      <c r="F140" s="54">
        <f t="shared" si="31"/>
        <v>1</v>
      </c>
      <c r="G140" s="27">
        <f t="shared" si="32"/>
        <v>0</v>
      </c>
      <c r="H140" s="25"/>
      <c r="I140" s="53">
        <v>0</v>
      </c>
      <c r="J140" s="25">
        <f t="shared" si="29"/>
        <v>0</v>
      </c>
      <c r="K140" s="28">
        <f t="shared" si="30"/>
        <v>0</v>
      </c>
    </row>
    <row r="141" spans="1:11" ht="19.5" customHeight="1" x14ac:dyDescent="0.15">
      <c r="A141" s="52" t="s">
        <v>4</v>
      </c>
      <c r="B141" s="50" t="s">
        <v>65</v>
      </c>
      <c r="C141" s="51" t="s">
        <v>25</v>
      </c>
      <c r="D141" s="24"/>
      <c r="E141" s="53">
        <v>900</v>
      </c>
      <c r="F141" s="54">
        <f t="shared" si="31"/>
        <v>1</v>
      </c>
      <c r="G141" s="27">
        <f t="shared" si="32"/>
        <v>0</v>
      </c>
      <c r="H141" s="25"/>
      <c r="I141" s="53">
        <v>0</v>
      </c>
      <c r="J141" s="25">
        <f t="shared" si="29"/>
        <v>0</v>
      </c>
      <c r="K141" s="28">
        <f t="shared" si="30"/>
        <v>0</v>
      </c>
    </row>
    <row r="142" spans="1:11" ht="19.5" customHeight="1" thickBot="1" x14ac:dyDescent="0.2">
      <c r="A142" s="52" t="s">
        <v>5</v>
      </c>
      <c r="B142" s="50" t="s">
        <v>65</v>
      </c>
      <c r="C142" s="51" t="s">
        <v>25</v>
      </c>
      <c r="D142" s="24"/>
      <c r="E142" s="53">
        <v>900</v>
      </c>
      <c r="F142" s="54">
        <f t="shared" si="31"/>
        <v>1</v>
      </c>
      <c r="G142" s="27">
        <f t="shared" si="32"/>
        <v>0</v>
      </c>
      <c r="H142" s="25"/>
      <c r="I142" s="53">
        <v>0</v>
      </c>
      <c r="J142" s="25">
        <f t="shared" si="29"/>
        <v>0</v>
      </c>
      <c r="K142" s="28">
        <f t="shared" si="30"/>
        <v>0</v>
      </c>
    </row>
    <row r="143" spans="1:11" ht="20.25" customHeight="1" thickBot="1" x14ac:dyDescent="0.2">
      <c r="A143" s="69" t="s">
        <v>69</v>
      </c>
      <c r="B143" s="1"/>
      <c r="C143" s="4"/>
      <c r="D143" s="1"/>
      <c r="E143" s="1"/>
      <c r="F143" s="1"/>
      <c r="G143" s="1"/>
      <c r="H143" s="16"/>
      <c r="I143" s="1"/>
      <c r="J143" s="47" t="s">
        <v>93</v>
      </c>
      <c r="K143" s="13">
        <f>SUM(K137:K142)</f>
        <v>0</v>
      </c>
    </row>
    <row r="144" spans="1:11" ht="12.75" thickBot="1" x14ac:dyDescent="0.2">
      <c r="A144" s="73" t="s">
        <v>95</v>
      </c>
    </row>
    <row r="145" spans="1:11" ht="30" customHeight="1" thickTop="1" thickBot="1" x14ac:dyDescent="0.2">
      <c r="A145" s="68" t="s">
        <v>70</v>
      </c>
      <c r="B145" s="2"/>
      <c r="C145" s="4"/>
      <c r="D145" s="2"/>
      <c r="E145" s="2"/>
      <c r="F145" s="2"/>
      <c r="G145" s="2"/>
      <c r="H145" s="17"/>
      <c r="I145" s="2"/>
      <c r="J145" s="48" t="s">
        <v>94</v>
      </c>
      <c r="K145" s="18">
        <f>K15+K35+K56+K71+K86+K107+K128+K143</f>
        <v>0</v>
      </c>
    </row>
    <row r="146" spans="1:11" ht="11.25" customHeight="1" x14ac:dyDescent="0.15">
      <c r="A146" s="3" t="s">
        <v>43</v>
      </c>
      <c r="B146" s="3"/>
      <c r="C146" s="20"/>
      <c r="D146" s="3"/>
      <c r="E146" s="3"/>
      <c r="F146" s="3"/>
      <c r="G146" s="3"/>
      <c r="H146" s="3"/>
      <c r="I146" s="3"/>
      <c r="J146" s="19"/>
      <c r="K146" s="21"/>
    </row>
    <row r="147" spans="1:11" x14ac:dyDescent="0.15">
      <c r="A147" s="70" t="s">
        <v>59</v>
      </c>
      <c r="D147" s="22"/>
      <c r="E147" s="22"/>
      <c r="F147" s="22"/>
      <c r="G147" s="22"/>
      <c r="H147" s="22"/>
      <c r="I147" s="22"/>
      <c r="J147" s="22"/>
      <c r="K147" s="22"/>
    </row>
    <row r="148" spans="1:11" x14ac:dyDescent="0.15">
      <c r="A148" s="70" t="s">
        <v>60</v>
      </c>
      <c r="D148" s="22"/>
      <c r="E148" s="22"/>
      <c r="F148" s="22"/>
      <c r="G148" s="22"/>
      <c r="H148" s="22"/>
      <c r="I148" s="22"/>
      <c r="J148" s="22"/>
      <c r="K148" s="22"/>
    </row>
    <row r="149" spans="1:11" ht="9" customHeight="1" x14ac:dyDescent="0.15">
      <c r="D149" s="22"/>
      <c r="E149" s="22"/>
      <c r="F149" s="22"/>
      <c r="G149" s="22"/>
      <c r="H149" s="22"/>
      <c r="I149" s="22"/>
      <c r="J149" s="22"/>
      <c r="K149" s="22"/>
    </row>
    <row r="150" spans="1:11" ht="28.5" customHeight="1" thickBot="1" x14ac:dyDescent="0.2">
      <c r="B150" s="55"/>
      <c r="C150" s="89" t="s">
        <v>45</v>
      </c>
      <c r="D150" s="90"/>
      <c r="E150" s="91" t="s">
        <v>44</v>
      </c>
      <c r="F150" s="92"/>
      <c r="H150" s="22"/>
      <c r="I150" s="22"/>
      <c r="J150" s="22"/>
      <c r="K150" s="22"/>
    </row>
    <row r="151" spans="1:11" ht="24.75" customHeight="1" x14ac:dyDescent="0.15">
      <c r="B151" s="66" t="s">
        <v>41</v>
      </c>
      <c r="C151" s="83"/>
      <c r="D151" s="84"/>
      <c r="E151" s="85">
        <v>1.1971000000000001</v>
      </c>
      <c r="F151" s="86"/>
      <c r="H151" s="22"/>
      <c r="I151" s="22"/>
      <c r="J151" s="22"/>
      <c r="K151" s="22"/>
    </row>
    <row r="152" spans="1:11" ht="24.75" customHeight="1" thickBot="1" x14ac:dyDescent="0.2">
      <c r="B152" s="67" t="s">
        <v>40</v>
      </c>
      <c r="C152" s="87"/>
      <c r="D152" s="88"/>
      <c r="E152" s="85">
        <v>1.1934</v>
      </c>
      <c r="F152" s="86"/>
      <c r="H152" s="22"/>
      <c r="I152" s="22"/>
      <c r="J152" s="22"/>
      <c r="K152" s="22"/>
    </row>
  </sheetData>
  <mergeCells count="25">
    <mergeCell ref="C151:D151"/>
    <mergeCell ref="E151:F151"/>
    <mergeCell ref="C152:D152"/>
    <mergeCell ref="E152:F152"/>
    <mergeCell ref="A113:B113"/>
    <mergeCell ref="A131:K131"/>
    <mergeCell ref="A134:B134"/>
    <mergeCell ref="C150:D150"/>
    <mergeCell ref="E150:F150"/>
    <mergeCell ref="A74:K74"/>
    <mergeCell ref="A77:B77"/>
    <mergeCell ref="A89:K89"/>
    <mergeCell ref="A92:B92"/>
    <mergeCell ref="A110:K110"/>
    <mergeCell ref="A20:B20"/>
    <mergeCell ref="A17:K17"/>
    <mergeCell ref="A38:K38"/>
    <mergeCell ref="A41:B41"/>
    <mergeCell ref="A62:B62"/>
    <mergeCell ref="A59:K59"/>
    <mergeCell ref="A1:K1"/>
    <mergeCell ref="A2:K2"/>
    <mergeCell ref="A6:B6"/>
    <mergeCell ref="A16:K16"/>
    <mergeCell ref="A15:D15"/>
  </mergeCells>
  <phoneticPr fontId="2"/>
  <pageMargins left="0.86614173228346458" right="0.86614173228346458" top="0.74803149606299213" bottom="0.74803149606299213" header="0.59055118110236227" footer="0.31496062992125984"/>
  <pageSetup paperSize="9" scale="98" orientation="landscape" r:id="rId1"/>
  <headerFooter>
    <oddHeader>&amp;R別添様式２</oddHeader>
    <oddFooter>&amp;C&amp;P/&amp;N</oddFooter>
  </headerFooter>
  <rowBreaks count="7" manualBreakCount="7">
    <brk id="16" max="10" man="1"/>
    <brk id="37" max="10" man="1"/>
    <brk id="58" max="10" man="1"/>
    <brk id="73" max="10" man="1"/>
    <brk id="88" max="10" man="1"/>
    <brk id="109" max="10" man="1"/>
    <brk id="1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2022-03-28T11:18:01Z</cp:lastPrinted>
  <dcterms:created xsi:type="dcterms:W3CDTF">2014-11-10T05:34:32Z</dcterms:created>
  <dcterms:modified xsi:type="dcterms:W3CDTF">2022-05-18T06:29:42Z</dcterms:modified>
</cp:coreProperties>
</file>