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4年度公告(前年度末公告～2月早着含む)\220705_\07_仙台市郡山監視センターほか1施設電力需給\"/>
    </mc:Choice>
  </mc:AlternateContent>
  <bookViews>
    <workbookView xWindow="0" yWindow="0" windowWidth="28800" windowHeight="12210" tabRatio="786"/>
  </bookViews>
  <sheets>
    <sheet name="入札金額積算内訳書" sheetId="24" r:id="rId1"/>
  </sheets>
  <definedNames>
    <definedName name="_xlnm.Print_Area" localSheetId="0">入札金額積算内訳書!$A$1:$U$56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24" l="1"/>
  <c r="O36" i="24"/>
  <c r="G37" i="24"/>
  <c r="K37" i="24"/>
  <c r="L38" i="24"/>
  <c r="O37" i="24"/>
  <c r="R36" i="24"/>
  <c r="G36" i="24"/>
  <c r="G38" i="24"/>
  <c r="I36" i="24"/>
  <c r="J37" i="24"/>
  <c r="K38" i="24"/>
  <c r="M36" i="24"/>
  <c r="N37" i="24"/>
  <c r="Q36" i="24"/>
  <c r="R37" i="24"/>
  <c r="H37" i="24"/>
  <c r="H36" i="24"/>
  <c r="I37" i="24"/>
  <c r="J38" i="24"/>
  <c r="M37" i="24"/>
  <c r="N38" i="24"/>
  <c r="P36" i="24"/>
  <c r="Q37" i="24"/>
  <c r="N36" i="24"/>
  <c r="Q38" i="24" l="1"/>
  <c r="I38" i="24"/>
  <c r="L36" i="24"/>
  <c r="M38" i="24"/>
  <c r="J36" i="24"/>
  <c r="K36" i="24"/>
  <c r="R38" i="24"/>
  <c r="O38" i="24"/>
  <c r="H38" i="24"/>
  <c r="R39" i="24"/>
  <c r="R41" i="24" s="1"/>
  <c r="I39" i="24"/>
  <c r="N39" i="24"/>
  <c r="N41" i="24" s="1"/>
  <c r="G39" i="24"/>
  <c r="G41" i="24" s="1"/>
  <c r="O39" i="24"/>
  <c r="J39" i="24"/>
  <c r="Q39" i="24"/>
  <c r="L39" i="24"/>
  <c r="L41" i="24" s="1"/>
  <c r="K39" i="24"/>
  <c r="M39" i="24"/>
  <c r="H39" i="24"/>
  <c r="P38" i="24"/>
  <c r="P37" i="24"/>
  <c r="H41" i="24" l="1"/>
  <c r="Q41" i="24"/>
  <c r="K41" i="24"/>
  <c r="J41" i="24"/>
  <c r="M41" i="24"/>
  <c r="O41" i="24"/>
  <c r="I41" i="24"/>
  <c r="P39" i="24"/>
  <c r="P41" i="24" s="1"/>
  <c r="O16" i="24" l="1"/>
  <c r="G19" i="24" l="1"/>
  <c r="G40" i="24" l="1"/>
  <c r="G35" i="24"/>
  <c r="M40" i="24" l="1"/>
  <c r="M35" i="24"/>
  <c r="Q40" i="24"/>
  <c r="Q35" i="24"/>
  <c r="H40" i="24"/>
  <c r="H35" i="24"/>
  <c r="L40" i="24"/>
  <c r="L35" i="24"/>
  <c r="K40" i="24"/>
  <c r="K35" i="24"/>
  <c r="O40" i="24"/>
  <c r="O35" i="24"/>
  <c r="P40" i="24"/>
  <c r="P35" i="24"/>
  <c r="J40" i="24"/>
  <c r="J35" i="24"/>
  <c r="I40" i="24"/>
  <c r="I35" i="24"/>
  <c r="N40" i="24"/>
  <c r="N35" i="24"/>
  <c r="G42" i="24"/>
  <c r="R40" i="24"/>
  <c r="R35" i="24"/>
  <c r="R42" i="24" l="1"/>
  <c r="N42" i="24"/>
  <c r="J42" i="24"/>
  <c r="O42" i="24"/>
  <c r="L42" i="24"/>
  <c r="Q42" i="24"/>
  <c r="I42" i="24"/>
  <c r="P42" i="24"/>
  <c r="K42" i="24"/>
  <c r="H42" i="24"/>
  <c r="M42" i="24"/>
  <c r="R43" i="24" l="1"/>
  <c r="L43" i="24"/>
  <c r="R44" i="24" s="1"/>
  <c r="H19" i="24" l="1"/>
  <c r="R19" i="24"/>
  <c r="Q19" i="24"/>
  <c r="N19" i="24"/>
  <c r="M19" i="24"/>
  <c r="I19" i="24"/>
  <c r="P19" i="24"/>
  <c r="O19" i="24"/>
  <c r="L19" i="24"/>
  <c r="K19" i="24"/>
  <c r="J19" i="24"/>
  <c r="G14" i="24" l="1"/>
  <c r="M14" i="24"/>
  <c r="J14" i="24"/>
  <c r="R14" i="24"/>
  <c r="O14" i="24"/>
  <c r="L14" i="24"/>
  <c r="I14" i="24"/>
  <c r="Q14" i="24"/>
  <c r="N14" i="24"/>
  <c r="K14" i="24"/>
  <c r="H14" i="24"/>
  <c r="P14" i="24"/>
  <c r="H16" i="24"/>
  <c r="M16" i="24"/>
  <c r="G17" i="24"/>
  <c r="Q17" i="24"/>
  <c r="R16" i="24"/>
  <c r="Q16" i="24"/>
  <c r="L16" i="24"/>
  <c r="L17" i="24"/>
  <c r="J16" i="24"/>
  <c r="I17" i="24"/>
  <c r="M17" i="24"/>
  <c r="N16" i="24"/>
  <c r="N17" i="24"/>
  <c r="I16" i="24"/>
  <c r="J17" i="24"/>
  <c r="R17" i="24"/>
  <c r="G16" i="24"/>
  <c r="K16" i="24"/>
  <c r="K17" i="24"/>
  <c r="P16" i="24"/>
  <c r="O17" i="24"/>
  <c r="H17" i="24"/>
  <c r="P17" i="24"/>
  <c r="O15" i="24"/>
  <c r="Q15" i="24"/>
  <c r="L15" i="24"/>
  <c r="R15" i="24"/>
  <c r="M15" i="24"/>
  <c r="P15" i="24"/>
  <c r="J15" i="24"/>
  <c r="N15" i="24"/>
  <c r="G15" i="24"/>
  <c r="H15" i="24"/>
  <c r="I15" i="24"/>
  <c r="K15" i="24" l="1"/>
  <c r="J18" i="24" l="1"/>
  <c r="J20" i="24" s="1"/>
  <c r="J21" i="24" s="1"/>
  <c r="P18" i="24"/>
  <c r="P20" i="24" s="1"/>
  <c r="P21" i="24" s="1"/>
  <c r="Q18" i="24"/>
  <c r="Q20" i="24" s="1"/>
  <c r="Q21" i="24" s="1"/>
  <c r="I18" i="24"/>
  <c r="I20" i="24" s="1"/>
  <c r="I21" i="24" s="1"/>
  <c r="R18" i="24"/>
  <c r="R20" i="24" s="1"/>
  <c r="R21" i="24" s="1"/>
  <c r="O18" i="24"/>
  <c r="O20" i="24" s="1"/>
  <c r="O21" i="24" s="1"/>
  <c r="L18" i="24"/>
  <c r="L20" i="24" s="1"/>
  <c r="L21" i="24" s="1"/>
  <c r="M18" i="24"/>
  <c r="M20" i="24" s="1"/>
  <c r="M21" i="24" s="1"/>
  <c r="K18" i="24"/>
  <c r="K20" i="24" s="1"/>
  <c r="K21" i="24" s="1"/>
  <c r="H18" i="24"/>
  <c r="H20" i="24" s="1"/>
  <c r="H21" i="24" s="1"/>
  <c r="N18" i="24"/>
  <c r="N20" i="24" s="1"/>
  <c r="N21" i="24" s="1"/>
  <c r="R22" i="24" l="1"/>
  <c r="G18" i="24"/>
  <c r="G20" i="24" l="1"/>
  <c r="G21" i="24" s="1"/>
  <c r="L22" i="24" s="1"/>
  <c r="R23" i="24" l="1"/>
  <c r="Q47" i="24" s="1"/>
</calcChain>
</file>

<file path=xl/sharedStrings.xml><?xml version="1.0" encoding="utf-8"?>
<sst xmlns="http://schemas.openxmlformats.org/spreadsheetml/2006/main" count="246" uniqueCount="134">
  <si>
    <t>夏季</t>
    <rPh sb="0" eb="2">
      <t>カキ</t>
    </rPh>
    <phoneticPr fontId="2"/>
  </si>
  <si>
    <t>夜間</t>
    <rPh sb="0" eb="2">
      <t>ヤカン</t>
    </rPh>
    <phoneticPr fontId="2"/>
  </si>
  <si>
    <t>使用電力量</t>
    <rPh sb="0" eb="2">
      <t>シヨウ</t>
    </rPh>
    <rPh sb="2" eb="4">
      <t>デンリョク</t>
    </rPh>
    <rPh sb="4" eb="5">
      <t>リョウ</t>
    </rPh>
    <phoneticPr fontId="5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</si>
  <si>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</si>
  <si>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</si>
  <si>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</si>
  <si>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</si>
  <si>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</si>
  <si>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</si>
  <si>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</si>
  <si>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</si>
  <si>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2"/>
  </si>
  <si>
    <t>5月</t>
  </si>
  <si>
    <t>1月</t>
  </si>
  <si>
    <t>2月</t>
  </si>
  <si>
    <t>その他季</t>
    <rPh sb="2" eb="3">
      <t>タ</t>
    </rPh>
    <rPh sb="3" eb="4">
      <t>キ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</si>
  <si>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</si>
  <si>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</si>
  <si>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</si>
  <si>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</si>
  <si>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</si>
  <si>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</si>
  <si>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</si>
  <si>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項目</t>
    <rPh sb="0" eb="2">
      <t>コウモク</t>
    </rPh>
    <phoneticPr fontId="2"/>
  </si>
  <si>
    <t>契約電力</t>
    <rPh sb="0" eb="2">
      <t>ケイヤク</t>
    </rPh>
    <rPh sb="2" eb="4">
      <t>デンリョク</t>
    </rPh>
    <phoneticPr fontId="5"/>
  </si>
  <si>
    <t>電気料金</t>
    <rPh sb="0" eb="2">
      <t>デンキ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</si>
  <si>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</si>
  <si>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使用月（各年度共通）</t>
    <rPh sb="0" eb="2">
      <t>シヨウ</t>
    </rPh>
    <rPh sb="2" eb="3">
      <t>ヅキ</t>
    </rPh>
    <rPh sb="4" eb="7">
      <t>カクネンド</t>
    </rPh>
    <rPh sb="7" eb="9">
      <t>キョウツウ</t>
    </rPh>
    <phoneticPr fontId="2"/>
  </si>
  <si>
    <t>H</t>
    <phoneticPr fontId="2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</si>
  <si>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2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</si>
  <si>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</si>
  <si>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</si>
  <si>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</si>
  <si>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2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</si>
  <si>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2"/>
  </si>
  <si>
    <t>kW</t>
    <phoneticPr fontId="2"/>
  </si>
  <si>
    <t>kVA</t>
    <phoneticPr fontId="2"/>
  </si>
  <si>
    <t>（予定）契約電力：</t>
    <rPh sb="1" eb="3">
      <t>ヨテイ</t>
    </rPh>
    <rPh sb="4" eb="8">
      <t>ケイヤクデンリョク</t>
    </rPh>
    <phoneticPr fontId="2"/>
  </si>
  <si>
    <t>設備容量：</t>
    <rPh sb="0" eb="2">
      <t>セツビ</t>
    </rPh>
    <rPh sb="2" eb="4">
      <t>ヨウリョウ</t>
    </rPh>
    <phoneticPr fontId="2"/>
  </si>
  <si>
    <t>円</t>
    <rPh sb="0" eb="1">
      <t>エン</t>
    </rPh>
    <phoneticPr fontId="2"/>
  </si>
  <si>
    <t>契約期間：</t>
    <rPh sb="0" eb="2">
      <t>ケイヤク</t>
    </rPh>
    <rPh sb="2" eb="4">
      <t>キカン</t>
    </rPh>
    <phoneticPr fontId="2"/>
  </si>
  <si>
    <t>件名：</t>
    <rPh sb="0" eb="2">
      <t>ケンメイ</t>
    </rPh>
    <phoneticPr fontId="2"/>
  </si>
  <si>
    <t>ピーク時間</t>
    <phoneticPr fontId="2"/>
  </si>
  <si>
    <t>基本料金割引額</t>
    <rPh sb="0" eb="4">
      <t>キホンリョウキン</t>
    </rPh>
    <rPh sb="4" eb="6">
      <t>ワリビキ</t>
    </rPh>
    <rPh sb="6" eb="7">
      <t>ガク</t>
    </rPh>
    <phoneticPr fontId="2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</si>
  <si>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2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</si>
  <si>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2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</si>
  <si>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2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</si>
  <si>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2"/>
  </si>
  <si>
    <t>①（4月～9月分）</t>
    <rPh sb="3" eb="4">
      <t>ガツ</t>
    </rPh>
    <rPh sb="6" eb="7">
      <t>ガツ</t>
    </rPh>
    <rPh sb="7" eb="8">
      <t>ブン</t>
    </rPh>
    <phoneticPr fontId="2"/>
  </si>
  <si>
    <t>②（10月～3月分）</t>
    <rPh sb="4" eb="5">
      <t>ガツ</t>
    </rPh>
    <rPh sb="7" eb="8">
      <t>ガツ</t>
    </rPh>
    <rPh sb="8" eb="9">
      <t>ブン</t>
    </rPh>
    <phoneticPr fontId="2"/>
  </si>
  <si>
    <t>d</t>
    <phoneticPr fontId="2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</si>
  <si>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2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</si>
  <si>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2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</si>
  <si>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2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</si>
  <si>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2"/>
  </si>
  <si>
    <t>A * C * d</t>
    <phoneticPr fontId="2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</si>
  <si>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2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</si>
  <si>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2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</si>
  <si>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2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</si>
  <si>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2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</si>
  <si>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2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</si>
  <si>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2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</si>
  <si>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2"/>
  </si>
  <si>
    <t>（kW）</t>
  </si>
  <si>
    <t>（kWh）</t>
    <phoneticPr fontId="2"/>
  </si>
  <si>
    <t>基本料金</t>
    <rPh sb="0" eb="2">
      <t>キホン</t>
    </rPh>
    <rPh sb="2" eb="4">
      <t>リョウキン</t>
    </rPh>
    <phoneticPr fontId="5"/>
  </si>
  <si>
    <t>（円）</t>
  </si>
  <si>
    <t>割引額</t>
    <rPh sb="0" eb="3">
      <t>ワリビキガク</t>
    </rPh>
    <phoneticPr fontId="2"/>
  </si>
  <si>
    <t>契約期間電気料金</t>
    <rPh sb="0" eb="2">
      <t>ケイヤク</t>
    </rPh>
    <rPh sb="2" eb="4">
      <t>キカン</t>
    </rPh>
    <rPh sb="4" eb="8">
      <t>デンキリョウキン</t>
    </rPh>
    <phoneticPr fontId="2"/>
  </si>
  <si>
    <t>計算式</t>
    <rPh sb="0" eb="3">
      <t>ケイサンシキ</t>
    </rPh>
    <phoneticPr fontId="2"/>
  </si>
  <si>
    <t>（期間別）</t>
    <rPh sb="1" eb="3">
      <t>キカン</t>
    </rPh>
    <rPh sb="3" eb="4">
      <t>ベツ</t>
    </rPh>
    <phoneticPr fontId="2"/>
  </si>
  <si>
    <t>（予定）</t>
    <rPh sb="1" eb="3">
      <t>ヨテイ</t>
    </rPh>
    <phoneticPr fontId="2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</si>
  <si>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2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</si>
  <si>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2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</si>
  <si>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2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</si>
  <si>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</si>
  <si>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2"/>
  </si>
  <si>
    <t>月別合計</t>
    <phoneticPr fontId="2"/>
  </si>
  <si>
    <t>(1)</t>
    <phoneticPr fontId="2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</si>
  <si>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</si>
  <si>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</si>
  <si>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2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</si>
  <si>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2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</si>
  <si>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2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</si>
  <si>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2"/>
  </si>
  <si>
    <t>ただし，休日等の該当する時間を除く。</t>
    <phoneticPr fontId="2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</si>
  <si>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2"/>
  </si>
  <si>
    <t>ただし，ピーク時間及び休日等の該当する時間を除く。</t>
    <phoneticPr fontId="2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</si>
  <si>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2"/>
  </si>
  <si>
    <t>1月2日，1月3日，1月4日，4月30日，5月1日，5月2日，12月29日，</t>
    <phoneticPr fontId="2"/>
  </si>
  <si>
    <t>12月30日及び12月31日をいう。</t>
    <phoneticPr fontId="2"/>
  </si>
  <si>
    <t>(11)</t>
    <phoneticPr fontId="2"/>
  </si>
  <si>
    <t>円/kW</t>
    <rPh sb="0" eb="1">
      <t>エン</t>
    </rPh>
    <phoneticPr fontId="2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</si>
  <si>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5"/>
  </si>
  <si>
    <t>1.85 - (力率)</t>
    <rPh sb="8" eb="10">
      <t>リキリツ</t>
    </rPh>
    <phoneticPr fontId="2"/>
  </si>
  <si>
    <t>D + E - F</t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</si>
  <si>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</si>
  <si>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</si>
  <si>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</si>
  <si>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</si>
  <si>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</si>
  <si>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円/kWh</t>
  </si>
  <si>
    <t>％</t>
  </si>
  <si>
    <t>円/kW</t>
  </si>
  <si>
    <t>仙台市郡山監視センターほか１施設電力需給</t>
    <rPh sb="0" eb="3">
      <t>センダイシ</t>
    </rPh>
    <rPh sb="3" eb="7">
      <t>コオリヤマカンシ</t>
    </rPh>
    <rPh sb="14" eb="16">
      <t>シセツ</t>
    </rPh>
    <rPh sb="16" eb="18">
      <t>デンリョク</t>
    </rPh>
    <rPh sb="18" eb="20">
      <t>ジュキュウ</t>
    </rPh>
    <phoneticPr fontId="2"/>
  </si>
  <si>
    <t xml:space="preserve"> (①+②) * 3</t>
    <phoneticPr fontId="2"/>
  </si>
  <si>
    <t>(①+②) * 3</t>
    <phoneticPr fontId="2"/>
  </si>
  <si>
    <t>令和4年10月1日　～　令和7年9月30日（36ヶ月）</t>
    <rPh sb="0" eb="2">
      <t>レイワ</t>
    </rPh>
    <rPh sb="3" eb="4">
      <t>ネン</t>
    </rPh>
    <rPh sb="6" eb="7">
      <t>ガツ</t>
    </rPh>
    <rPh sb="8" eb="9">
      <t>ニチ</t>
    </rPh>
    <rPh sb="12" eb="14">
      <t>レイワ</t>
    </rPh>
    <rPh sb="15" eb="16">
      <t>ネン</t>
    </rPh>
    <rPh sb="17" eb="18">
      <t>ガツ</t>
    </rPh>
    <rPh sb="20" eb="21">
      <t>ニチ</t>
    </rPh>
    <rPh sb="25" eb="26">
      <t>ゲツ</t>
    </rPh>
    <phoneticPr fontId="2"/>
  </si>
  <si>
    <t>入札金額積算内訳書</t>
    <phoneticPr fontId="2"/>
  </si>
  <si>
    <t>契約希望金額
（各施設H合計）</t>
    <rPh sb="0" eb="2">
      <t>ケイヤク</t>
    </rPh>
    <rPh sb="2" eb="4">
      <t>キボウ</t>
    </rPh>
    <rPh sb="4" eb="6">
      <t>キンガク</t>
    </rPh>
    <rPh sb="8" eb="11">
      <t>カクシセツ</t>
    </rPh>
    <rPh sb="12" eb="14">
      <t>ゴウケイ</t>
    </rPh>
    <phoneticPr fontId="2"/>
  </si>
  <si>
    <t>【留意事項】</t>
    <phoneticPr fontId="2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</si>
  <si>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2"/>
  </si>
  <si>
    <t>各月の電気料金合計（G欄）は，1円未満を切り捨てた金額を記入すること。</t>
    <rPh sb="16" eb="17">
      <t>エン</t>
    </rPh>
    <rPh sb="17" eb="19">
      <t>ミマン</t>
    </rPh>
    <phoneticPr fontId="2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</si>
  <si>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2"/>
  </si>
  <si>
    <t>契約希望金額（各施設H欄合計）欄は，入札書の入札金額と一致すること。</t>
    <phoneticPr fontId="2"/>
  </si>
  <si>
    <t>力率は，別紙2「月別電力使用計画」による。</t>
    <phoneticPr fontId="2"/>
  </si>
  <si>
    <t>この入札金額積算内訳書は，入札書と併せて封筒に入れ，提出すること。</t>
    <phoneticPr fontId="2"/>
  </si>
  <si>
    <t>入札においては，燃料費調整額及び再生可能エネルギー発電促進賦課金は考慮しない。</t>
    <rPh sb="0" eb="2">
      <t>ニュウサツ</t>
    </rPh>
    <rPh sb="8" eb="11">
      <t>ネンリョウヒ</t>
    </rPh>
    <rPh sb="11" eb="13">
      <t>チョウセイ</t>
    </rPh>
    <rPh sb="13" eb="14">
      <t>ガク</t>
    </rPh>
    <rPh sb="14" eb="15">
      <t>オヨ</t>
    </rPh>
    <rPh sb="16" eb="18">
      <t>サイセイ</t>
    </rPh>
    <rPh sb="18" eb="20">
      <t>カノウ</t>
    </rPh>
    <rPh sb="25" eb="27">
      <t>ハツデン</t>
    </rPh>
    <rPh sb="27" eb="29">
      <t>ソクシン</t>
    </rPh>
    <rPh sb="29" eb="32">
      <t>フカキン</t>
    </rPh>
    <rPh sb="33" eb="35">
      <t>コウリョ</t>
    </rPh>
    <phoneticPr fontId="2"/>
  </si>
  <si>
    <t>燃料費調整額及び再生可能エネルギー発電促進賦課金については，電力需給契約書による。</t>
    <rPh sb="0" eb="5">
      <t>ネンリョウヒチョウセイ</t>
    </rPh>
    <rPh sb="5" eb="6">
      <t>ガク</t>
    </rPh>
    <rPh sb="6" eb="7">
      <t>オヨ</t>
    </rPh>
    <rPh sb="8" eb="10">
      <t>サイセイ</t>
    </rPh>
    <rPh sb="10" eb="12">
      <t>カノウ</t>
    </rPh>
    <rPh sb="17" eb="19">
      <t>ハツデン</t>
    </rPh>
    <rPh sb="19" eb="21">
      <t>ソクシン</t>
    </rPh>
    <rPh sb="21" eb="24">
      <t>フカキン</t>
    </rPh>
    <rPh sb="30" eb="32">
      <t>デンリョク</t>
    </rPh>
    <rPh sb="32" eb="34">
      <t>ジュキュウ</t>
    </rPh>
    <rPh sb="34" eb="36">
      <t>ケイヤク</t>
    </rPh>
    <rPh sb="36" eb="37">
      <t>ショ</t>
    </rPh>
    <phoneticPr fontId="2"/>
  </si>
  <si>
    <t>(4)</t>
    <phoneticPr fontId="2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</si>
  <si>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2"/>
  </si>
  <si>
    <t>(12)</t>
    <phoneticPr fontId="2"/>
  </si>
  <si>
    <t>(5)</t>
    <phoneticPr fontId="2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</si>
  <si>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2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</si>
  <si>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2"/>
  </si>
  <si>
    <t>(13)</t>
    <phoneticPr fontId="2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</si>
  <si>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2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</si>
  <si>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2"/>
  </si>
  <si>
    <t>(14)</t>
    <phoneticPr fontId="2"/>
  </si>
  <si>
    <t>(15)</t>
    <phoneticPr fontId="2"/>
  </si>
  <si>
    <t>郡山監視センター</t>
  </si>
  <si>
    <t>仙台市太白区郡山字上野4-1</t>
  </si>
  <si>
    <t>上谷刈浄化センター</t>
  </si>
  <si>
    <t>仙台市泉区上谷刈字沼下1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</si>
</sst>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0" xfId="0" applyFont="1" applyFill="1" applyBorder="1">
      <alignment vertic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/>
    </xf>
    <xf numFmtId="0" fontId="10" fillId="0" borderId="0" xfId="0" applyFont="1" applyAlignment="1"/>
    <xf numFmtId="0" fontId="3" fillId="2" borderId="2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/>
    </xf>
    <xf numFmtId="176" fontId="13" fillId="0" borderId="0" xfId="0" applyNumberFormat="1" applyFont="1" applyAlignment="1">
      <alignment vertical="center"/>
    </xf>
    <xf numFmtId="0" fontId="10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38" fontId="6" fillId="0" borderId="54" xfId="1" applyFont="1" applyBorder="1" applyAlignment="1">
      <alignment horizontal="right" vertical="center" wrapText="1"/>
    </xf>
    <xf numFmtId="38" fontId="6" fillId="0" borderId="48" xfId="1" applyFont="1" applyBorder="1" applyAlignment="1">
      <alignment horizontal="right" vertical="center"/>
    </xf>
    <xf numFmtId="38" fontId="6" fillId="0" borderId="52" xfId="1" applyFont="1" applyBorder="1" applyAlignment="1">
      <alignment horizontal="right" vertical="center"/>
    </xf>
    <xf numFmtId="38" fontId="6" fillId="0" borderId="55" xfId="1" applyFont="1" applyBorder="1" applyAlignment="1">
      <alignment horizontal="right" vertical="center"/>
    </xf>
    <xf numFmtId="38" fontId="6" fillId="0" borderId="45" xfId="1" applyFont="1" applyBorder="1" applyAlignment="1">
      <alignment horizontal="right" vertical="center"/>
    </xf>
    <xf numFmtId="38" fontId="6" fillId="0" borderId="49" xfId="1" applyFont="1" applyBorder="1" applyAlignment="1">
      <alignment horizontal="right" vertical="center"/>
    </xf>
    <xf numFmtId="38" fontId="6" fillId="0" borderId="56" xfId="1" applyFont="1" applyBorder="1" applyAlignment="1">
      <alignment horizontal="right" vertical="center"/>
    </xf>
    <xf numFmtId="38" fontId="6" fillId="0" borderId="46" xfId="1" applyFont="1" applyBorder="1" applyAlignment="1">
      <alignment horizontal="right" vertical="center"/>
    </xf>
    <xf numFmtId="38" fontId="6" fillId="0" borderId="50" xfId="1" applyFont="1" applyBorder="1" applyAlignment="1">
      <alignment horizontal="right" vertical="center"/>
    </xf>
    <xf numFmtId="38" fontId="6" fillId="0" borderId="57" xfId="1" applyFont="1" applyBorder="1" applyAlignment="1">
      <alignment horizontal="right" vertical="center"/>
    </xf>
    <xf numFmtId="38" fontId="6" fillId="0" borderId="47" xfId="1" applyFont="1" applyBorder="1" applyAlignment="1">
      <alignment horizontal="right" vertical="center"/>
    </xf>
    <xf numFmtId="38" fontId="6" fillId="0" borderId="51" xfId="1" applyFont="1" applyBorder="1" applyAlignment="1">
      <alignment horizontal="right" vertical="center"/>
    </xf>
    <xf numFmtId="40" fontId="6" fillId="0" borderId="56" xfId="0" applyNumberFormat="1" applyFont="1" applyBorder="1">
      <alignment vertical="center"/>
    </xf>
    <xf numFmtId="40" fontId="6" fillId="0" borderId="46" xfId="0" applyNumberFormat="1" applyFont="1" applyBorder="1" applyAlignment="1">
      <alignment horizontal="right" vertical="center"/>
    </xf>
    <xf numFmtId="40" fontId="6" fillId="0" borderId="54" xfId="0" applyNumberFormat="1" applyFont="1" applyBorder="1" applyAlignment="1">
      <alignment horizontal="right" vertical="center"/>
    </xf>
    <xf numFmtId="40" fontId="6" fillId="0" borderId="48" xfId="0" applyNumberFormat="1" applyFont="1" applyBorder="1" applyAlignment="1">
      <alignment horizontal="right" vertical="center"/>
    </xf>
    <xf numFmtId="40" fontId="6" fillId="0" borderId="52" xfId="0" applyNumberFormat="1" applyFont="1" applyBorder="1" applyAlignment="1">
      <alignment horizontal="right" vertical="center"/>
    </xf>
    <xf numFmtId="40" fontId="6" fillId="0" borderId="54" xfId="1" applyNumberFormat="1" applyFont="1" applyBorder="1" applyAlignment="1">
      <alignment horizontal="right" vertical="center"/>
    </xf>
    <xf numFmtId="40" fontId="6" fillId="0" borderId="48" xfId="1" applyNumberFormat="1" applyFont="1" applyBorder="1" applyAlignment="1">
      <alignment horizontal="right" vertical="center"/>
    </xf>
    <xf numFmtId="40" fontId="6" fillId="0" borderId="52" xfId="1" applyNumberFormat="1" applyFont="1" applyBorder="1" applyAlignment="1">
      <alignment horizontal="right" vertical="center"/>
    </xf>
    <xf numFmtId="0" fontId="3" fillId="2" borderId="3" xfId="0" applyFont="1" applyFill="1" applyBorder="1">
      <alignment vertical="center"/>
    </xf>
    <xf numFmtId="38" fontId="6" fillId="0" borderId="53" xfId="0" applyNumberFormat="1" applyFont="1" applyBorder="1" applyAlignment="1">
      <alignment horizontal="right" vertical="center"/>
    </xf>
    <xf numFmtId="38" fontId="6" fillId="0" borderId="58" xfId="0" applyNumberFormat="1" applyFont="1" applyBorder="1" applyAlignment="1">
      <alignment horizontal="right" vertical="center"/>
    </xf>
    <xf numFmtId="38" fontId="6" fillId="0" borderId="59" xfId="0" applyNumberFormat="1" applyFont="1" applyBorder="1" applyAlignment="1">
      <alignment horizontal="right" vertical="center"/>
    </xf>
    <xf numFmtId="38" fontId="6" fillId="0" borderId="9" xfId="0" applyNumberFormat="1" applyFont="1" applyBorder="1" applyAlignment="1">
      <alignment horizontal="right" vertical="center"/>
    </xf>
    <xf numFmtId="0" fontId="3" fillId="2" borderId="8" xfId="0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176" fontId="13" fillId="0" borderId="0" xfId="0" applyNumberFormat="1" applyFont="1" applyAlignment="1">
      <alignment horizontal="left" vertical="center"/>
    </xf>
    <xf numFmtId="0" fontId="6" fillId="0" borderId="0" xfId="0" applyFont="1" applyBorder="1" applyAlignment="1">
      <alignment horizontal="left" vertical="center" indent="1"/>
    </xf>
    <xf numFmtId="40" fontId="6" fillId="0" borderId="55" xfId="0" applyNumberFormat="1" applyFont="1" applyBorder="1">
      <alignment vertical="center"/>
    </xf>
    <xf numFmtId="40" fontId="6" fillId="0" borderId="45" xfId="0" applyNumberFormat="1" applyFont="1" applyBorder="1" applyAlignment="1">
      <alignment horizontal="right" vertical="center"/>
    </xf>
    <xf numFmtId="0" fontId="3" fillId="2" borderId="61" xfId="0" applyFont="1" applyFill="1" applyBorder="1" applyAlignment="1">
      <alignment horizontal="center" vertical="center" wrapText="1"/>
    </xf>
    <xf numFmtId="0" fontId="3" fillId="2" borderId="62" xfId="0" applyFont="1" applyFill="1" applyBorder="1">
      <alignment vertical="center"/>
    </xf>
    <xf numFmtId="38" fontId="6" fillId="0" borderId="43" xfId="0" applyNumberFormat="1" applyFont="1" applyBorder="1" applyAlignment="1">
      <alignment horizontal="right" vertical="center"/>
    </xf>
    <xf numFmtId="38" fontId="6" fillId="0" borderId="62" xfId="0" applyNumberFormat="1" applyFont="1" applyBorder="1" applyAlignment="1">
      <alignment horizontal="right" vertical="center"/>
    </xf>
    <xf numFmtId="38" fontId="6" fillId="0" borderId="44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6" fillId="0" borderId="18" xfId="0" applyFont="1" applyBorder="1" applyAlignment="1">
      <alignment horizontal="left" vertical="center" indent="1"/>
    </xf>
    <xf numFmtId="40" fontId="6" fillId="0" borderId="49" xfId="0" applyNumberFormat="1" applyFont="1" applyBorder="1" applyAlignment="1">
      <alignment horizontal="right" vertical="center"/>
    </xf>
    <xf numFmtId="40" fontId="6" fillId="0" borderId="50" xfId="0" applyNumberFormat="1" applyFont="1" applyBorder="1" applyAlignment="1">
      <alignment horizontal="right" vertical="center"/>
    </xf>
    <xf numFmtId="38" fontId="6" fillId="0" borderId="54" xfId="1" applyFont="1" applyBorder="1" applyAlignment="1">
      <alignment horizontal="right" vertical="center"/>
    </xf>
    <xf numFmtId="40" fontId="6" fillId="0" borderId="55" xfId="0" applyNumberFormat="1" applyFont="1" applyBorder="1" applyAlignment="1">
      <alignment horizontal="right" vertical="center"/>
    </xf>
    <xf numFmtId="40" fontId="6" fillId="0" borderId="56" xfId="0" applyNumberFormat="1" applyFont="1" applyBorder="1" applyAlignment="1">
      <alignment horizontal="righ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9" xfId="0" applyFont="1" applyBorder="1" applyAlignment="1">
      <alignment horizontal="left" vertical="center" indent="1"/>
    </xf>
    <xf numFmtId="0" fontId="3" fillId="2" borderId="53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 indent="1"/>
    </xf>
    <xf numFmtId="0" fontId="3" fillId="2" borderId="62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indent="1"/>
    </xf>
    <xf numFmtId="0" fontId="6" fillId="0" borderId="24" xfId="0" applyFont="1" applyBorder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28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1"/>
    </xf>
    <xf numFmtId="38" fontId="6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38" fontId="6" fillId="0" borderId="62" xfId="0" applyNumberFormat="1" applyFont="1" applyBorder="1" applyAlignment="1">
      <alignment horizontal="center" vertical="center"/>
    </xf>
    <xf numFmtId="0" fontId="6" fillId="0" borderId="62" xfId="0" applyFont="1" applyBorder="1" applyAlignment="1">
      <alignment horizontal="left" vertical="center" indent="1"/>
    </xf>
    <xf numFmtId="0" fontId="6" fillId="0" borderId="44" xfId="0" applyFont="1" applyBorder="1" applyAlignment="1">
      <alignment horizontal="left" vertical="center" indent="1"/>
    </xf>
    <xf numFmtId="40" fontId="6" fillId="0" borderId="63" xfId="1" applyNumberFormat="1" applyFont="1" applyBorder="1" applyAlignment="1">
      <alignment horizontal="right" vertical="center"/>
    </xf>
    <xf numFmtId="40" fontId="6" fillId="0" borderId="30" xfId="0" applyNumberFormat="1" applyFont="1" applyBorder="1" applyAlignment="1">
      <alignment horizontal="right" vertical="center"/>
    </xf>
    <xf numFmtId="40" fontId="6" fillId="0" borderId="29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74" xfId="0" applyFont="1" applyFill="1" applyBorder="1" applyAlignment="1">
      <alignment horizontal="center" vertical="center" wrapText="1"/>
    </xf>
    <xf numFmtId="38" fontId="6" fillId="0" borderId="20" xfId="1" applyFont="1" applyBorder="1" applyAlignment="1">
      <alignment horizontal="left" vertical="center" indent="1"/>
    </xf>
    <xf numFmtId="38" fontId="6" fillId="0" borderId="24" xfId="1" applyFont="1" applyBorder="1" applyAlignment="1">
      <alignment horizontal="left" vertical="center" indent="1"/>
    </xf>
    <xf numFmtId="38" fontId="6" fillId="0" borderId="14" xfId="1" applyFont="1" applyBorder="1" applyAlignment="1">
      <alignment horizontal="left" vertical="center" indent="1"/>
    </xf>
    <xf numFmtId="38" fontId="6" fillId="0" borderId="28" xfId="1" applyFont="1" applyBorder="1" applyAlignment="1">
      <alignment horizontal="left" vertical="center" indent="1"/>
    </xf>
    <xf numFmtId="38" fontId="6" fillId="0" borderId="3" xfId="1" applyFont="1" applyBorder="1" applyAlignment="1">
      <alignment horizontal="left" vertical="center" indent="1"/>
    </xf>
    <xf numFmtId="38" fontId="6" fillId="0" borderId="0" xfId="1" applyFont="1" applyBorder="1" applyAlignment="1">
      <alignment horizontal="left" vertical="center" indent="1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38" fontId="6" fillId="0" borderId="0" xfId="0" applyNumberFormat="1" applyFont="1" applyFill="1" applyBorder="1" applyAlignment="1">
      <alignment horizontal="right" vertical="center"/>
    </xf>
    <xf numFmtId="38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"/>
    </xf>
    <xf numFmtId="0" fontId="3" fillId="0" borderId="0" xfId="0" applyFont="1" applyFill="1">
      <alignment vertical="center"/>
    </xf>
    <xf numFmtId="0" fontId="3" fillId="2" borderId="27" xfId="0" applyFont="1" applyFill="1" applyBorder="1" applyAlignment="1">
      <alignment horizontal="center" vertical="center" shrinkToFit="1"/>
    </xf>
    <xf numFmtId="49" fontId="3" fillId="0" borderId="0" xfId="0" applyNumberFormat="1" applyFont="1" applyAlignment="1">
      <alignment horizontal="right" vertical="center"/>
    </xf>
    <xf numFmtId="40" fontId="6" fillId="3" borderId="67" xfId="0" applyNumberFormat="1" applyFont="1" applyFill="1" applyBorder="1" applyAlignment="1">
      <alignment horizontal="center" vertical="center"/>
    </xf>
    <xf numFmtId="40" fontId="14" fillId="3" borderId="24" xfId="1" applyNumberFormat="1" applyFont="1" applyFill="1" applyBorder="1" applyAlignment="1">
      <alignment vertical="center" wrapText="1"/>
    </xf>
    <xf numFmtId="0" fontId="6" fillId="3" borderId="68" xfId="0" applyFont="1" applyFill="1" applyBorder="1" applyAlignment="1">
      <alignment horizontal="left" vertical="center"/>
    </xf>
    <xf numFmtId="40" fontId="6" fillId="3" borderId="69" xfId="0" applyNumberFormat="1" applyFont="1" applyFill="1" applyBorder="1" applyAlignment="1">
      <alignment horizontal="center" vertical="center"/>
    </xf>
    <xf numFmtId="40" fontId="14" fillId="3" borderId="14" xfId="1" applyNumberFormat="1" applyFont="1" applyFill="1" applyBorder="1" applyAlignment="1">
      <alignment vertical="center" wrapText="1"/>
    </xf>
    <xf numFmtId="0" fontId="6" fillId="3" borderId="70" xfId="0" applyFont="1" applyFill="1" applyBorder="1" applyAlignment="1">
      <alignment horizontal="left" vertical="center"/>
    </xf>
    <xf numFmtId="40" fontId="6" fillId="0" borderId="79" xfId="0" applyNumberFormat="1" applyFont="1" applyBorder="1">
      <alignment vertical="center"/>
    </xf>
    <xf numFmtId="40" fontId="6" fillId="0" borderId="78" xfId="0" applyNumberFormat="1" applyFont="1" applyBorder="1" applyAlignment="1">
      <alignment horizontal="right" vertical="center"/>
    </xf>
    <xf numFmtId="40" fontId="6" fillId="0" borderId="77" xfId="0" applyNumberFormat="1" applyFont="1" applyBorder="1" applyAlignment="1">
      <alignment horizontal="right" vertical="center"/>
    </xf>
    <xf numFmtId="40" fontId="6" fillId="0" borderId="79" xfId="0" applyNumberFormat="1" applyFont="1" applyBorder="1" applyAlignment="1">
      <alignment horizontal="right" vertical="center"/>
    </xf>
    <xf numFmtId="40" fontId="6" fillId="0" borderId="76" xfId="0" applyNumberFormat="1" applyFont="1" applyBorder="1" applyAlignment="1">
      <alignment horizontal="right" vertical="center"/>
    </xf>
    <xf numFmtId="40" fontId="6" fillId="3" borderId="80" xfId="0" applyNumberFormat="1" applyFont="1" applyFill="1" applyBorder="1" applyAlignment="1">
      <alignment horizontal="center" vertical="center"/>
    </xf>
    <xf numFmtId="40" fontId="14" fillId="3" borderId="75" xfId="1" applyNumberFormat="1" applyFont="1" applyFill="1" applyBorder="1" applyAlignment="1">
      <alignment vertical="center" wrapText="1"/>
    </xf>
    <xf numFmtId="0" fontId="6" fillId="3" borderId="81" xfId="0" applyFont="1" applyFill="1" applyBorder="1" applyAlignment="1">
      <alignment horizontal="left" vertical="center"/>
    </xf>
    <xf numFmtId="0" fontId="15" fillId="4" borderId="33" xfId="0" applyFont="1" applyFill="1" applyBorder="1" applyAlignment="1">
      <alignment horizontal="center" vertical="center" wrapText="1"/>
    </xf>
    <xf numFmtId="40" fontId="14" fillId="4" borderId="82" xfId="0" applyNumberFormat="1" applyFont="1" applyFill="1" applyBorder="1">
      <alignment vertical="center"/>
    </xf>
    <xf numFmtId="40" fontId="14" fillId="4" borderId="83" xfId="0" applyNumberFormat="1" applyFont="1" applyFill="1" applyBorder="1" applyAlignment="1">
      <alignment horizontal="right" vertical="center"/>
    </xf>
    <xf numFmtId="40" fontId="14" fillId="4" borderId="84" xfId="0" applyNumberFormat="1" applyFont="1" applyFill="1" applyBorder="1" applyAlignment="1">
      <alignment horizontal="right" vertical="center"/>
    </xf>
    <xf numFmtId="40" fontId="14" fillId="4" borderId="82" xfId="0" applyNumberFormat="1" applyFont="1" applyFill="1" applyBorder="1" applyAlignment="1">
      <alignment horizontal="right" vertical="center"/>
    </xf>
    <xf numFmtId="40" fontId="14" fillId="4" borderId="85" xfId="0" applyNumberFormat="1" applyFont="1" applyFill="1" applyBorder="1" applyAlignment="1">
      <alignment horizontal="right" vertical="center"/>
    </xf>
    <xf numFmtId="40" fontId="6" fillId="4" borderId="33" xfId="0" applyNumberFormat="1" applyFont="1" applyFill="1" applyBorder="1" applyAlignment="1">
      <alignment horizontal="center" vertical="center"/>
    </xf>
    <xf numFmtId="40" fontId="14" fillId="4" borderId="34" xfId="1" applyNumberFormat="1" applyFont="1" applyFill="1" applyBorder="1" applyAlignment="1">
      <alignment vertical="center" wrapText="1"/>
    </xf>
    <xf numFmtId="0" fontId="14" fillId="4" borderId="35" xfId="0" applyFont="1" applyFill="1" applyBorder="1" applyAlignment="1">
      <alignment horizontal="left" vertical="center"/>
    </xf>
    <xf numFmtId="0" fontId="15" fillId="4" borderId="71" xfId="0" applyFont="1" applyFill="1" applyBorder="1" applyAlignment="1">
      <alignment horizontal="center" vertical="center" wrapText="1"/>
    </xf>
    <xf numFmtId="40" fontId="14" fillId="4" borderId="86" xfId="0" applyNumberFormat="1" applyFont="1" applyFill="1" applyBorder="1">
      <alignment vertical="center"/>
    </xf>
    <xf numFmtId="40" fontId="14" fillId="4" borderId="87" xfId="1" applyNumberFormat="1" applyFont="1" applyFill="1" applyBorder="1" applyAlignment="1">
      <alignment horizontal="right" vertical="center"/>
    </xf>
    <xf numFmtId="40" fontId="14" fillId="4" borderId="88" xfId="1" applyNumberFormat="1" applyFont="1" applyFill="1" applyBorder="1" applyAlignment="1">
      <alignment horizontal="right" vertical="center"/>
    </xf>
    <xf numFmtId="40" fontId="14" fillId="4" borderId="86" xfId="1" applyNumberFormat="1" applyFont="1" applyFill="1" applyBorder="1" applyAlignment="1">
      <alignment horizontal="right" vertical="center"/>
    </xf>
    <xf numFmtId="40" fontId="14" fillId="4" borderId="89" xfId="1" applyNumberFormat="1" applyFont="1" applyFill="1" applyBorder="1" applyAlignment="1">
      <alignment horizontal="right" vertical="center"/>
    </xf>
    <xf numFmtId="40" fontId="6" fillId="4" borderId="71" xfId="0" applyNumberFormat="1" applyFont="1" applyFill="1" applyBorder="1" applyAlignment="1">
      <alignment horizontal="center" vertical="center"/>
    </xf>
    <xf numFmtId="40" fontId="14" fillId="4" borderId="72" xfId="1" applyNumberFormat="1" applyFont="1" applyFill="1" applyBorder="1" applyAlignment="1">
      <alignment vertical="center" wrapText="1"/>
    </xf>
    <xf numFmtId="0" fontId="14" fillId="4" borderId="73" xfId="0" applyFont="1" applyFill="1" applyBorder="1" applyAlignment="1">
      <alignment horizontal="left" vertical="center"/>
    </xf>
    <xf numFmtId="40" fontId="6" fillId="3" borderId="64" xfId="1" applyNumberFormat="1" applyFont="1" applyFill="1" applyBorder="1" applyAlignment="1">
      <alignment horizontal="center" vertical="center"/>
    </xf>
    <xf numFmtId="40" fontId="14" fillId="3" borderId="65" xfId="1" applyNumberFormat="1" applyFont="1" applyFill="1" applyBorder="1" applyAlignment="1">
      <alignment vertical="center" wrapText="1"/>
    </xf>
    <xf numFmtId="0" fontId="6" fillId="3" borderId="66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vertical="center" wrapText="1"/>
    </xf>
    <xf numFmtId="0" fontId="3" fillId="2" borderId="41" xfId="0" applyFont="1" applyFill="1" applyBorder="1" applyAlignment="1">
      <alignment vertical="center" wrapText="1"/>
    </xf>
    <xf numFmtId="0" fontId="3" fillId="2" borderId="6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42" xfId="0" applyFont="1" applyFill="1" applyBorder="1" applyAlignment="1">
      <alignment vertical="center"/>
    </xf>
    <xf numFmtId="0" fontId="3" fillId="2" borderId="6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34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38" fontId="11" fillId="0" borderId="34" xfId="0" applyNumberFormat="1" applyFont="1" applyBorder="1" applyAlignment="1">
      <alignment horizontal="right" vertical="center"/>
    </xf>
    <xf numFmtId="38" fontId="11" fillId="0" borderId="37" xfId="0" applyNumberFormat="1" applyFont="1" applyBorder="1" applyAlignment="1">
      <alignment horizontal="right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7">
    <cellStyle name="パーセント 2" xfId="4"/>
    <cellStyle name="桁区切り" xfId="1" builtinId="6"/>
    <cellStyle name="桁区切り 2" xfId="3"/>
    <cellStyle name="桁区切り 2 2" xfId="6"/>
    <cellStyle name="標準" xfId="0" builtinId="0"/>
    <cellStyle name="標準 2" xfId="2"/>
    <cellStyle name="標準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79375</xdr:colOff>
      <xdr:row>8</xdr:row>
      <xdr:rowOff>0</xdr:rowOff>
    </xdr:from>
    <xdr:to>
      <xdr:col>29</xdr:col>
      <xdr:colOff>485852</xdr:colOff>
      <xdr:row>20</xdr:row>
      <xdr:rowOff>250158</xdr:rowOff>
    </xdr:to>
    <xdr:grpSp>
      <xdr:nvGrpSpPr>
        <xdr:cNvPr id="14" name="グループ化 13"/>
        <xdr:cNvGrpSpPr/>
      </xdr:nvGrpSpPr>
      <xdr:grpSpPr>
        <a:xfrm>
          <a:off x="20510500" y="2032000"/>
          <a:ext cx="5867477" cy="3298158"/>
          <a:chOff x="20594768" y="1976077"/>
          <a:chExt cx="5860006" cy="3201041"/>
        </a:xfrm>
      </xdr:grpSpPr>
      <xdr:sp macro="" textlink="">
        <xdr:nvSpPr>
          <xdr:cNvPr id="15" name="右中かっこ 14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右中かっこ 15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テキスト ボックス 16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9" name="テキスト ボックス 18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79375</xdr:colOff>
      <xdr:row>28</xdr:row>
      <xdr:rowOff>244474</xdr:rowOff>
    </xdr:from>
    <xdr:to>
      <xdr:col>29</xdr:col>
      <xdr:colOff>485852</xdr:colOff>
      <xdr:row>41</xdr:row>
      <xdr:rowOff>250158</xdr:rowOff>
    </xdr:to>
    <xdr:grpSp>
      <xdr:nvGrpSpPr>
        <xdr:cNvPr id="20" name="グループ化 19"/>
        <xdr:cNvGrpSpPr/>
      </xdr:nvGrpSpPr>
      <xdr:grpSpPr>
        <a:xfrm>
          <a:off x="20510500" y="7356474"/>
          <a:ext cx="5867477" cy="3307684"/>
          <a:chOff x="20594768" y="1976077"/>
          <a:chExt cx="5860006" cy="3201041"/>
        </a:xfrm>
      </xdr:grpSpPr>
      <xdr:sp macro="" textlink="">
        <xdr:nvSpPr>
          <xdr:cNvPr id="21" name="右中かっこ 20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右中かっこ 21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" name="テキスト ボックス 22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24" name="テキスト ボックス 23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25" name="テキスト ボックス 24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60"/>
  <sheetViews>
    <sheetView tabSelected="1" view="pageBreakPreview" zoomScale="60" zoomScaleNormal="55" workbookViewId="0">
      <selection activeCell="O31" sqref="O31"/>
    </sheetView>
  </sheetViews>
  <sheetFormatPr defaultRowHeight="20.100000000000001" customHeight="1" x14ac:dyDescent="0.15"/>
  <cols>
    <col min="1" max="1" width="4.625" style="3" customWidth="1"/>
    <col min="2" max="2" width="16.625" style="1" customWidth="1"/>
    <col min="3" max="3" width="6.375" style="1" bestFit="1" customWidth="1"/>
    <col min="4" max="4" width="4.625" style="3" customWidth="1"/>
    <col min="5" max="5" width="18.625" style="4" customWidth="1"/>
    <col min="6" max="6" width="15.375" style="1" bestFit="1" customWidth="1"/>
    <col min="7" max="18" width="14.625" style="1" customWidth="1"/>
    <col min="19" max="19" width="4.625" style="1" customWidth="1"/>
    <col min="20" max="20" width="11.625" style="1" customWidth="1"/>
    <col min="21" max="21" width="10.625" style="1" customWidth="1"/>
    <col min="22" max="16384" width="9" style="1"/>
  </cols>
  <sheetData>
    <row r="1" spans="1:21" ht="20.100000000000001" customHeight="1" x14ac:dyDescent="0.15">
      <c r="A1" s="162" t="s">
        <v>108</v>
      </c>
      <c r="B1" s="162"/>
      <c r="C1" s="162"/>
      <c r="D1" s="162"/>
      <c r="E1" s="162"/>
      <c r="F1" s="162"/>
      <c r="G1" s="21"/>
      <c r="H1" s="21"/>
      <c r="I1" s="21"/>
      <c r="J1" s="21"/>
      <c r="U1" s="4"/>
    </row>
    <row r="2" spans="1:21" ht="20.100000000000001" customHeight="1" x14ac:dyDescent="0.15">
      <c r="A2" s="162"/>
      <c r="B2" s="162"/>
      <c r="C2" s="162"/>
      <c r="D2" s="162"/>
      <c r="E2" s="162"/>
      <c r="F2" s="162"/>
      <c r="G2" s="4" t="s">
        <v>41</v>
      </c>
      <c r="H2" s="1" t="s">
        <v>104</v>
      </c>
      <c r="L2" s="4" t="s">
        <v>40</v>
      </c>
      <c r="M2" s="1" t="s">
        <v>107</v>
      </c>
    </row>
    <row r="3" spans="1:21" ht="20.100000000000001" customHeight="1" x14ac:dyDescent="0.15">
      <c r="A3" s="53"/>
      <c r="B3" s="53"/>
      <c r="C3" s="53"/>
      <c r="D3" s="53"/>
      <c r="E3" s="53"/>
      <c r="F3" s="53"/>
      <c r="G3" s="4"/>
      <c r="L3" s="4"/>
    </row>
    <row r="4" spans="1:21" ht="20.100000000000001" customHeight="1" x14ac:dyDescent="0.15">
      <c r="A4" s="22">
        <v>1</v>
      </c>
      <c r="B4" s="15" t="s">
        <v>130</v>
      </c>
      <c r="C4" s="15"/>
    </row>
    <row r="5" spans="1:21" ht="20.100000000000001" customHeight="1" x14ac:dyDescent="0.15">
      <c r="A5" s="1"/>
      <c r="B5" s="1" t="s">
        <v>131</v>
      </c>
      <c r="N5" s="4" t="s">
        <v>37</v>
      </c>
      <c r="O5" s="5">
        <v>900</v>
      </c>
      <c r="P5" s="1" t="s">
        <v>35</v>
      </c>
      <c r="Q5" s="4" t="s">
        <v>38</v>
      </c>
      <c r="R5" s="2">
        <v>2122</v>
      </c>
      <c r="S5" s="1" t="s">
        <v>36</v>
      </c>
    </row>
    <row r="6" spans="1:21" ht="20.100000000000001" customHeight="1" x14ac:dyDescent="0.15">
      <c r="A6" s="172" t="s">
        <v>23</v>
      </c>
      <c r="B6" s="164"/>
      <c r="C6" s="164"/>
      <c r="D6" s="164"/>
      <c r="E6" s="164"/>
      <c r="F6" s="160" t="s">
        <v>69</v>
      </c>
      <c r="G6" s="173" t="s">
        <v>27</v>
      </c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63" t="s">
        <v>76</v>
      </c>
      <c r="T6" s="164"/>
      <c r="U6" s="165"/>
    </row>
    <row r="7" spans="1:21" ht="20.100000000000001" customHeight="1" x14ac:dyDescent="0.15">
      <c r="A7" s="166"/>
      <c r="B7" s="167"/>
      <c r="C7" s="167"/>
      <c r="D7" s="167"/>
      <c r="E7" s="167"/>
      <c r="F7" s="161"/>
      <c r="G7" s="74" t="s">
        <v>11</v>
      </c>
      <c r="H7" s="75" t="s">
        <v>12</v>
      </c>
      <c r="I7" s="75" t="s">
        <v>3</v>
      </c>
      <c r="J7" s="75" t="s">
        <v>4</v>
      </c>
      <c r="K7" s="75" t="s">
        <v>5</v>
      </c>
      <c r="L7" s="76" t="s">
        <v>6</v>
      </c>
      <c r="M7" s="74" t="s">
        <v>7</v>
      </c>
      <c r="N7" s="75" t="s">
        <v>8</v>
      </c>
      <c r="O7" s="75" t="s">
        <v>9</v>
      </c>
      <c r="P7" s="75" t="s">
        <v>13</v>
      </c>
      <c r="Q7" s="75" t="s">
        <v>14</v>
      </c>
      <c r="R7" s="76" t="s">
        <v>10</v>
      </c>
      <c r="S7" s="166"/>
      <c r="T7" s="167"/>
      <c r="U7" s="168"/>
    </row>
    <row r="8" spans="1:21" ht="20.100000000000001" customHeight="1" x14ac:dyDescent="0.15">
      <c r="A8" s="23" t="s">
        <v>16</v>
      </c>
      <c r="B8" s="14" t="s">
        <v>24</v>
      </c>
      <c r="C8" s="14" t="s">
        <v>63</v>
      </c>
      <c r="D8" s="20"/>
      <c r="E8" s="20"/>
      <c r="F8" s="52"/>
      <c r="G8" s="26">
        <v>900</v>
      </c>
      <c r="H8" s="27">
        <v>900</v>
      </c>
      <c r="I8" s="27">
        <v>900</v>
      </c>
      <c r="J8" s="27">
        <v>900</v>
      </c>
      <c r="K8" s="27">
        <v>900</v>
      </c>
      <c r="L8" s="28">
        <v>900</v>
      </c>
      <c r="M8" s="68">
        <v>900</v>
      </c>
      <c r="N8" s="27">
        <v>900</v>
      </c>
      <c r="O8" s="27">
        <v>900</v>
      </c>
      <c r="P8" s="27">
        <v>900</v>
      </c>
      <c r="Q8" s="27">
        <v>900</v>
      </c>
      <c r="R8" s="28">
        <v>900</v>
      </c>
      <c r="S8" s="101" t="s">
        <v>71</v>
      </c>
      <c r="T8" s="79"/>
      <c r="U8" s="77"/>
    </row>
    <row r="9" spans="1:21" ht="20.100000000000001" customHeight="1" x14ac:dyDescent="0.15">
      <c r="A9" s="177" t="s">
        <v>17</v>
      </c>
      <c r="B9" s="174" t="s">
        <v>2</v>
      </c>
      <c r="C9" s="169" t="s">
        <v>64</v>
      </c>
      <c r="D9" s="9" t="s">
        <v>29</v>
      </c>
      <c r="E9" s="16" t="s">
        <v>42</v>
      </c>
      <c r="F9" s="94"/>
      <c r="G9" s="29">
        <v>0</v>
      </c>
      <c r="H9" s="30">
        <v>0</v>
      </c>
      <c r="I9" s="30">
        <v>0</v>
      </c>
      <c r="J9" s="30">
        <v>17300</v>
      </c>
      <c r="K9" s="30">
        <v>17000</v>
      </c>
      <c r="L9" s="31">
        <v>14200</v>
      </c>
      <c r="M9" s="29">
        <v>0</v>
      </c>
      <c r="N9" s="30">
        <v>0</v>
      </c>
      <c r="O9" s="30">
        <v>0</v>
      </c>
      <c r="P9" s="30">
        <v>0</v>
      </c>
      <c r="Q9" s="30">
        <v>0</v>
      </c>
      <c r="R9" s="31">
        <v>0</v>
      </c>
      <c r="S9" s="102" t="s">
        <v>71</v>
      </c>
      <c r="T9" s="80"/>
      <c r="U9" s="63"/>
    </row>
    <row r="10" spans="1:21" ht="20.100000000000001" customHeight="1" x14ac:dyDescent="0.15">
      <c r="A10" s="178"/>
      <c r="B10" s="175"/>
      <c r="C10" s="170"/>
      <c r="D10" s="10" t="s">
        <v>30</v>
      </c>
      <c r="E10" s="17" t="s">
        <v>0</v>
      </c>
      <c r="F10" s="95"/>
      <c r="G10" s="32">
        <v>0</v>
      </c>
      <c r="H10" s="33">
        <v>0</v>
      </c>
      <c r="I10" s="33">
        <v>0</v>
      </c>
      <c r="J10" s="33">
        <v>75400</v>
      </c>
      <c r="K10" s="33">
        <v>75000</v>
      </c>
      <c r="L10" s="34">
        <v>62700</v>
      </c>
      <c r="M10" s="32">
        <v>0</v>
      </c>
      <c r="N10" s="33">
        <v>0</v>
      </c>
      <c r="O10" s="33">
        <v>0</v>
      </c>
      <c r="P10" s="33">
        <v>0</v>
      </c>
      <c r="Q10" s="33">
        <v>0</v>
      </c>
      <c r="R10" s="34">
        <v>0</v>
      </c>
      <c r="S10" s="103" t="s">
        <v>71</v>
      </c>
      <c r="T10" s="81"/>
      <c r="U10" s="64"/>
    </row>
    <row r="11" spans="1:21" ht="20.100000000000001" customHeight="1" x14ac:dyDescent="0.15">
      <c r="A11" s="178"/>
      <c r="B11" s="175"/>
      <c r="C11" s="170"/>
      <c r="D11" s="10" t="s">
        <v>31</v>
      </c>
      <c r="E11" s="17" t="s">
        <v>15</v>
      </c>
      <c r="F11" s="95"/>
      <c r="G11" s="32">
        <v>63400</v>
      </c>
      <c r="H11" s="33">
        <v>64200</v>
      </c>
      <c r="I11" s="33">
        <v>80300</v>
      </c>
      <c r="J11" s="33">
        <v>0</v>
      </c>
      <c r="K11" s="33">
        <v>0</v>
      </c>
      <c r="L11" s="34">
        <v>0</v>
      </c>
      <c r="M11" s="32">
        <v>87800</v>
      </c>
      <c r="N11" s="33">
        <v>74000</v>
      </c>
      <c r="O11" s="33">
        <v>76100</v>
      </c>
      <c r="P11" s="33">
        <v>68500</v>
      </c>
      <c r="Q11" s="33">
        <v>67500</v>
      </c>
      <c r="R11" s="34">
        <v>77800</v>
      </c>
      <c r="S11" s="103" t="s">
        <v>71</v>
      </c>
      <c r="T11" s="81"/>
      <c r="U11" s="64"/>
    </row>
    <row r="12" spans="1:21" ht="20.100000000000001" customHeight="1" x14ac:dyDescent="0.15">
      <c r="A12" s="179"/>
      <c r="B12" s="176"/>
      <c r="C12" s="171"/>
      <c r="D12" s="11" t="s">
        <v>32</v>
      </c>
      <c r="E12" s="18" t="s">
        <v>1</v>
      </c>
      <c r="F12" s="96"/>
      <c r="G12" s="35">
        <v>64600</v>
      </c>
      <c r="H12" s="36">
        <v>80100</v>
      </c>
      <c r="I12" s="36">
        <v>56500</v>
      </c>
      <c r="J12" s="36">
        <v>83600</v>
      </c>
      <c r="K12" s="36">
        <v>90400</v>
      </c>
      <c r="L12" s="37">
        <v>70000</v>
      </c>
      <c r="M12" s="35">
        <v>65300</v>
      </c>
      <c r="N12" s="36">
        <v>63500</v>
      </c>
      <c r="O12" s="36">
        <v>72900</v>
      </c>
      <c r="P12" s="36">
        <v>73300</v>
      </c>
      <c r="Q12" s="36">
        <v>61400</v>
      </c>
      <c r="R12" s="37">
        <v>63500</v>
      </c>
      <c r="S12" s="104" t="s">
        <v>71</v>
      </c>
      <c r="T12" s="82"/>
      <c r="U12" s="65"/>
    </row>
    <row r="13" spans="1:21" ht="20.100000000000001" customHeight="1" thickBot="1" x14ac:dyDescent="0.2">
      <c r="A13" s="7" t="s">
        <v>18</v>
      </c>
      <c r="B13" s="8" t="s">
        <v>93</v>
      </c>
      <c r="C13" s="14"/>
      <c r="D13" s="20"/>
      <c r="E13" s="8"/>
      <c r="F13" s="52" t="s">
        <v>94</v>
      </c>
      <c r="G13" s="40">
        <v>0.87000000000000011</v>
      </c>
      <c r="H13" s="41">
        <v>0.87000000000000011</v>
      </c>
      <c r="I13" s="41">
        <v>0.8600000000000001</v>
      </c>
      <c r="J13" s="41">
        <v>0.8600000000000001</v>
      </c>
      <c r="K13" s="41">
        <v>0.8600000000000001</v>
      </c>
      <c r="L13" s="42">
        <v>0.8600000000000001</v>
      </c>
      <c r="M13" s="40">
        <v>0.8600000000000001</v>
      </c>
      <c r="N13" s="41">
        <v>0.87000000000000011</v>
      </c>
      <c r="O13" s="41">
        <v>0.8600000000000001</v>
      </c>
      <c r="P13" s="41">
        <v>0.8600000000000001</v>
      </c>
      <c r="Q13" s="41">
        <v>0.8600000000000001</v>
      </c>
      <c r="R13" s="42">
        <v>0.87000000000000011</v>
      </c>
      <c r="S13" s="105" t="s">
        <v>71</v>
      </c>
      <c r="T13" s="85"/>
      <c r="U13" s="86"/>
    </row>
    <row r="14" spans="1:21" ht="20.100000000000001" customHeight="1" x14ac:dyDescent="0.15">
      <c r="A14" s="7" t="s">
        <v>19</v>
      </c>
      <c r="B14" s="14" t="s">
        <v>65</v>
      </c>
      <c r="C14" s="14" t="s">
        <v>66</v>
      </c>
      <c r="D14" s="13"/>
      <c r="E14" s="20"/>
      <c r="F14" s="97" t="s">
        <v>55</v>
      </c>
      <c r="G14" s="43">
        <f>G8*$T14*G13</f>
        <v>0</v>
      </c>
      <c r="H14" s="44">
        <f t="shared" ref="H14:R14" si="0">H8*$T14*H13</f>
        <v>0</v>
      </c>
      <c r="I14" s="44">
        <f t="shared" si="0"/>
        <v>0</v>
      </c>
      <c r="J14" s="44">
        <f t="shared" si="0"/>
        <v>0</v>
      </c>
      <c r="K14" s="44">
        <f t="shared" si="0"/>
        <v>0</v>
      </c>
      <c r="L14" s="45">
        <f t="shared" si="0"/>
        <v>0</v>
      </c>
      <c r="M14" s="43">
        <f t="shared" si="0"/>
        <v>0</v>
      </c>
      <c r="N14" s="44">
        <f t="shared" si="0"/>
        <v>0</v>
      </c>
      <c r="O14" s="44">
        <f t="shared" si="0"/>
        <v>0</v>
      </c>
      <c r="P14" s="44">
        <f t="shared" si="0"/>
        <v>0</v>
      </c>
      <c r="Q14" s="44">
        <f t="shared" si="0"/>
        <v>0</v>
      </c>
      <c r="R14" s="90">
        <f t="shared" si="0"/>
        <v>0</v>
      </c>
      <c r="S14" s="149" t="s">
        <v>50</v>
      </c>
      <c r="T14" s="150">
        <v>0</v>
      </c>
      <c r="U14" s="151" t="s">
        <v>103</v>
      </c>
    </row>
    <row r="15" spans="1:21" ht="20.100000000000001" customHeight="1" x14ac:dyDescent="0.15">
      <c r="A15" s="172" t="s">
        <v>20</v>
      </c>
      <c r="B15" s="180" t="s">
        <v>26</v>
      </c>
      <c r="C15" s="169" t="s">
        <v>66</v>
      </c>
      <c r="D15" s="9" t="s">
        <v>44</v>
      </c>
      <c r="E15" s="16" t="s">
        <v>42</v>
      </c>
      <c r="F15" s="94" t="s">
        <v>52</v>
      </c>
      <c r="G15" s="55">
        <f>G9*$T15</f>
        <v>0</v>
      </c>
      <c r="H15" s="56">
        <f t="shared" ref="H15:R15" si="1">H9*$T15</f>
        <v>0</v>
      </c>
      <c r="I15" s="56">
        <f t="shared" si="1"/>
        <v>0</v>
      </c>
      <c r="J15" s="56">
        <f t="shared" si="1"/>
        <v>0</v>
      </c>
      <c r="K15" s="56">
        <f t="shared" si="1"/>
        <v>0</v>
      </c>
      <c r="L15" s="66">
        <f t="shared" si="1"/>
        <v>0</v>
      </c>
      <c r="M15" s="69">
        <f t="shared" si="1"/>
        <v>0</v>
      </c>
      <c r="N15" s="56">
        <f t="shared" si="1"/>
        <v>0</v>
      </c>
      <c r="O15" s="56">
        <f t="shared" si="1"/>
        <v>0</v>
      </c>
      <c r="P15" s="56">
        <f t="shared" si="1"/>
        <v>0</v>
      </c>
      <c r="Q15" s="56">
        <f t="shared" si="1"/>
        <v>0</v>
      </c>
      <c r="R15" s="91">
        <f t="shared" si="1"/>
        <v>0</v>
      </c>
      <c r="S15" s="117" t="s">
        <v>56</v>
      </c>
      <c r="T15" s="118">
        <v>0</v>
      </c>
      <c r="U15" s="119" t="s">
        <v>101</v>
      </c>
    </row>
    <row r="16" spans="1:21" ht="20.100000000000001" customHeight="1" x14ac:dyDescent="0.15">
      <c r="A16" s="183"/>
      <c r="B16" s="182"/>
      <c r="C16" s="170"/>
      <c r="D16" s="10" t="s">
        <v>45</v>
      </c>
      <c r="E16" s="17" t="s">
        <v>0</v>
      </c>
      <c r="F16" s="95" t="s">
        <v>53</v>
      </c>
      <c r="G16" s="38">
        <f t="shared" ref="G16:R18" si="2">G10*$T16</f>
        <v>0</v>
      </c>
      <c r="H16" s="39">
        <f t="shared" si="2"/>
        <v>0</v>
      </c>
      <c r="I16" s="39">
        <f t="shared" si="2"/>
        <v>0</v>
      </c>
      <c r="J16" s="39">
        <f t="shared" si="2"/>
        <v>0</v>
      </c>
      <c r="K16" s="39">
        <f t="shared" si="2"/>
        <v>0</v>
      </c>
      <c r="L16" s="67">
        <f t="shared" si="2"/>
        <v>0</v>
      </c>
      <c r="M16" s="70">
        <f t="shared" si="2"/>
        <v>0</v>
      </c>
      <c r="N16" s="39">
        <f t="shared" si="2"/>
        <v>0</v>
      </c>
      <c r="O16" s="39">
        <f t="shared" si="2"/>
        <v>0</v>
      </c>
      <c r="P16" s="39">
        <f t="shared" si="2"/>
        <v>0</v>
      </c>
      <c r="Q16" s="39">
        <f t="shared" si="2"/>
        <v>0</v>
      </c>
      <c r="R16" s="92">
        <f t="shared" si="2"/>
        <v>0</v>
      </c>
      <c r="S16" s="120" t="s">
        <v>57</v>
      </c>
      <c r="T16" s="121">
        <v>0</v>
      </c>
      <c r="U16" s="122" t="s">
        <v>101</v>
      </c>
    </row>
    <row r="17" spans="1:21" ht="20.100000000000001" customHeight="1" x14ac:dyDescent="0.15">
      <c r="A17" s="183"/>
      <c r="B17" s="182"/>
      <c r="C17" s="170"/>
      <c r="D17" s="10" t="s">
        <v>46</v>
      </c>
      <c r="E17" s="17" t="s">
        <v>15</v>
      </c>
      <c r="F17" s="95" t="s">
        <v>54</v>
      </c>
      <c r="G17" s="38">
        <f t="shared" si="2"/>
        <v>0</v>
      </c>
      <c r="H17" s="39">
        <f t="shared" si="2"/>
        <v>0</v>
      </c>
      <c r="I17" s="39">
        <f t="shared" si="2"/>
        <v>0</v>
      </c>
      <c r="J17" s="39">
        <f t="shared" si="2"/>
        <v>0</v>
      </c>
      <c r="K17" s="39">
        <f t="shared" si="2"/>
        <v>0</v>
      </c>
      <c r="L17" s="67">
        <f t="shared" si="2"/>
        <v>0</v>
      </c>
      <c r="M17" s="70">
        <f t="shared" si="2"/>
        <v>0</v>
      </c>
      <c r="N17" s="39">
        <f t="shared" si="2"/>
        <v>0</v>
      </c>
      <c r="O17" s="39">
        <f t="shared" si="2"/>
        <v>0</v>
      </c>
      <c r="P17" s="39">
        <f t="shared" si="2"/>
        <v>0</v>
      </c>
      <c r="Q17" s="39">
        <f t="shared" si="2"/>
        <v>0</v>
      </c>
      <c r="R17" s="92">
        <f t="shared" si="2"/>
        <v>0</v>
      </c>
      <c r="S17" s="120" t="s">
        <v>58</v>
      </c>
      <c r="T17" s="121">
        <v>0</v>
      </c>
      <c r="U17" s="122" t="s">
        <v>101</v>
      </c>
    </row>
    <row r="18" spans="1:21" ht="20.100000000000001" customHeight="1" thickBot="1" x14ac:dyDescent="0.2">
      <c r="A18" s="166"/>
      <c r="B18" s="181"/>
      <c r="C18" s="171"/>
      <c r="D18" s="11" t="s">
        <v>47</v>
      </c>
      <c r="E18" s="18" t="s">
        <v>1</v>
      </c>
      <c r="F18" s="98" t="s">
        <v>51</v>
      </c>
      <c r="G18" s="123">
        <f t="shared" si="2"/>
        <v>0</v>
      </c>
      <c r="H18" s="124">
        <f t="shared" si="2"/>
        <v>0</v>
      </c>
      <c r="I18" s="124">
        <f t="shared" si="2"/>
        <v>0</v>
      </c>
      <c r="J18" s="124">
        <f t="shared" si="2"/>
        <v>0</v>
      </c>
      <c r="K18" s="124">
        <f t="shared" si="2"/>
        <v>0</v>
      </c>
      <c r="L18" s="125">
        <f t="shared" si="2"/>
        <v>0</v>
      </c>
      <c r="M18" s="126">
        <f t="shared" si="2"/>
        <v>0</v>
      </c>
      <c r="N18" s="124">
        <f t="shared" si="2"/>
        <v>0</v>
      </c>
      <c r="O18" s="124">
        <f t="shared" si="2"/>
        <v>0</v>
      </c>
      <c r="P18" s="124">
        <f t="shared" si="2"/>
        <v>0</v>
      </c>
      <c r="Q18" s="124">
        <f t="shared" si="2"/>
        <v>0</v>
      </c>
      <c r="R18" s="127">
        <f t="shared" si="2"/>
        <v>0</v>
      </c>
      <c r="S18" s="128" t="s">
        <v>59</v>
      </c>
      <c r="T18" s="129">
        <v>0</v>
      </c>
      <c r="U18" s="130" t="s">
        <v>101</v>
      </c>
    </row>
    <row r="19" spans="1:21" ht="20.100000000000001" customHeight="1" x14ac:dyDescent="0.15">
      <c r="A19" s="172" t="s">
        <v>21</v>
      </c>
      <c r="B19" s="180" t="s">
        <v>67</v>
      </c>
      <c r="C19" s="169" t="s">
        <v>66</v>
      </c>
      <c r="D19" s="12" t="s">
        <v>33</v>
      </c>
      <c r="E19" s="19" t="s">
        <v>43</v>
      </c>
      <c r="F19" s="131" t="s">
        <v>74</v>
      </c>
      <c r="G19" s="132">
        <f>ROUNDDOWN(G8*T19,2)</f>
        <v>0</v>
      </c>
      <c r="H19" s="133">
        <f>ROUNDDOWN(H8*T19,2)</f>
        <v>0</v>
      </c>
      <c r="I19" s="133">
        <f>ROUNDDOWN(I8*T19,2)</f>
        <v>0</v>
      </c>
      <c r="J19" s="133">
        <f>ROUNDDOWN(J8*T19,2)</f>
        <v>0</v>
      </c>
      <c r="K19" s="133">
        <f>ROUNDDOWN(K8*T19,2)</f>
        <v>0</v>
      </c>
      <c r="L19" s="134">
        <f>ROUNDDOWN(L8*T19,2)</f>
        <v>0</v>
      </c>
      <c r="M19" s="135">
        <f>ROUNDDOWN(M8*T19,2)</f>
        <v>0</v>
      </c>
      <c r="N19" s="133">
        <f>ROUNDDOWN(N8*T19,2)</f>
        <v>0</v>
      </c>
      <c r="O19" s="133">
        <f>ROUNDDOWN(O8*T19,2)</f>
        <v>0</v>
      </c>
      <c r="P19" s="133">
        <f>ROUNDDOWN(P8*T19,2)</f>
        <v>0</v>
      </c>
      <c r="Q19" s="133">
        <f>ROUNDDOWN(Q8*T19,2)</f>
        <v>0</v>
      </c>
      <c r="R19" s="136">
        <f>ROUNDDOWN(R8*T19,2)</f>
        <v>0</v>
      </c>
      <c r="S19" s="137" t="s">
        <v>60</v>
      </c>
      <c r="T19" s="138">
        <v>0</v>
      </c>
      <c r="U19" s="139" t="s">
        <v>92</v>
      </c>
    </row>
    <row r="20" spans="1:21" ht="20.100000000000001" customHeight="1" thickBot="1" x14ac:dyDescent="0.2">
      <c r="A20" s="166"/>
      <c r="B20" s="181"/>
      <c r="C20" s="171"/>
      <c r="D20" s="57" t="s">
        <v>34</v>
      </c>
      <c r="E20" s="78" t="s">
        <v>62</v>
      </c>
      <c r="F20" s="140" t="s">
        <v>73</v>
      </c>
      <c r="G20" s="141">
        <f>ROUNDDOWN(SUM(G15:G18)*T20%,2)</f>
        <v>0</v>
      </c>
      <c r="H20" s="142">
        <f>ROUNDDOWN(SUM(H15:H18)*T20%,2)</f>
        <v>0</v>
      </c>
      <c r="I20" s="142">
        <f>ROUNDDOWN(SUM(I15:I18)*T20%,2)</f>
        <v>0</v>
      </c>
      <c r="J20" s="142">
        <f>ROUNDDOWN(SUM(J15:J18)*T20%,2)</f>
        <v>0</v>
      </c>
      <c r="K20" s="142">
        <f>ROUNDDOWN(SUM(K15:K18)*T20%,2)</f>
        <v>0</v>
      </c>
      <c r="L20" s="143">
        <f>ROUNDDOWN(SUM(L15:L18)*T20%,2)</f>
        <v>0</v>
      </c>
      <c r="M20" s="144">
        <f>ROUNDDOWN(SUM(M15:M18)*T20%,2)</f>
        <v>0</v>
      </c>
      <c r="N20" s="142">
        <f>ROUNDDOWN(SUM(N15:N18)*T20%,2)</f>
        <v>0</v>
      </c>
      <c r="O20" s="142">
        <f>ROUNDDOWN(SUM(O15:O18)*T20%,2)</f>
        <v>0</v>
      </c>
      <c r="P20" s="142">
        <f>ROUNDDOWN(SUM(P15:P18)*T20%,2)</f>
        <v>0</v>
      </c>
      <c r="Q20" s="142">
        <f>ROUNDDOWN(SUM(Q15:Q18)*T20%,2)</f>
        <v>0</v>
      </c>
      <c r="R20" s="145">
        <f>ROUNDDOWN(SUM(R15:R18)*T20%,2)</f>
        <v>0</v>
      </c>
      <c r="S20" s="146" t="s">
        <v>61</v>
      </c>
      <c r="T20" s="147">
        <v>0</v>
      </c>
      <c r="U20" s="148" t="s">
        <v>102</v>
      </c>
    </row>
    <row r="21" spans="1:21" ht="20.100000000000001" customHeight="1" x14ac:dyDescent="0.15">
      <c r="A21" s="172" t="s">
        <v>22</v>
      </c>
      <c r="B21" s="184" t="s">
        <v>25</v>
      </c>
      <c r="C21" s="186" t="s">
        <v>66</v>
      </c>
      <c r="D21" s="12"/>
      <c r="E21" s="46" t="s">
        <v>77</v>
      </c>
      <c r="F21" s="99" t="s">
        <v>95</v>
      </c>
      <c r="G21" s="47">
        <f>ROUNDDOWN(G14+SUM(G15:G18)-SUM(G19:G20),0)</f>
        <v>0</v>
      </c>
      <c r="H21" s="48">
        <f t="shared" ref="H21:R21" si="3">ROUNDDOWN(H14+SUM(H15:H18)-SUM(H19:H20),0)</f>
        <v>0</v>
      </c>
      <c r="I21" s="48">
        <f t="shared" si="3"/>
        <v>0</v>
      </c>
      <c r="J21" s="48">
        <f t="shared" si="3"/>
        <v>0</v>
      </c>
      <c r="K21" s="48">
        <f t="shared" si="3"/>
        <v>0</v>
      </c>
      <c r="L21" s="49">
        <f t="shared" si="3"/>
        <v>0</v>
      </c>
      <c r="M21" s="47">
        <f t="shared" si="3"/>
        <v>0</v>
      </c>
      <c r="N21" s="48">
        <f t="shared" si="3"/>
        <v>0</v>
      </c>
      <c r="O21" s="48">
        <f t="shared" si="3"/>
        <v>0</v>
      </c>
      <c r="P21" s="48">
        <f t="shared" si="3"/>
        <v>0</v>
      </c>
      <c r="Q21" s="48">
        <f t="shared" si="3"/>
        <v>0</v>
      </c>
      <c r="R21" s="49">
        <f t="shared" si="3"/>
        <v>0</v>
      </c>
      <c r="S21" s="106" t="s">
        <v>72</v>
      </c>
      <c r="T21" s="54"/>
      <c r="U21" s="93"/>
    </row>
    <row r="22" spans="1:21" ht="20.100000000000001" customHeight="1" x14ac:dyDescent="0.15">
      <c r="A22" s="166"/>
      <c r="B22" s="185"/>
      <c r="C22" s="187"/>
      <c r="D22" s="57"/>
      <c r="E22" s="58" t="s">
        <v>70</v>
      </c>
      <c r="F22" s="100"/>
      <c r="G22" s="59"/>
      <c r="H22" s="60"/>
      <c r="I22" s="60"/>
      <c r="J22" s="60"/>
      <c r="K22" s="60" t="s">
        <v>48</v>
      </c>
      <c r="L22" s="61">
        <f>SUM(G21:L21)</f>
        <v>0</v>
      </c>
      <c r="M22" s="59"/>
      <c r="N22" s="60"/>
      <c r="O22" s="60"/>
      <c r="P22" s="60"/>
      <c r="Q22" s="60" t="s">
        <v>49</v>
      </c>
      <c r="R22" s="61">
        <f>SUM(M21:R21)</f>
        <v>0</v>
      </c>
      <c r="S22" s="87"/>
      <c r="T22" s="88"/>
      <c r="U22" s="89"/>
    </row>
    <row r="23" spans="1:21" ht="20.100000000000001" customHeight="1" x14ac:dyDescent="0.15">
      <c r="A23" s="24" t="s">
        <v>28</v>
      </c>
      <c r="B23" s="51" t="s">
        <v>68</v>
      </c>
      <c r="C23" s="51" t="s">
        <v>66</v>
      </c>
      <c r="D23" s="25"/>
      <c r="E23" s="25"/>
      <c r="F23" s="115" t="s">
        <v>106</v>
      </c>
      <c r="G23" s="71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50">
        <f>SUM(L22,R22)*3</f>
        <v>0</v>
      </c>
      <c r="S23" s="84"/>
      <c r="T23" s="83"/>
      <c r="U23" s="73"/>
    </row>
    <row r="24" spans="1:21" s="114" customFormat="1" ht="20.100000000000001" customHeight="1" x14ac:dyDescent="0.15">
      <c r="A24" s="108"/>
      <c r="B24" s="109"/>
      <c r="C24" s="109"/>
      <c r="D24" s="109"/>
      <c r="E24" s="109"/>
      <c r="F24" s="110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11"/>
      <c r="S24" s="112"/>
      <c r="T24" s="113"/>
      <c r="U24" s="113"/>
    </row>
    <row r="25" spans="1:21" ht="20.100000000000001" customHeight="1" x14ac:dyDescent="0.15">
      <c r="A25" s="22">
        <v>2</v>
      </c>
      <c r="B25" s="15" t="s">
        <v>132</v>
      </c>
      <c r="C25" s="15"/>
    </row>
    <row r="26" spans="1:21" ht="20.100000000000001" customHeight="1" x14ac:dyDescent="0.15">
      <c r="A26" s="1"/>
      <c r="B26" s="1" t="s">
        <v>133</v>
      </c>
      <c r="N26" s="4" t="s">
        <v>37</v>
      </c>
      <c r="O26" s="5">
        <v>245</v>
      </c>
      <c r="P26" s="1" t="s">
        <v>35</v>
      </c>
      <c r="Q26" s="4" t="s">
        <v>38</v>
      </c>
      <c r="R26" s="2">
        <v>1000</v>
      </c>
      <c r="S26" s="1" t="s">
        <v>75</v>
      </c>
    </row>
    <row r="27" spans="1:21" ht="20.100000000000001" customHeight="1" x14ac:dyDescent="0.15">
      <c r="A27" s="172" t="s">
        <v>23</v>
      </c>
      <c r="B27" s="164"/>
      <c r="C27" s="164"/>
      <c r="D27" s="164"/>
      <c r="E27" s="165"/>
      <c r="F27" s="160" t="s">
        <v>69</v>
      </c>
      <c r="G27" s="157" t="s">
        <v>27</v>
      </c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9"/>
      <c r="S27" s="163" t="s">
        <v>76</v>
      </c>
      <c r="T27" s="199"/>
      <c r="U27" s="200"/>
    </row>
    <row r="28" spans="1:21" ht="20.100000000000001" customHeight="1" x14ac:dyDescent="0.15">
      <c r="A28" s="166"/>
      <c r="B28" s="167"/>
      <c r="C28" s="167"/>
      <c r="D28" s="167"/>
      <c r="E28" s="168"/>
      <c r="F28" s="161"/>
      <c r="G28" s="74" t="s">
        <v>11</v>
      </c>
      <c r="H28" s="75" t="s">
        <v>12</v>
      </c>
      <c r="I28" s="75" t="s">
        <v>3</v>
      </c>
      <c r="J28" s="75" t="s">
        <v>4</v>
      </c>
      <c r="K28" s="75" t="s">
        <v>5</v>
      </c>
      <c r="L28" s="76" t="s">
        <v>6</v>
      </c>
      <c r="M28" s="74" t="s">
        <v>7</v>
      </c>
      <c r="N28" s="75" t="s">
        <v>8</v>
      </c>
      <c r="O28" s="75" t="s">
        <v>9</v>
      </c>
      <c r="P28" s="75" t="s">
        <v>13</v>
      </c>
      <c r="Q28" s="75" t="s">
        <v>14</v>
      </c>
      <c r="R28" s="76" t="s">
        <v>10</v>
      </c>
      <c r="S28" s="201"/>
      <c r="T28" s="202"/>
      <c r="U28" s="203"/>
    </row>
    <row r="29" spans="1:21" ht="20.100000000000001" customHeight="1" x14ac:dyDescent="0.15">
      <c r="A29" s="152" t="s">
        <v>16</v>
      </c>
      <c r="B29" s="14" t="s">
        <v>24</v>
      </c>
      <c r="C29" s="14" t="s">
        <v>63</v>
      </c>
      <c r="D29" s="20"/>
      <c r="E29" s="20"/>
      <c r="F29" s="154"/>
      <c r="G29" s="26">
        <v>245</v>
      </c>
      <c r="H29" s="27">
        <v>245</v>
      </c>
      <c r="I29" s="27">
        <v>245</v>
      </c>
      <c r="J29" s="27">
        <v>245</v>
      </c>
      <c r="K29" s="27">
        <v>245</v>
      </c>
      <c r="L29" s="28">
        <v>245</v>
      </c>
      <c r="M29" s="68">
        <v>245</v>
      </c>
      <c r="N29" s="27">
        <v>245</v>
      </c>
      <c r="O29" s="27">
        <v>245</v>
      </c>
      <c r="P29" s="27">
        <v>245</v>
      </c>
      <c r="Q29" s="27">
        <v>245</v>
      </c>
      <c r="R29" s="28">
        <v>245</v>
      </c>
      <c r="S29" s="101" t="s">
        <v>71</v>
      </c>
      <c r="T29" s="79"/>
      <c r="U29" s="77"/>
    </row>
    <row r="30" spans="1:21" ht="20.100000000000001" customHeight="1" x14ac:dyDescent="0.15">
      <c r="A30" s="177" t="s">
        <v>17</v>
      </c>
      <c r="B30" s="174" t="s">
        <v>2</v>
      </c>
      <c r="C30" s="169" t="s">
        <v>64</v>
      </c>
      <c r="D30" s="9" t="s">
        <v>29</v>
      </c>
      <c r="E30" s="16" t="s">
        <v>42</v>
      </c>
      <c r="F30" s="94"/>
      <c r="G30" s="29">
        <v>0</v>
      </c>
      <c r="H30" s="30">
        <v>0</v>
      </c>
      <c r="I30" s="30">
        <v>0</v>
      </c>
      <c r="J30" s="30">
        <v>0</v>
      </c>
      <c r="K30" s="30">
        <v>0</v>
      </c>
      <c r="L30" s="31">
        <v>0</v>
      </c>
      <c r="M30" s="29">
        <v>0</v>
      </c>
      <c r="N30" s="30">
        <v>0</v>
      </c>
      <c r="O30" s="30">
        <v>0</v>
      </c>
      <c r="P30" s="30">
        <v>0</v>
      </c>
      <c r="Q30" s="30">
        <v>0</v>
      </c>
      <c r="R30" s="31">
        <v>0</v>
      </c>
      <c r="S30" s="102" t="s">
        <v>71</v>
      </c>
      <c r="T30" s="80"/>
      <c r="U30" s="63"/>
    </row>
    <row r="31" spans="1:21" ht="20.100000000000001" customHeight="1" x14ac:dyDescent="0.15">
      <c r="A31" s="178"/>
      <c r="B31" s="175"/>
      <c r="C31" s="170"/>
      <c r="D31" s="10" t="s">
        <v>30</v>
      </c>
      <c r="E31" s="17" t="s">
        <v>0</v>
      </c>
      <c r="F31" s="95"/>
      <c r="G31" s="32">
        <v>0</v>
      </c>
      <c r="H31" s="33">
        <v>0</v>
      </c>
      <c r="I31" s="33">
        <v>0</v>
      </c>
      <c r="J31" s="33">
        <v>133800</v>
      </c>
      <c r="K31" s="33">
        <v>129200</v>
      </c>
      <c r="L31" s="34">
        <v>122300</v>
      </c>
      <c r="M31" s="32">
        <v>0</v>
      </c>
      <c r="N31" s="33">
        <v>0</v>
      </c>
      <c r="O31" s="33">
        <v>0</v>
      </c>
      <c r="P31" s="33">
        <v>0</v>
      </c>
      <c r="Q31" s="33">
        <v>0</v>
      </c>
      <c r="R31" s="34">
        <v>0</v>
      </c>
      <c r="S31" s="103" t="s">
        <v>71</v>
      </c>
      <c r="T31" s="81"/>
      <c r="U31" s="64"/>
    </row>
    <row r="32" spans="1:21" ht="20.100000000000001" customHeight="1" x14ac:dyDescent="0.15">
      <c r="A32" s="178"/>
      <c r="B32" s="175"/>
      <c r="C32" s="170"/>
      <c r="D32" s="10" t="s">
        <v>31</v>
      </c>
      <c r="E32" s="17" t="s">
        <v>15</v>
      </c>
      <c r="F32" s="95"/>
      <c r="G32" s="32">
        <v>128000</v>
      </c>
      <c r="H32" s="33">
        <v>125900</v>
      </c>
      <c r="I32" s="33">
        <v>120000</v>
      </c>
      <c r="J32" s="33">
        <v>0</v>
      </c>
      <c r="K32" s="33">
        <v>0</v>
      </c>
      <c r="L32" s="34">
        <v>0</v>
      </c>
      <c r="M32" s="32">
        <v>127800</v>
      </c>
      <c r="N32" s="33">
        <v>124600</v>
      </c>
      <c r="O32" s="33">
        <v>134600</v>
      </c>
      <c r="P32" s="33">
        <v>138200</v>
      </c>
      <c r="Q32" s="33">
        <v>125600</v>
      </c>
      <c r="R32" s="34">
        <v>137900</v>
      </c>
      <c r="S32" s="103" t="s">
        <v>71</v>
      </c>
      <c r="T32" s="81"/>
      <c r="U32" s="64"/>
    </row>
    <row r="33" spans="1:21" ht="20.100000000000001" customHeight="1" x14ac:dyDescent="0.15">
      <c r="A33" s="179"/>
      <c r="B33" s="176"/>
      <c r="C33" s="171"/>
      <c r="D33" s="11" t="s">
        <v>32</v>
      </c>
      <c r="E33" s="18" t="s">
        <v>1</v>
      </c>
      <c r="F33" s="96"/>
      <c r="G33" s="35">
        <v>0</v>
      </c>
      <c r="H33" s="36">
        <v>0</v>
      </c>
      <c r="I33" s="36">
        <v>0</v>
      </c>
      <c r="J33" s="36">
        <v>0</v>
      </c>
      <c r="K33" s="36">
        <v>0</v>
      </c>
      <c r="L33" s="37">
        <v>0</v>
      </c>
      <c r="M33" s="35">
        <v>0</v>
      </c>
      <c r="N33" s="36">
        <v>0</v>
      </c>
      <c r="O33" s="36">
        <v>0</v>
      </c>
      <c r="P33" s="36">
        <v>0</v>
      </c>
      <c r="Q33" s="36">
        <v>0</v>
      </c>
      <c r="R33" s="37">
        <v>0</v>
      </c>
      <c r="S33" s="104" t="s">
        <v>71</v>
      </c>
      <c r="T33" s="82"/>
      <c r="U33" s="65"/>
    </row>
    <row r="34" spans="1:21" ht="20.100000000000001" customHeight="1" thickBot="1" x14ac:dyDescent="0.2">
      <c r="A34" s="156" t="s">
        <v>18</v>
      </c>
      <c r="B34" s="8" t="s">
        <v>93</v>
      </c>
      <c r="C34" s="14"/>
      <c r="D34" s="20"/>
      <c r="E34" s="8"/>
      <c r="F34" s="154" t="s">
        <v>94</v>
      </c>
      <c r="G34" s="40">
        <v>0.85000000000000009</v>
      </c>
      <c r="H34" s="41">
        <v>0.85000000000000009</v>
      </c>
      <c r="I34" s="41">
        <v>0.85000000000000009</v>
      </c>
      <c r="J34" s="41">
        <v>0.85000000000000009</v>
      </c>
      <c r="K34" s="41">
        <v>0.85000000000000009</v>
      </c>
      <c r="L34" s="42">
        <v>0.85000000000000009</v>
      </c>
      <c r="M34" s="40">
        <v>0.85000000000000009</v>
      </c>
      <c r="N34" s="41">
        <v>0.85000000000000009</v>
      </c>
      <c r="O34" s="41">
        <v>0.85000000000000009</v>
      </c>
      <c r="P34" s="41">
        <v>0.85000000000000009</v>
      </c>
      <c r="Q34" s="41">
        <v>0.85000000000000009</v>
      </c>
      <c r="R34" s="42">
        <v>0.85000000000000009</v>
      </c>
      <c r="S34" s="105" t="s">
        <v>71</v>
      </c>
      <c r="T34" s="85"/>
      <c r="U34" s="86"/>
    </row>
    <row r="35" spans="1:21" ht="20.100000000000001" customHeight="1" x14ac:dyDescent="0.15">
      <c r="A35" s="156" t="s">
        <v>19</v>
      </c>
      <c r="B35" s="14" t="s">
        <v>65</v>
      </c>
      <c r="C35" s="14" t="s">
        <v>66</v>
      </c>
      <c r="D35" s="13"/>
      <c r="E35" s="20"/>
      <c r="F35" s="97" t="s">
        <v>55</v>
      </c>
      <c r="G35" s="43">
        <f>G29*$T35*G34</f>
        <v>0</v>
      </c>
      <c r="H35" s="44">
        <f t="shared" ref="H35:R35" si="4">H29*$T35*H34</f>
        <v>0</v>
      </c>
      <c r="I35" s="44">
        <f t="shared" si="4"/>
        <v>0</v>
      </c>
      <c r="J35" s="44">
        <f t="shared" si="4"/>
        <v>0</v>
      </c>
      <c r="K35" s="44">
        <f t="shared" si="4"/>
        <v>0</v>
      </c>
      <c r="L35" s="45">
        <f t="shared" si="4"/>
        <v>0</v>
      </c>
      <c r="M35" s="43">
        <f t="shared" si="4"/>
        <v>0</v>
      </c>
      <c r="N35" s="44">
        <f t="shared" si="4"/>
        <v>0</v>
      </c>
      <c r="O35" s="44">
        <f t="shared" si="4"/>
        <v>0</v>
      </c>
      <c r="P35" s="44">
        <f t="shared" si="4"/>
        <v>0</v>
      </c>
      <c r="Q35" s="44">
        <f t="shared" si="4"/>
        <v>0</v>
      </c>
      <c r="R35" s="90">
        <f t="shared" si="4"/>
        <v>0</v>
      </c>
      <c r="S35" s="149" t="s">
        <v>50</v>
      </c>
      <c r="T35" s="150">
        <v>0</v>
      </c>
      <c r="U35" s="151" t="s">
        <v>103</v>
      </c>
    </row>
    <row r="36" spans="1:21" ht="20.100000000000001" customHeight="1" x14ac:dyDescent="0.15">
      <c r="A36" s="172" t="s">
        <v>20</v>
      </c>
      <c r="B36" s="180" t="s">
        <v>26</v>
      </c>
      <c r="C36" s="169" t="s">
        <v>66</v>
      </c>
      <c r="D36" s="9" t="s">
        <v>44</v>
      </c>
      <c r="E36" s="16" t="s">
        <v>42</v>
      </c>
      <c r="F36" s="94" t="s">
        <v>52</v>
      </c>
      <c r="G36" s="55">
        <f>G30*$T36</f>
        <v>0</v>
      </c>
      <c r="H36" s="56">
        <f t="shared" ref="H36:R36" si="5">H30*$T36</f>
        <v>0</v>
      </c>
      <c r="I36" s="56">
        <f t="shared" si="5"/>
        <v>0</v>
      </c>
      <c r="J36" s="56">
        <f t="shared" si="5"/>
        <v>0</v>
      </c>
      <c r="K36" s="56">
        <f t="shared" si="5"/>
        <v>0</v>
      </c>
      <c r="L36" s="66">
        <f t="shared" si="5"/>
        <v>0</v>
      </c>
      <c r="M36" s="69">
        <f t="shared" si="5"/>
        <v>0</v>
      </c>
      <c r="N36" s="56">
        <f t="shared" si="5"/>
        <v>0</v>
      </c>
      <c r="O36" s="56">
        <f t="shared" si="5"/>
        <v>0</v>
      </c>
      <c r="P36" s="56">
        <f t="shared" si="5"/>
        <v>0</v>
      </c>
      <c r="Q36" s="56">
        <f t="shared" si="5"/>
        <v>0</v>
      </c>
      <c r="R36" s="91">
        <f t="shared" si="5"/>
        <v>0</v>
      </c>
      <c r="S36" s="117" t="s">
        <v>56</v>
      </c>
      <c r="T36" s="118">
        <v>0</v>
      </c>
      <c r="U36" s="119" t="s">
        <v>101</v>
      </c>
    </row>
    <row r="37" spans="1:21" ht="20.100000000000001" customHeight="1" x14ac:dyDescent="0.15">
      <c r="A37" s="183"/>
      <c r="B37" s="182"/>
      <c r="C37" s="170"/>
      <c r="D37" s="10" t="s">
        <v>45</v>
      </c>
      <c r="E37" s="17" t="s">
        <v>0</v>
      </c>
      <c r="F37" s="95" t="s">
        <v>53</v>
      </c>
      <c r="G37" s="38">
        <f t="shared" ref="G37:R37" si="6">G31*$T37</f>
        <v>0</v>
      </c>
      <c r="H37" s="39">
        <f t="shared" si="6"/>
        <v>0</v>
      </c>
      <c r="I37" s="39">
        <f t="shared" si="6"/>
        <v>0</v>
      </c>
      <c r="J37" s="39">
        <f t="shared" si="6"/>
        <v>0</v>
      </c>
      <c r="K37" s="39">
        <f t="shared" si="6"/>
        <v>0</v>
      </c>
      <c r="L37" s="67">
        <f t="shared" si="6"/>
        <v>0</v>
      </c>
      <c r="M37" s="70">
        <f t="shared" si="6"/>
        <v>0</v>
      </c>
      <c r="N37" s="39">
        <f t="shared" si="6"/>
        <v>0</v>
      </c>
      <c r="O37" s="39">
        <f t="shared" si="6"/>
        <v>0</v>
      </c>
      <c r="P37" s="39">
        <f t="shared" si="6"/>
        <v>0</v>
      </c>
      <c r="Q37" s="39">
        <f t="shared" si="6"/>
        <v>0</v>
      </c>
      <c r="R37" s="92">
        <f t="shared" si="6"/>
        <v>0</v>
      </c>
      <c r="S37" s="120" t="s">
        <v>57</v>
      </c>
      <c r="T37" s="121">
        <v>0</v>
      </c>
      <c r="U37" s="122" t="s">
        <v>101</v>
      </c>
    </row>
    <row r="38" spans="1:21" ht="20.100000000000001" customHeight="1" x14ac:dyDescent="0.15">
      <c r="A38" s="183"/>
      <c r="B38" s="182"/>
      <c r="C38" s="170"/>
      <c r="D38" s="10" t="s">
        <v>46</v>
      </c>
      <c r="E38" s="17" t="s">
        <v>15</v>
      </c>
      <c r="F38" s="95" t="s">
        <v>54</v>
      </c>
      <c r="G38" s="38">
        <f t="shared" ref="G38:R38" si="7">G32*$T38</f>
        <v>0</v>
      </c>
      <c r="H38" s="39">
        <f t="shared" si="7"/>
        <v>0</v>
      </c>
      <c r="I38" s="39">
        <f t="shared" si="7"/>
        <v>0</v>
      </c>
      <c r="J38" s="39">
        <f t="shared" si="7"/>
        <v>0</v>
      </c>
      <c r="K38" s="39">
        <f t="shared" si="7"/>
        <v>0</v>
      </c>
      <c r="L38" s="67">
        <f t="shared" si="7"/>
        <v>0</v>
      </c>
      <c r="M38" s="70">
        <f t="shared" si="7"/>
        <v>0</v>
      </c>
      <c r="N38" s="39">
        <f t="shared" si="7"/>
        <v>0</v>
      </c>
      <c r="O38" s="39">
        <f t="shared" si="7"/>
        <v>0</v>
      </c>
      <c r="P38" s="39">
        <f t="shared" si="7"/>
        <v>0</v>
      </c>
      <c r="Q38" s="39">
        <f t="shared" si="7"/>
        <v>0</v>
      </c>
      <c r="R38" s="92">
        <f t="shared" si="7"/>
        <v>0</v>
      </c>
      <c r="S38" s="120" t="s">
        <v>58</v>
      </c>
      <c r="T38" s="121">
        <v>0</v>
      </c>
      <c r="U38" s="122" t="s">
        <v>101</v>
      </c>
    </row>
    <row r="39" spans="1:21" ht="20.100000000000001" customHeight="1" thickBot="1" x14ac:dyDescent="0.2">
      <c r="A39" s="166"/>
      <c r="B39" s="181"/>
      <c r="C39" s="171"/>
      <c r="D39" s="11" t="s">
        <v>47</v>
      </c>
      <c r="E39" s="18" t="s">
        <v>1</v>
      </c>
      <c r="F39" s="98" t="s">
        <v>51</v>
      </c>
      <c r="G39" s="123">
        <f t="shared" ref="G39:R39" si="8">G33*$T39</f>
        <v>0</v>
      </c>
      <c r="H39" s="124">
        <f t="shared" si="8"/>
        <v>0</v>
      </c>
      <c r="I39" s="124">
        <f t="shared" si="8"/>
        <v>0</v>
      </c>
      <c r="J39" s="124">
        <f t="shared" si="8"/>
        <v>0</v>
      </c>
      <c r="K39" s="124">
        <f t="shared" si="8"/>
        <v>0</v>
      </c>
      <c r="L39" s="125">
        <f t="shared" si="8"/>
        <v>0</v>
      </c>
      <c r="M39" s="126">
        <f t="shared" si="8"/>
        <v>0</v>
      </c>
      <c r="N39" s="124">
        <f t="shared" si="8"/>
        <v>0</v>
      </c>
      <c r="O39" s="124">
        <f t="shared" si="8"/>
        <v>0</v>
      </c>
      <c r="P39" s="124">
        <f t="shared" si="8"/>
        <v>0</v>
      </c>
      <c r="Q39" s="124">
        <f t="shared" si="8"/>
        <v>0</v>
      </c>
      <c r="R39" s="127">
        <f t="shared" si="8"/>
        <v>0</v>
      </c>
      <c r="S39" s="128" t="s">
        <v>59</v>
      </c>
      <c r="T39" s="129">
        <v>0</v>
      </c>
      <c r="U39" s="130" t="s">
        <v>101</v>
      </c>
    </row>
    <row r="40" spans="1:21" ht="20.100000000000001" customHeight="1" x14ac:dyDescent="0.15">
      <c r="A40" s="172" t="s">
        <v>21</v>
      </c>
      <c r="B40" s="180" t="s">
        <v>67</v>
      </c>
      <c r="C40" s="169" t="s">
        <v>66</v>
      </c>
      <c r="D40" s="12" t="s">
        <v>33</v>
      </c>
      <c r="E40" s="19" t="s">
        <v>43</v>
      </c>
      <c r="F40" s="131" t="s">
        <v>74</v>
      </c>
      <c r="G40" s="132">
        <f>ROUNDDOWN(G29*T40,2)</f>
        <v>0</v>
      </c>
      <c r="H40" s="133">
        <f>ROUNDDOWN(H29*T40,2)</f>
        <v>0</v>
      </c>
      <c r="I40" s="133">
        <f>ROUNDDOWN(I29*T40,2)</f>
        <v>0</v>
      </c>
      <c r="J40" s="133">
        <f>ROUNDDOWN(J29*T40,2)</f>
        <v>0</v>
      </c>
      <c r="K40" s="133">
        <f>ROUNDDOWN(K29*T40,2)</f>
        <v>0</v>
      </c>
      <c r="L40" s="134">
        <f>ROUNDDOWN(L29*T40,2)</f>
        <v>0</v>
      </c>
      <c r="M40" s="135">
        <f>ROUNDDOWN(M29*T40,2)</f>
        <v>0</v>
      </c>
      <c r="N40" s="133">
        <f>ROUNDDOWN(N29*T40,2)</f>
        <v>0</v>
      </c>
      <c r="O40" s="133">
        <f>ROUNDDOWN(O29*T40,2)</f>
        <v>0</v>
      </c>
      <c r="P40" s="133">
        <f>ROUNDDOWN(P29*T40,2)</f>
        <v>0</v>
      </c>
      <c r="Q40" s="133">
        <f>ROUNDDOWN(Q29*T40,2)</f>
        <v>0</v>
      </c>
      <c r="R40" s="136">
        <f>ROUNDDOWN(R29*T40,2)</f>
        <v>0</v>
      </c>
      <c r="S40" s="137" t="s">
        <v>60</v>
      </c>
      <c r="T40" s="138">
        <v>0</v>
      </c>
      <c r="U40" s="139" t="s">
        <v>92</v>
      </c>
    </row>
    <row r="41" spans="1:21" ht="20.100000000000001" customHeight="1" thickBot="1" x14ac:dyDescent="0.2">
      <c r="A41" s="166"/>
      <c r="B41" s="181"/>
      <c r="C41" s="171"/>
      <c r="D41" s="57" t="s">
        <v>34</v>
      </c>
      <c r="E41" s="78" t="s">
        <v>62</v>
      </c>
      <c r="F41" s="140" t="s">
        <v>73</v>
      </c>
      <c r="G41" s="141">
        <f>ROUNDDOWN(SUM(G36:G39)*T41%,2)</f>
        <v>0</v>
      </c>
      <c r="H41" s="142">
        <f>ROUNDDOWN(SUM(H36:H39)*T41%,2)</f>
        <v>0</v>
      </c>
      <c r="I41" s="142">
        <f>ROUNDDOWN(SUM(I36:I39)*T41%,2)</f>
        <v>0</v>
      </c>
      <c r="J41" s="142">
        <f>ROUNDDOWN(SUM(J36:J39)*T41%,2)</f>
        <v>0</v>
      </c>
      <c r="K41" s="142">
        <f>ROUNDDOWN(SUM(K36:K39)*T41%,2)</f>
        <v>0</v>
      </c>
      <c r="L41" s="143">
        <f>ROUNDDOWN(SUM(L36:L39)*T41%,2)</f>
        <v>0</v>
      </c>
      <c r="M41" s="144">
        <f>ROUNDDOWN(SUM(M36:M39)*T41%,2)</f>
        <v>0</v>
      </c>
      <c r="N41" s="142">
        <f>ROUNDDOWN(SUM(N36:N39)*T41%,2)</f>
        <v>0</v>
      </c>
      <c r="O41" s="142">
        <f>ROUNDDOWN(SUM(O36:O39)*T41%,2)</f>
        <v>0</v>
      </c>
      <c r="P41" s="142">
        <f>ROUNDDOWN(SUM(P36:P39)*T41%,2)</f>
        <v>0</v>
      </c>
      <c r="Q41" s="142">
        <f>ROUNDDOWN(SUM(Q36:Q39)*T41%,2)</f>
        <v>0</v>
      </c>
      <c r="R41" s="145">
        <f>ROUNDDOWN(SUM(R36:R39)*T41%,2)</f>
        <v>0</v>
      </c>
      <c r="S41" s="146" t="s">
        <v>61</v>
      </c>
      <c r="T41" s="147">
        <v>0</v>
      </c>
      <c r="U41" s="148" t="s">
        <v>102</v>
      </c>
    </row>
    <row r="42" spans="1:21" ht="20.100000000000001" customHeight="1" x14ac:dyDescent="0.15">
      <c r="A42" s="172" t="s">
        <v>22</v>
      </c>
      <c r="B42" s="184" t="s">
        <v>25</v>
      </c>
      <c r="C42" s="186" t="s">
        <v>66</v>
      </c>
      <c r="D42" s="12"/>
      <c r="E42" s="46" t="s">
        <v>77</v>
      </c>
      <c r="F42" s="99" t="s">
        <v>95</v>
      </c>
      <c r="G42" s="47">
        <f>ROUNDDOWN(G35+SUM(G36:G39)-SUM(G40:G41),0)</f>
        <v>0</v>
      </c>
      <c r="H42" s="48">
        <f t="shared" ref="H42:R42" si="9">ROUNDDOWN(H35+SUM(H36:H39)-SUM(H40:H41),0)</f>
        <v>0</v>
      </c>
      <c r="I42" s="48">
        <f t="shared" si="9"/>
        <v>0</v>
      </c>
      <c r="J42" s="48">
        <f t="shared" si="9"/>
        <v>0</v>
      </c>
      <c r="K42" s="48">
        <f t="shared" si="9"/>
        <v>0</v>
      </c>
      <c r="L42" s="49">
        <f t="shared" si="9"/>
        <v>0</v>
      </c>
      <c r="M42" s="47">
        <f t="shared" si="9"/>
        <v>0</v>
      </c>
      <c r="N42" s="48">
        <f t="shared" si="9"/>
        <v>0</v>
      </c>
      <c r="O42" s="48">
        <f t="shared" si="9"/>
        <v>0</v>
      </c>
      <c r="P42" s="48">
        <f t="shared" si="9"/>
        <v>0</v>
      </c>
      <c r="Q42" s="48">
        <f t="shared" si="9"/>
        <v>0</v>
      </c>
      <c r="R42" s="49">
        <f t="shared" si="9"/>
        <v>0</v>
      </c>
      <c r="S42" s="106" t="s">
        <v>72</v>
      </c>
      <c r="T42" s="54"/>
      <c r="U42" s="93"/>
    </row>
    <row r="43" spans="1:21" ht="20.100000000000001" customHeight="1" x14ac:dyDescent="0.15">
      <c r="A43" s="166"/>
      <c r="B43" s="185"/>
      <c r="C43" s="187"/>
      <c r="D43" s="57"/>
      <c r="E43" s="58" t="s">
        <v>70</v>
      </c>
      <c r="F43" s="100"/>
      <c r="G43" s="59"/>
      <c r="H43" s="60"/>
      <c r="I43" s="60"/>
      <c r="J43" s="60"/>
      <c r="K43" s="60" t="s">
        <v>48</v>
      </c>
      <c r="L43" s="61">
        <f>SUM(G42:L42)</f>
        <v>0</v>
      </c>
      <c r="M43" s="59"/>
      <c r="N43" s="60"/>
      <c r="O43" s="60"/>
      <c r="P43" s="60"/>
      <c r="Q43" s="60" t="s">
        <v>49</v>
      </c>
      <c r="R43" s="61">
        <f>SUM(M42:R42)</f>
        <v>0</v>
      </c>
      <c r="S43" s="87"/>
      <c r="T43" s="88"/>
      <c r="U43" s="89"/>
    </row>
    <row r="44" spans="1:21" ht="20.100000000000001" customHeight="1" x14ac:dyDescent="0.15">
      <c r="A44" s="153" t="s">
        <v>28</v>
      </c>
      <c r="B44" s="155" t="s">
        <v>68</v>
      </c>
      <c r="C44" s="155" t="s">
        <v>66</v>
      </c>
      <c r="D44" s="155"/>
      <c r="E44" s="155"/>
      <c r="F44" s="115" t="s">
        <v>105</v>
      </c>
      <c r="G44" s="71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50">
        <f>SUM(L43,R43)*3</f>
        <v>0</v>
      </c>
      <c r="S44" s="84"/>
      <c r="T44" s="83"/>
      <c r="U44" s="73"/>
    </row>
    <row r="45" spans="1:21" s="114" customFormat="1" ht="20.100000000000001" customHeight="1" x14ac:dyDescent="0.15">
      <c r="A45" s="108"/>
      <c r="B45" s="109"/>
      <c r="C45" s="109"/>
      <c r="D45" s="109"/>
      <c r="E45" s="109"/>
      <c r="F45" s="110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11"/>
      <c r="S45" s="112"/>
      <c r="T45" s="113"/>
      <c r="U45" s="113"/>
    </row>
    <row r="46" spans="1:21" s="114" customFormat="1" ht="20.100000000000001" customHeight="1" thickBot="1" x14ac:dyDescent="0.2">
      <c r="A46" s="6" t="s">
        <v>110</v>
      </c>
      <c r="B46" s="6"/>
      <c r="C46" s="6"/>
      <c r="D46" s="6"/>
      <c r="E46" s="6"/>
      <c r="F46" s="6"/>
      <c r="G46" s="6"/>
      <c r="H46" s="6"/>
      <c r="I46" s="6"/>
      <c r="J46" s="6"/>
      <c r="K46" s="1"/>
      <c r="L46" s="1"/>
      <c r="M46" s="1"/>
      <c r="N46" s="107"/>
      <c r="O46" s="107"/>
      <c r="P46" s="107"/>
      <c r="Q46" s="107"/>
      <c r="R46" s="111"/>
      <c r="S46" s="112"/>
      <c r="T46" s="113"/>
      <c r="U46" s="113"/>
    </row>
    <row r="47" spans="1:21" ht="20.100000000000001" customHeight="1" x14ac:dyDescent="0.15">
      <c r="A47" s="116" t="s">
        <v>78</v>
      </c>
      <c r="B47" s="6" t="s">
        <v>111</v>
      </c>
      <c r="C47" s="6"/>
      <c r="D47" s="6"/>
      <c r="E47" s="6"/>
      <c r="F47" s="6"/>
      <c r="G47" s="6"/>
      <c r="I47" s="116" t="s">
        <v>97</v>
      </c>
      <c r="J47" s="6" t="s">
        <v>112</v>
      </c>
      <c r="O47" s="195" t="s">
        <v>109</v>
      </c>
      <c r="P47" s="196"/>
      <c r="Q47" s="193">
        <f>SUM(R23,R44)</f>
        <v>0</v>
      </c>
      <c r="R47" s="193"/>
      <c r="S47" s="189" t="s">
        <v>39</v>
      </c>
      <c r="T47" s="190"/>
      <c r="U47" s="62"/>
    </row>
    <row r="48" spans="1:21" ht="20.100000000000001" customHeight="1" thickBot="1" x14ac:dyDescent="0.2">
      <c r="A48" s="116" t="s">
        <v>79</v>
      </c>
      <c r="B48" s="6" t="s">
        <v>113</v>
      </c>
      <c r="C48" s="6"/>
      <c r="D48" s="6"/>
      <c r="E48" s="6"/>
      <c r="F48" s="6"/>
      <c r="G48" s="6"/>
      <c r="I48" s="116" t="s">
        <v>98</v>
      </c>
      <c r="J48" s="6" t="s">
        <v>114</v>
      </c>
      <c r="O48" s="197"/>
      <c r="P48" s="198"/>
      <c r="Q48" s="194"/>
      <c r="R48" s="194"/>
      <c r="S48" s="191"/>
      <c r="T48" s="192"/>
      <c r="U48" s="62"/>
    </row>
    <row r="49" spans="1:19" ht="20.100000000000001" customHeight="1" x14ac:dyDescent="0.15">
      <c r="A49" s="116"/>
      <c r="B49" s="6" t="s">
        <v>115</v>
      </c>
      <c r="C49" s="6"/>
      <c r="D49" s="6"/>
      <c r="E49" s="6"/>
      <c r="F49" s="6"/>
      <c r="G49" s="6"/>
      <c r="I49" s="116" t="s">
        <v>99</v>
      </c>
      <c r="J49" s="6" t="s">
        <v>116</v>
      </c>
    </row>
    <row r="50" spans="1:19" ht="20.100000000000001" customHeight="1" x14ac:dyDescent="0.15">
      <c r="A50" s="116" t="s">
        <v>80</v>
      </c>
      <c r="B50" s="6" t="s">
        <v>117</v>
      </c>
      <c r="C50" s="6"/>
      <c r="D50" s="6"/>
      <c r="E50" s="6"/>
      <c r="F50" s="6"/>
      <c r="G50" s="6"/>
      <c r="I50" s="116" t="s">
        <v>100</v>
      </c>
      <c r="J50" s="6" t="s">
        <v>81</v>
      </c>
      <c r="R50" s="188"/>
      <c r="S50" s="188"/>
    </row>
    <row r="51" spans="1:19" ht="20.100000000000001" customHeight="1" x14ac:dyDescent="0.15">
      <c r="A51" s="116"/>
      <c r="B51" s="6" t="s">
        <v>118</v>
      </c>
      <c r="C51" s="6"/>
      <c r="D51" s="6"/>
      <c r="E51" s="6"/>
      <c r="F51" s="6"/>
      <c r="G51" s="6"/>
      <c r="I51" s="116" t="s">
        <v>91</v>
      </c>
      <c r="J51" s="6" t="s">
        <v>82</v>
      </c>
      <c r="K51" s="6"/>
      <c r="M51" s="6"/>
      <c r="O51" s="4"/>
      <c r="P51" s="5"/>
      <c r="R51" s="2"/>
    </row>
    <row r="52" spans="1:19" ht="20.100000000000001" customHeight="1" x14ac:dyDescent="0.15">
      <c r="A52" s="116" t="s">
        <v>119</v>
      </c>
      <c r="B52" s="6" t="s">
        <v>120</v>
      </c>
      <c r="C52" s="6"/>
      <c r="D52" s="6"/>
      <c r="E52" s="6"/>
      <c r="F52" s="6"/>
      <c r="G52" s="6"/>
      <c r="I52" s="116" t="s">
        <v>121</v>
      </c>
      <c r="J52" s="6" t="s">
        <v>84</v>
      </c>
      <c r="O52" s="4"/>
      <c r="P52" s="5"/>
      <c r="R52" s="2"/>
    </row>
    <row r="53" spans="1:19" ht="20.100000000000001" customHeight="1" x14ac:dyDescent="0.15">
      <c r="A53" s="116" t="s">
        <v>122</v>
      </c>
      <c r="B53" s="6" t="s">
        <v>123</v>
      </c>
      <c r="C53" s="6"/>
      <c r="D53" s="6"/>
      <c r="E53" s="6"/>
      <c r="F53" s="6"/>
      <c r="G53" s="6"/>
      <c r="I53" s="116"/>
      <c r="J53" s="1" t="s">
        <v>85</v>
      </c>
      <c r="O53" s="4"/>
      <c r="P53" s="2"/>
      <c r="R53" s="2"/>
    </row>
    <row r="54" spans="1:19" ht="20.100000000000001" customHeight="1" x14ac:dyDescent="0.15">
      <c r="A54" s="116"/>
      <c r="B54" s="6" t="s">
        <v>124</v>
      </c>
      <c r="C54" s="6"/>
      <c r="D54" s="6"/>
      <c r="E54" s="6"/>
      <c r="F54" s="6"/>
      <c r="G54" s="6"/>
      <c r="I54" s="116" t="s">
        <v>125</v>
      </c>
      <c r="J54" s="6" t="s">
        <v>86</v>
      </c>
      <c r="O54" s="116" t="s">
        <v>129</v>
      </c>
      <c r="P54" s="1" t="s">
        <v>88</v>
      </c>
    </row>
    <row r="55" spans="1:19" ht="20.100000000000001" customHeight="1" x14ac:dyDescent="0.15">
      <c r="A55" s="116" t="s">
        <v>96</v>
      </c>
      <c r="B55" s="6" t="s">
        <v>126</v>
      </c>
      <c r="C55" s="6"/>
      <c r="D55" s="6"/>
      <c r="E55" s="6"/>
      <c r="F55" s="6"/>
      <c r="G55" s="6"/>
      <c r="J55" s="1" t="s">
        <v>87</v>
      </c>
      <c r="O55" s="6"/>
      <c r="P55" s="6" t="s">
        <v>89</v>
      </c>
    </row>
    <row r="56" spans="1:19" ht="20.100000000000001" customHeight="1" x14ac:dyDescent="0.15">
      <c r="A56" s="116"/>
      <c r="B56" s="6" t="s">
        <v>127</v>
      </c>
      <c r="C56" s="6"/>
      <c r="D56" s="6"/>
      <c r="E56" s="6"/>
      <c r="F56" s="6"/>
      <c r="G56" s="6"/>
      <c r="I56" s="116" t="s">
        <v>128</v>
      </c>
      <c r="J56" s="6" t="s">
        <v>83</v>
      </c>
      <c r="O56" s="6"/>
      <c r="P56" s="1" t="s">
        <v>90</v>
      </c>
    </row>
    <row r="57" spans="1:19" ht="20.100000000000001" customHeight="1" x14ac:dyDescent="0.15">
      <c r="A57" s="116"/>
      <c r="B57" s="6"/>
      <c r="C57" s="6"/>
      <c r="D57" s="6"/>
      <c r="E57" s="6"/>
      <c r="F57" s="6"/>
      <c r="G57" s="6"/>
      <c r="H57" s="6"/>
    </row>
    <row r="58" spans="1:19" ht="20.100000000000001" customHeight="1" x14ac:dyDescent="0.15">
      <c r="A58" s="116"/>
      <c r="B58" s="6"/>
    </row>
    <row r="59" spans="1:19" ht="20.100000000000001" customHeight="1" x14ac:dyDescent="0.15">
      <c r="A59" s="116"/>
      <c r="B59" s="6"/>
    </row>
    <row r="60" spans="1:19" ht="20.100000000000001" customHeight="1" x14ac:dyDescent="0.15">
      <c r="A60" s="116"/>
    </row>
  </sheetData>
  <mergeCells count="37">
    <mergeCell ref="A21:A22"/>
    <mergeCell ref="B21:B22"/>
    <mergeCell ref="C21:C22"/>
    <mergeCell ref="R50:S50"/>
    <mergeCell ref="S47:T48"/>
    <mergeCell ref="Q47:R48"/>
    <mergeCell ref="O47:P48"/>
    <mergeCell ref="A40:A41"/>
    <mergeCell ref="B40:B41"/>
    <mergeCell ref="C40:C41"/>
    <mergeCell ref="A42:A43"/>
    <mergeCell ref="B42:B43"/>
    <mergeCell ref="C42:C43"/>
    <mergeCell ref="S27:U28"/>
    <mergeCell ref="C30:C33"/>
    <mergeCell ref="A36:A39"/>
    <mergeCell ref="B36:B39"/>
    <mergeCell ref="C36:C39"/>
    <mergeCell ref="A27:E28"/>
    <mergeCell ref="A30:A33"/>
    <mergeCell ref="B30:B33"/>
    <mergeCell ref="G27:R27"/>
    <mergeCell ref="F27:F28"/>
    <mergeCell ref="A1:F2"/>
    <mergeCell ref="S6:U7"/>
    <mergeCell ref="C9:C12"/>
    <mergeCell ref="C15:C18"/>
    <mergeCell ref="C19:C20"/>
    <mergeCell ref="A6:E7"/>
    <mergeCell ref="F6:F7"/>
    <mergeCell ref="G6:R6"/>
    <mergeCell ref="B9:B12"/>
    <mergeCell ref="A9:A12"/>
    <mergeCell ref="A19:A20"/>
    <mergeCell ref="B19:B20"/>
    <mergeCell ref="B15:B18"/>
    <mergeCell ref="A15:A18"/>
  </mergeCells>
  <phoneticPr fontId="2"/>
  <dataValidations disablePrompts="1" count="1">
    <dataValidation type="decimal" operator="greaterThanOrEqual" allowBlank="1" showInputMessage="1" showErrorMessage="1" sqref="T19:T20 T40:T41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仙台市</cp:lastModifiedBy>
  <cp:lastPrinted>2022-05-12T10:39:54Z</cp:lastPrinted>
  <dcterms:created xsi:type="dcterms:W3CDTF">2021-04-28T04:04:43Z</dcterms:created>
  <dcterms:modified xsi:type="dcterms:W3CDTF">2022-07-04T07:58:48Z</dcterms:modified>
</cp:coreProperties>
</file>