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08_広瀬川浄化センターほか１３施設（500↓↑）\入札説明書\"/>
    </mc:Choice>
  </mc:AlternateContent>
  <bookViews>
    <workbookView xWindow="0" yWindow="0" windowWidth="28800" windowHeight="12210" tabRatio="847"/>
  </bookViews>
  <sheets>
    <sheet name="入札金額積算内訳書" sheetId="24" r:id="rId1"/>
    <sheet name="施設別明細" sheetId="45" r:id="rId2"/>
  </sheets>
  <definedNames>
    <definedName name="_xlnm.Print_Area" localSheetId="1">施設別明細!$A$1:$K$149</definedName>
    <definedName name="_xlnm.Print_Area" localSheetId="0">入札金額積算内訳書!$A$1:$U$311</definedName>
    <definedName name="_xlnm.Print_Titles" localSheetId="1">施設別明細!$1:$3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3" i="24" l="1"/>
  <c r="Q124" i="24"/>
  <c r="O124" i="24" l="1"/>
  <c r="N103" i="24"/>
  <c r="M161" i="24"/>
  <c r="K124" i="24"/>
  <c r="J124" i="24"/>
  <c r="J141" i="24"/>
  <c r="H99" i="24"/>
  <c r="I124" i="24"/>
  <c r="M98" i="24"/>
  <c r="N98" i="24"/>
  <c r="O99" i="24"/>
  <c r="G99" i="24"/>
  <c r="N99" i="24"/>
  <c r="M145" i="24"/>
  <c r="N166" i="24"/>
  <c r="M166" i="24"/>
  <c r="N161" i="24"/>
  <c r="M140" i="24"/>
  <c r="Q99" i="24" l="1"/>
  <c r="R99" i="24"/>
  <c r="M99" i="24"/>
  <c r="N141" i="24"/>
  <c r="L99" i="24"/>
  <c r="P99" i="24"/>
  <c r="J99" i="24"/>
  <c r="R141" i="24"/>
  <c r="R162" i="24"/>
  <c r="K162" i="24"/>
  <c r="K99" i="24"/>
  <c r="I99" i="24"/>
  <c r="O119" i="24"/>
  <c r="J119" i="24"/>
  <c r="I119" i="24"/>
  <c r="H98" i="24"/>
  <c r="H103" i="24"/>
  <c r="R124" i="24"/>
  <c r="R119" i="24"/>
  <c r="P119" i="24"/>
  <c r="P124" i="24"/>
  <c r="K119" i="24"/>
  <c r="Q98" i="24"/>
  <c r="Q103" i="24"/>
  <c r="L119" i="24"/>
  <c r="L124" i="24"/>
  <c r="P98" i="24"/>
  <c r="P103" i="24"/>
  <c r="O103" i="24"/>
  <c r="O98" i="24"/>
  <c r="N100" i="24"/>
  <c r="M119" i="24"/>
  <c r="M124" i="24"/>
  <c r="Q119" i="24"/>
  <c r="G103" i="24"/>
  <c r="G98" i="24"/>
  <c r="G120" i="24"/>
  <c r="I98" i="24"/>
  <c r="I103" i="24"/>
  <c r="J98" i="24"/>
  <c r="J103" i="24"/>
  <c r="R98" i="24"/>
  <c r="R103" i="24"/>
  <c r="G124" i="24"/>
  <c r="G119" i="24"/>
  <c r="H119" i="24"/>
  <c r="H124" i="24"/>
  <c r="L98" i="24"/>
  <c r="L103" i="24"/>
  <c r="K103" i="24"/>
  <c r="K98" i="24"/>
  <c r="N119" i="24"/>
  <c r="N124" i="24"/>
  <c r="N162" i="24"/>
  <c r="G162" i="24"/>
  <c r="Q161" i="24"/>
  <c r="Q166" i="24"/>
  <c r="P140" i="24"/>
  <c r="P145" i="24"/>
  <c r="O145" i="24"/>
  <c r="O140" i="24"/>
  <c r="L161" i="24"/>
  <c r="L166" i="24"/>
  <c r="K166" i="24"/>
  <c r="K161" i="24"/>
  <c r="N142" i="24"/>
  <c r="N145" i="24"/>
  <c r="N140" i="24"/>
  <c r="L162" i="24"/>
  <c r="M162" i="24"/>
  <c r="H162" i="24"/>
  <c r="P162" i="24"/>
  <c r="I162" i="24"/>
  <c r="Q162" i="24"/>
  <c r="L140" i="24"/>
  <c r="L145" i="24"/>
  <c r="K145" i="24"/>
  <c r="K140" i="24"/>
  <c r="H161" i="24"/>
  <c r="H166" i="24"/>
  <c r="G166" i="24"/>
  <c r="G161" i="24"/>
  <c r="O162" i="24"/>
  <c r="I140" i="24"/>
  <c r="I145" i="24"/>
  <c r="K163" i="24"/>
  <c r="H140" i="24"/>
  <c r="H145" i="24"/>
  <c r="G145" i="24"/>
  <c r="G140" i="24"/>
  <c r="J166" i="24"/>
  <c r="J161" i="24"/>
  <c r="R166" i="24"/>
  <c r="R161" i="24"/>
  <c r="Q140" i="24"/>
  <c r="Q145" i="24"/>
  <c r="I161" i="24"/>
  <c r="I166" i="24"/>
  <c r="J145" i="24"/>
  <c r="J140" i="24"/>
  <c r="R145" i="24"/>
  <c r="R140" i="24"/>
  <c r="P161" i="24"/>
  <c r="P166" i="24"/>
  <c r="O166" i="24"/>
  <c r="O161" i="24"/>
  <c r="G141" i="24"/>
  <c r="K141" i="24"/>
  <c r="O141" i="24"/>
  <c r="H141" i="24"/>
  <c r="I141" i="24"/>
  <c r="Q141" i="24"/>
  <c r="L141" i="24"/>
  <c r="M141" i="24"/>
  <c r="J162" i="24"/>
  <c r="P141" i="24"/>
  <c r="J142" i="24" l="1"/>
  <c r="O100" i="24"/>
  <c r="G100" i="24"/>
  <c r="R100" i="24"/>
  <c r="N163" i="24"/>
  <c r="K120" i="24"/>
  <c r="O120" i="24"/>
  <c r="L120" i="24"/>
  <c r="H100" i="24"/>
  <c r="L100" i="24"/>
  <c r="P100" i="24"/>
  <c r="I100" i="24"/>
  <c r="M100" i="24"/>
  <c r="Q100" i="24"/>
  <c r="J100" i="24"/>
  <c r="J120" i="24"/>
  <c r="P120" i="24"/>
  <c r="R120" i="24"/>
  <c r="H120" i="24"/>
  <c r="M120" i="24"/>
  <c r="I120" i="24"/>
  <c r="N120" i="24"/>
  <c r="Q120" i="24"/>
  <c r="K100" i="24"/>
  <c r="G163" i="24"/>
  <c r="R163" i="24"/>
  <c r="O163" i="24"/>
  <c r="Q163" i="24"/>
  <c r="I163" i="24"/>
  <c r="P163" i="24"/>
  <c r="L163" i="24"/>
  <c r="H163" i="24"/>
  <c r="M163" i="24"/>
  <c r="J163" i="24"/>
  <c r="K142" i="24"/>
  <c r="G142" i="24"/>
  <c r="O142" i="24"/>
  <c r="P142" i="24"/>
  <c r="I142" i="24"/>
  <c r="Q142" i="24"/>
  <c r="L142" i="24"/>
  <c r="M142" i="24"/>
  <c r="H142" i="24"/>
  <c r="R142" i="24"/>
  <c r="I101" i="24" l="1"/>
  <c r="L101" i="24"/>
  <c r="H101" i="24"/>
  <c r="M101" i="24"/>
  <c r="Q101" i="24"/>
  <c r="P101" i="24"/>
  <c r="G101" i="24"/>
  <c r="K101" i="24"/>
  <c r="O101" i="24"/>
  <c r="J101" i="24"/>
  <c r="R101" i="24"/>
  <c r="N101" i="24"/>
  <c r="L121" i="24"/>
  <c r="N121" i="24"/>
  <c r="H121" i="24"/>
  <c r="Q121" i="24"/>
  <c r="R121" i="24"/>
  <c r="M121" i="24"/>
  <c r="I121" i="24"/>
  <c r="K121" i="24"/>
  <c r="O121" i="24"/>
  <c r="G121" i="24"/>
  <c r="P121" i="24"/>
  <c r="J121" i="24"/>
  <c r="H102" i="24"/>
  <c r="P102" i="24"/>
  <c r="I102" i="24"/>
  <c r="M102" i="24"/>
  <c r="Q102" i="24"/>
  <c r="Q104" i="24" s="1"/>
  <c r="L102" i="24"/>
  <c r="N102" i="24"/>
  <c r="K102" i="24"/>
  <c r="J102" i="24"/>
  <c r="G102" i="24"/>
  <c r="O102" i="24"/>
  <c r="R102" i="24"/>
  <c r="H165" i="24"/>
  <c r="L165" i="24"/>
  <c r="M165" i="24"/>
  <c r="Q165" i="24"/>
  <c r="I165" i="24"/>
  <c r="P165" i="24"/>
  <c r="J165" i="24"/>
  <c r="R165" i="24"/>
  <c r="N165" i="24"/>
  <c r="K165" i="24"/>
  <c r="O165" i="24"/>
  <c r="G165" i="24"/>
  <c r="G144" i="24"/>
  <c r="O144" i="24"/>
  <c r="R144" i="24"/>
  <c r="K144" i="24"/>
  <c r="I144" i="24"/>
  <c r="P144" i="24"/>
  <c r="M144" i="24"/>
  <c r="Q144" i="24"/>
  <c r="H144" i="24"/>
  <c r="L144" i="24"/>
  <c r="J144" i="24"/>
  <c r="N144" i="24"/>
  <c r="I164" i="24"/>
  <c r="Q164" i="24"/>
  <c r="L164" i="24"/>
  <c r="H164" i="24"/>
  <c r="M164" i="24"/>
  <c r="P164" i="24"/>
  <c r="P167" i="24" s="1"/>
  <c r="G164" i="24"/>
  <c r="K164" i="24"/>
  <c r="N164" i="24"/>
  <c r="R164" i="24"/>
  <c r="O164" i="24"/>
  <c r="O167" i="24" s="1"/>
  <c r="J164" i="24"/>
  <c r="G143" i="24"/>
  <c r="G146" i="24" s="1"/>
  <c r="K143" i="24"/>
  <c r="O143" i="24"/>
  <c r="L143" i="24"/>
  <c r="M143" i="24"/>
  <c r="H143" i="24"/>
  <c r="P143" i="24"/>
  <c r="Q143" i="24"/>
  <c r="I143" i="24"/>
  <c r="I146" i="24" s="1"/>
  <c r="J143" i="24"/>
  <c r="N143" i="24"/>
  <c r="R143" i="24"/>
  <c r="M146" i="24" l="1"/>
  <c r="M147" i="24" s="1"/>
  <c r="H104" i="24"/>
  <c r="H105" i="24" s="1"/>
  <c r="I104" i="24"/>
  <c r="I105" i="24" s="1"/>
  <c r="P104" i="24"/>
  <c r="P105" i="24" s="1"/>
  <c r="L146" i="24"/>
  <c r="L147" i="24" s="1"/>
  <c r="J104" i="24"/>
  <c r="J105" i="24" s="1"/>
  <c r="O146" i="24"/>
  <c r="O147" i="24" s="1"/>
  <c r="L167" i="24"/>
  <c r="L168" i="24" s="1"/>
  <c r="H167" i="24"/>
  <c r="H168" i="24" s="1"/>
  <c r="L104" i="24"/>
  <c r="L105" i="24" s="1"/>
  <c r="Q105" i="24"/>
  <c r="O104" i="24"/>
  <c r="O105" i="24"/>
  <c r="H122" i="24"/>
  <c r="P122" i="24"/>
  <c r="J122" i="24"/>
  <c r="L122" i="24"/>
  <c r="Q122" i="24"/>
  <c r="N122" i="24"/>
  <c r="K122" i="24"/>
  <c r="M122" i="24"/>
  <c r="G122" i="24"/>
  <c r="R122" i="24"/>
  <c r="O122" i="24"/>
  <c r="I122" i="24"/>
  <c r="N104" i="24"/>
  <c r="N105" i="24" s="1"/>
  <c r="M104" i="24"/>
  <c r="M105" i="24" s="1"/>
  <c r="R104" i="24"/>
  <c r="R105" i="24" s="1"/>
  <c r="G104" i="24"/>
  <c r="G105" i="24" s="1"/>
  <c r="K104" i="24"/>
  <c r="K105" i="24" s="1"/>
  <c r="N123" i="24"/>
  <c r="P123" i="24"/>
  <c r="J123" i="24"/>
  <c r="I123" i="24"/>
  <c r="G123" i="24"/>
  <c r="R123" i="24"/>
  <c r="L123" i="24"/>
  <c r="H123" i="24"/>
  <c r="K123" i="24"/>
  <c r="Q123" i="24"/>
  <c r="O123" i="24"/>
  <c r="M123" i="24"/>
  <c r="N167" i="24"/>
  <c r="N168" i="24" s="1"/>
  <c r="I167" i="24"/>
  <c r="I168" i="24" s="1"/>
  <c r="G147" i="24"/>
  <c r="R167" i="24"/>
  <c r="R168" i="24" s="1"/>
  <c r="M167" i="24"/>
  <c r="M168" i="24" s="1"/>
  <c r="J167" i="24"/>
  <c r="J168" i="24" s="1"/>
  <c r="K167" i="24"/>
  <c r="K168" i="24" s="1"/>
  <c r="R146" i="24"/>
  <c r="R147" i="24" s="1"/>
  <c r="I147" i="24"/>
  <c r="P146" i="24"/>
  <c r="P147" i="24" s="1"/>
  <c r="K146" i="24"/>
  <c r="K147" i="24" s="1"/>
  <c r="N146" i="24"/>
  <c r="N147" i="24" s="1"/>
  <c r="G167" i="24"/>
  <c r="G168" i="24" s="1"/>
  <c r="Q146" i="24"/>
  <c r="Q147" i="24" s="1"/>
  <c r="O168" i="24"/>
  <c r="J146" i="24"/>
  <c r="J147" i="24" s="1"/>
  <c r="P168" i="24"/>
  <c r="H146" i="24"/>
  <c r="H147" i="24" s="1"/>
  <c r="Q167" i="24"/>
  <c r="Q168" i="24" s="1"/>
  <c r="M125" i="24" l="1"/>
  <c r="M126" i="24" s="1"/>
  <c r="H125" i="24"/>
  <c r="H126" i="24" s="1"/>
  <c r="Q125" i="24"/>
  <c r="Q126" i="24" s="1"/>
  <c r="I125" i="24"/>
  <c r="I126" i="24" s="1"/>
  <c r="R106" i="24"/>
  <c r="P125" i="24"/>
  <c r="P126" i="24" s="1"/>
  <c r="K125" i="24"/>
  <c r="K126" i="24" s="1"/>
  <c r="L125" i="24"/>
  <c r="L126" i="24" s="1"/>
  <c r="G125" i="24"/>
  <c r="G126" i="24" s="1"/>
  <c r="O125" i="24"/>
  <c r="O126" i="24" s="1"/>
  <c r="J125" i="24"/>
  <c r="J126" i="24" s="1"/>
  <c r="L106" i="24"/>
  <c r="N125" i="24"/>
  <c r="N126" i="24" s="1"/>
  <c r="R125" i="24"/>
  <c r="R126" i="24" s="1"/>
  <c r="R169" i="24"/>
  <c r="L148" i="24"/>
  <c r="L169" i="24"/>
  <c r="R148" i="24"/>
  <c r="R107" i="24" l="1"/>
  <c r="R170" i="24"/>
  <c r="L127" i="24"/>
  <c r="R127" i="24"/>
  <c r="R149" i="24"/>
  <c r="R128" i="24" l="1"/>
  <c r="R271" i="24" l="1"/>
  <c r="M229" i="24"/>
  <c r="O229" i="24"/>
  <c r="N229" i="24"/>
  <c r="I229" i="24"/>
  <c r="J229" i="24"/>
  <c r="L229" i="24"/>
  <c r="R229" i="24"/>
  <c r="K271" i="24" l="1"/>
  <c r="J271" i="24"/>
  <c r="I271" i="24"/>
  <c r="M271" i="24"/>
  <c r="H271" i="24"/>
  <c r="L271" i="24"/>
  <c r="N271" i="24"/>
  <c r="Q271" i="24"/>
  <c r="K229" i="24"/>
  <c r="H229" i="24"/>
  <c r="P229" i="24"/>
  <c r="G271" i="24"/>
  <c r="O271" i="24"/>
  <c r="Q229" i="24"/>
  <c r="P271" i="24"/>
  <c r="L187" i="24"/>
  <c r="M187" i="24"/>
  <c r="N187" i="24"/>
  <c r="I187" i="24"/>
  <c r="R187" i="24"/>
  <c r="O187" i="24"/>
  <c r="K187" i="24"/>
  <c r="J187" i="24"/>
  <c r="Q187" i="24"/>
  <c r="H187" i="24"/>
  <c r="P187" i="24"/>
  <c r="H250" i="24"/>
  <c r="M250" i="24"/>
  <c r="N250" i="24"/>
  <c r="K250" i="24"/>
  <c r="R250" i="24"/>
  <c r="J250" i="24"/>
  <c r="O250" i="24"/>
  <c r="Q250" i="24"/>
  <c r="I250" i="24"/>
  <c r="L250" i="24"/>
  <c r="P250" i="24"/>
  <c r="G229" i="24"/>
  <c r="N292" i="24"/>
  <c r="K292" i="24"/>
  <c r="H292" i="24"/>
  <c r="P292" i="24"/>
  <c r="J292" i="24"/>
  <c r="O292" i="24"/>
  <c r="R292" i="24"/>
  <c r="M292" i="24"/>
  <c r="I292" i="24"/>
  <c r="L292" i="24"/>
  <c r="Q292" i="24"/>
  <c r="O208" i="24"/>
  <c r="N208" i="24"/>
  <c r="M208" i="24"/>
  <c r="H208" i="24"/>
  <c r="I208" i="24"/>
  <c r="J208" i="24"/>
  <c r="K208" i="24"/>
  <c r="L208" i="24"/>
  <c r="Q208" i="24"/>
  <c r="P208" i="24"/>
  <c r="R208" i="24"/>
  <c r="G250" i="24" l="1"/>
  <c r="G187" i="24"/>
  <c r="G292" i="24"/>
  <c r="G208" i="24"/>
  <c r="M182" i="24" l="1"/>
  <c r="G182" i="24"/>
  <c r="O182" i="24"/>
  <c r="R182" i="24"/>
  <c r="I182" i="24"/>
  <c r="L182" i="24"/>
  <c r="K182" i="24"/>
  <c r="H182" i="24"/>
  <c r="N182" i="24"/>
  <c r="Q182" i="24"/>
  <c r="P182" i="24"/>
  <c r="J182" i="24"/>
  <c r="P183" i="24" l="1"/>
  <c r="L183" i="24"/>
  <c r="H183" i="24"/>
  <c r="J183" i="24"/>
  <c r="Q183" i="24"/>
  <c r="R183" i="24"/>
  <c r="M183" i="24"/>
  <c r="I183" i="24"/>
  <c r="N183" i="24"/>
  <c r="K183" i="24"/>
  <c r="O183" i="24"/>
  <c r="G183" i="24"/>
  <c r="O203" i="24"/>
  <c r="Q203" i="24"/>
  <c r="M203" i="24"/>
  <c r="R203" i="24"/>
  <c r="P203" i="24"/>
  <c r="I203" i="24"/>
  <c r="K203" i="24"/>
  <c r="G203" i="24"/>
  <c r="N203" i="24"/>
  <c r="J203" i="24"/>
  <c r="L203" i="24"/>
  <c r="H203" i="24"/>
  <c r="N204" i="24" l="1"/>
  <c r="M204" i="24"/>
  <c r="P204" i="24"/>
  <c r="H204" i="24"/>
  <c r="O204" i="24"/>
  <c r="R204" i="24"/>
  <c r="L204" i="24"/>
  <c r="Q204" i="24"/>
  <c r="G204" i="24"/>
  <c r="I204" i="24"/>
  <c r="K204" i="24"/>
  <c r="J204" i="24"/>
  <c r="K184" i="24"/>
  <c r="N184" i="24"/>
  <c r="Q184" i="24"/>
  <c r="O184" i="24"/>
  <c r="R184" i="24"/>
  <c r="G184" i="24"/>
  <c r="I184" i="24"/>
  <c r="H184" i="24"/>
  <c r="J184" i="24"/>
  <c r="P184" i="24"/>
  <c r="L184" i="24"/>
  <c r="M184" i="24"/>
  <c r="O224" i="24"/>
  <c r="J224" i="24"/>
  <c r="R224" i="24"/>
  <c r="M224" i="24"/>
  <c r="P224" i="24"/>
  <c r="G224" i="24"/>
  <c r="K224" i="24"/>
  <c r="H224" i="24"/>
  <c r="N224" i="24"/>
  <c r="Q224" i="24"/>
  <c r="I224" i="24"/>
  <c r="L224" i="24"/>
  <c r="R39" i="24"/>
  <c r="G60" i="24"/>
  <c r="O79" i="24"/>
  <c r="I79" i="24"/>
  <c r="P78" i="24"/>
  <c r="K78" i="24"/>
  <c r="K79" i="24"/>
  <c r="Q78" i="24"/>
  <c r="L78" i="24"/>
  <c r="G78" i="24"/>
  <c r="M79" i="24"/>
  <c r="H79" i="24"/>
  <c r="O78" i="24"/>
  <c r="I78" i="24"/>
  <c r="Q79" i="24"/>
  <c r="L79" i="24"/>
  <c r="G79" i="24"/>
  <c r="M78" i="24"/>
  <c r="H78" i="24"/>
  <c r="P79" i="24"/>
  <c r="J79" i="24"/>
  <c r="J78" i="24"/>
  <c r="N79" i="24"/>
  <c r="N78" i="24"/>
  <c r="R79" i="24"/>
  <c r="R78" i="24"/>
  <c r="I57" i="24"/>
  <c r="O58" i="24"/>
  <c r="H57" i="24"/>
  <c r="O57" i="24"/>
  <c r="R57" i="24"/>
  <c r="J57" i="24"/>
  <c r="I58" i="24"/>
  <c r="M58" i="24"/>
  <c r="H58" i="24"/>
  <c r="K58" i="24"/>
  <c r="K57" i="24"/>
  <c r="N57" i="24"/>
  <c r="Q57" i="24"/>
  <c r="L58" i="24"/>
  <c r="G57" i="24"/>
  <c r="Q58" i="24"/>
  <c r="R58" i="24"/>
  <c r="P57" i="24"/>
  <c r="J58" i="24"/>
  <c r="G58" i="24"/>
  <c r="L57" i="24"/>
  <c r="M57" i="24"/>
  <c r="N58" i="24"/>
  <c r="P58" i="24"/>
  <c r="O36" i="24"/>
  <c r="M37" i="24"/>
  <c r="H37" i="24"/>
  <c r="O37" i="24"/>
  <c r="K37" i="24"/>
  <c r="I36" i="24"/>
  <c r="G37" i="24"/>
  <c r="L37" i="24"/>
  <c r="H36" i="24"/>
  <c r="R37" i="24"/>
  <c r="Q37" i="24"/>
  <c r="R36" i="24"/>
  <c r="L36" i="24"/>
  <c r="K36" i="24"/>
  <c r="Q36" i="24"/>
  <c r="P36" i="24"/>
  <c r="J36" i="24"/>
  <c r="G36" i="24"/>
  <c r="J37" i="24"/>
  <c r="N37" i="24"/>
  <c r="M36" i="24"/>
  <c r="P37" i="24"/>
  <c r="I37" i="24"/>
  <c r="N36" i="24"/>
  <c r="J80" i="24" l="1"/>
  <c r="I59" i="24"/>
  <c r="L59" i="24"/>
  <c r="G59" i="24"/>
  <c r="G62" i="24" s="1"/>
  <c r="Q59" i="24"/>
  <c r="K59" i="24"/>
  <c r="R19" i="24"/>
  <c r="Q80" i="24"/>
  <c r="O80" i="24"/>
  <c r="M80" i="24"/>
  <c r="M39" i="24"/>
  <c r="H39" i="24"/>
  <c r="I39" i="24"/>
  <c r="O81" i="24"/>
  <c r="K81" i="24"/>
  <c r="H81" i="24"/>
  <c r="G81" i="24"/>
  <c r="N81" i="24"/>
  <c r="P81" i="24"/>
  <c r="M81" i="24"/>
  <c r="L81" i="24"/>
  <c r="N39" i="24"/>
  <c r="L39" i="24"/>
  <c r="O39" i="24"/>
  <c r="G39" i="24"/>
  <c r="J81" i="24"/>
  <c r="Q81" i="24"/>
  <c r="P39" i="24"/>
  <c r="K39" i="24"/>
  <c r="J39" i="24"/>
  <c r="Q39" i="24"/>
  <c r="I81" i="24"/>
  <c r="R81" i="24"/>
  <c r="J186" i="24"/>
  <c r="G186" i="24"/>
  <c r="K186" i="24"/>
  <c r="L186" i="24"/>
  <c r="R186" i="24"/>
  <c r="H186" i="24"/>
  <c r="P186" i="24"/>
  <c r="M186" i="24"/>
  <c r="N186" i="24"/>
  <c r="Q186" i="24"/>
  <c r="O186" i="24"/>
  <c r="I186" i="24"/>
  <c r="O77" i="24"/>
  <c r="N245" i="24"/>
  <c r="K245" i="24"/>
  <c r="J245" i="24"/>
  <c r="H245" i="24"/>
  <c r="M245" i="24"/>
  <c r="P245" i="24"/>
  <c r="O245" i="24"/>
  <c r="Q245" i="24"/>
  <c r="R245" i="24"/>
  <c r="L245" i="24"/>
  <c r="G245" i="24"/>
  <c r="I245" i="24"/>
  <c r="M225" i="24"/>
  <c r="Q225" i="24"/>
  <c r="L225" i="24"/>
  <c r="I225" i="24"/>
  <c r="G225" i="24"/>
  <c r="P225" i="24"/>
  <c r="O225" i="24"/>
  <c r="N225" i="24"/>
  <c r="K225" i="24"/>
  <c r="R225" i="24"/>
  <c r="J225" i="24"/>
  <c r="H225" i="24"/>
  <c r="G205" i="24"/>
  <c r="L205" i="24"/>
  <c r="J205" i="24"/>
  <c r="M205" i="24"/>
  <c r="K205" i="24"/>
  <c r="Q205" i="24"/>
  <c r="P205" i="24"/>
  <c r="O205" i="24"/>
  <c r="H205" i="24"/>
  <c r="I205" i="24"/>
  <c r="N205" i="24"/>
  <c r="R205" i="24"/>
  <c r="I185" i="24"/>
  <c r="M185" i="24"/>
  <c r="K185" i="24"/>
  <c r="G185" i="24"/>
  <c r="G188" i="24" s="1"/>
  <c r="G189" i="24" s="1"/>
  <c r="Q185" i="24"/>
  <c r="H185" i="24"/>
  <c r="O185" i="24"/>
  <c r="P185" i="24"/>
  <c r="N185" i="24"/>
  <c r="R185" i="24"/>
  <c r="J185" i="24"/>
  <c r="L185" i="24"/>
  <c r="I60" i="24"/>
  <c r="O60" i="24"/>
  <c r="N60" i="24"/>
  <c r="Q60" i="24"/>
  <c r="K60" i="24"/>
  <c r="R38" i="24"/>
  <c r="R41" i="24" s="1"/>
  <c r="P60" i="24"/>
  <c r="N80" i="24"/>
  <c r="K80" i="24"/>
  <c r="G80" i="24"/>
  <c r="J60" i="24"/>
  <c r="M60" i="24"/>
  <c r="J38" i="24"/>
  <c r="I38" i="24"/>
  <c r="G38" i="24"/>
  <c r="P38" i="24"/>
  <c r="O38" i="24"/>
  <c r="H60" i="24"/>
  <c r="R60" i="24"/>
  <c r="L60" i="24"/>
  <c r="R80" i="24"/>
  <c r="P80" i="24"/>
  <c r="L80" i="24"/>
  <c r="I80" i="24"/>
  <c r="H80" i="24"/>
  <c r="M38" i="24"/>
  <c r="H38" i="24"/>
  <c r="N38" i="24"/>
  <c r="O59" i="24"/>
  <c r="P59" i="24"/>
  <c r="L38" i="24"/>
  <c r="K38" i="24"/>
  <c r="Q38" i="24"/>
  <c r="J59" i="24"/>
  <c r="M59" i="24"/>
  <c r="R59" i="24"/>
  <c r="H59" i="24"/>
  <c r="N59" i="24"/>
  <c r="L82" i="24"/>
  <c r="R40" i="24"/>
  <c r="N40" i="24"/>
  <c r="J35" i="24"/>
  <c r="Q40" i="24"/>
  <c r="K35" i="24"/>
  <c r="I40" i="24"/>
  <c r="P40" i="24"/>
  <c r="L35" i="24"/>
  <c r="H35" i="24"/>
  <c r="M35" i="24"/>
  <c r="G40" i="24"/>
  <c r="L40" i="24"/>
  <c r="H40" i="24"/>
  <c r="O40" i="24"/>
  <c r="O35" i="24"/>
  <c r="O19" i="24" l="1"/>
  <c r="J188" i="24"/>
  <c r="J189" i="24" s="1"/>
  <c r="N19" i="24"/>
  <c r="I83" i="24"/>
  <c r="P41" i="24"/>
  <c r="N83" i="24"/>
  <c r="H41" i="24"/>
  <c r="H42" i="24" s="1"/>
  <c r="R83" i="24"/>
  <c r="Q19" i="24"/>
  <c r="J83" i="24"/>
  <c r="Q62" i="24"/>
  <c r="J41" i="24"/>
  <c r="K83" i="24"/>
  <c r="I62" i="24"/>
  <c r="R188" i="24"/>
  <c r="R189" i="24" s="1"/>
  <c r="N188" i="24"/>
  <c r="N189" i="24" s="1"/>
  <c r="R82" i="24"/>
  <c r="N62" i="24"/>
  <c r="P83" i="24"/>
  <c r="O83" i="24"/>
  <c r="G83" i="24"/>
  <c r="I19" i="24"/>
  <c r="L19" i="24"/>
  <c r="P19" i="24"/>
  <c r="P188" i="24"/>
  <c r="P189" i="24" s="1"/>
  <c r="H19" i="24"/>
  <c r="J19" i="24"/>
  <c r="O188" i="24"/>
  <c r="O189" i="24" s="1"/>
  <c r="K188" i="24"/>
  <c r="K189" i="24" s="1"/>
  <c r="O82" i="24"/>
  <c r="K82" i="24"/>
  <c r="N77" i="24"/>
  <c r="H77" i="24"/>
  <c r="H188" i="24"/>
  <c r="H189" i="24" s="1"/>
  <c r="Q77" i="24"/>
  <c r="I77" i="24"/>
  <c r="J82" i="24"/>
  <c r="Q41" i="24"/>
  <c r="H83" i="24"/>
  <c r="O41" i="24"/>
  <c r="O42" i="24" s="1"/>
  <c r="K62" i="24"/>
  <c r="M77" i="24"/>
  <c r="G82" i="24"/>
  <c r="P82" i="24"/>
  <c r="L62" i="24"/>
  <c r="Q188" i="24"/>
  <c r="Q189" i="24" s="1"/>
  <c r="J62" i="24"/>
  <c r="P62" i="24"/>
  <c r="Q83" i="24"/>
  <c r="M83" i="24"/>
  <c r="G41" i="24"/>
  <c r="I41" i="24"/>
  <c r="R62" i="24"/>
  <c r="M41" i="24"/>
  <c r="K41" i="24"/>
  <c r="N41" i="24"/>
  <c r="M62" i="24"/>
  <c r="L41" i="24"/>
  <c r="L42" i="24" s="1"/>
  <c r="L83" i="24"/>
  <c r="I188" i="24"/>
  <c r="I189" i="24" s="1"/>
  <c r="M188" i="24"/>
  <c r="M189" i="24" s="1"/>
  <c r="L188" i="24"/>
  <c r="L189" i="24" s="1"/>
  <c r="N206" i="24"/>
  <c r="O206" i="24"/>
  <c r="L206" i="24"/>
  <c r="M206" i="24"/>
  <c r="I206" i="24"/>
  <c r="G206" i="24"/>
  <c r="J206" i="24"/>
  <c r="R206" i="24"/>
  <c r="Q206" i="24"/>
  <c r="K206" i="24"/>
  <c r="P206" i="24"/>
  <c r="H206" i="24"/>
  <c r="L207" i="24"/>
  <c r="M207" i="24"/>
  <c r="R207" i="24"/>
  <c r="H207" i="24"/>
  <c r="Q207" i="24"/>
  <c r="G207" i="24"/>
  <c r="N207" i="24"/>
  <c r="I207" i="24"/>
  <c r="K207" i="24"/>
  <c r="J207" i="24"/>
  <c r="P207" i="24"/>
  <c r="O207" i="24"/>
  <c r="R246" i="24"/>
  <c r="O246" i="24"/>
  <c r="M246" i="24"/>
  <c r="I246" i="24"/>
  <c r="N246" i="24"/>
  <c r="K246" i="24"/>
  <c r="P246" i="24"/>
  <c r="L246" i="24"/>
  <c r="J246" i="24"/>
  <c r="Q246" i="24"/>
  <c r="H246" i="24"/>
  <c r="G246" i="24"/>
  <c r="O226" i="24"/>
  <c r="H226" i="24"/>
  <c r="J226" i="24"/>
  <c r="P226" i="24"/>
  <c r="Q226" i="24"/>
  <c r="K226" i="24"/>
  <c r="I226" i="24"/>
  <c r="G226" i="24"/>
  <c r="L226" i="24"/>
  <c r="R226" i="24"/>
  <c r="N226" i="24"/>
  <c r="M226" i="24"/>
  <c r="G266" i="24"/>
  <c r="I266" i="24"/>
  <c r="H266" i="24"/>
  <c r="J266" i="24"/>
  <c r="K266" i="24"/>
  <c r="N266" i="24"/>
  <c r="P266" i="24"/>
  <c r="Q266" i="24"/>
  <c r="O266" i="24"/>
  <c r="M266" i="24"/>
  <c r="L266" i="24"/>
  <c r="R266" i="24"/>
  <c r="H62" i="24"/>
  <c r="O62" i="24"/>
  <c r="G19" i="24"/>
  <c r="M19" i="24"/>
  <c r="I82" i="24"/>
  <c r="L77" i="24"/>
  <c r="J61" i="24"/>
  <c r="J56" i="24"/>
  <c r="Q61" i="24"/>
  <c r="Q56" i="24"/>
  <c r="M61" i="24"/>
  <c r="M56" i="24"/>
  <c r="I61" i="24"/>
  <c r="I56" i="24"/>
  <c r="K61" i="24"/>
  <c r="K56" i="24"/>
  <c r="L56" i="24"/>
  <c r="L61" i="24"/>
  <c r="H56" i="24"/>
  <c r="H61" i="24"/>
  <c r="P61" i="24"/>
  <c r="P56" i="24"/>
  <c r="O61" i="24"/>
  <c r="O56" i="24"/>
  <c r="G61" i="24"/>
  <c r="G56" i="24"/>
  <c r="N56" i="24"/>
  <c r="N61" i="24"/>
  <c r="R61" i="24"/>
  <c r="R56" i="24"/>
  <c r="N35" i="24"/>
  <c r="I35" i="24"/>
  <c r="J40" i="24"/>
  <c r="P35" i="24"/>
  <c r="R35" i="24"/>
  <c r="R42" i="24" s="1"/>
  <c r="K40" i="24"/>
  <c r="M40" i="24"/>
  <c r="Q35" i="24"/>
  <c r="G35" i="24"/>
  <c r="I84" i="24" l="1"/>
  <c r="M82" i="24"/>
  <c r="O84" i="24"/>
  <c r="P42" i="24"/>
  <c r="K19" i="24"/>
  <c r="J42" i="24"/>
  <c r="P77" i="24"/>
  <c r="P84" i="24" s="1"/>
  <c r="K77" i="24"/>
  <c r="K84" i="24" s="1"/>
  <c r="J77" i="24"/>
  <c r="J84" i="24" s="1"/>
  <c r="R77" i="24"/>
  <c r="R84" i="24" s="1"/>
  <c r="I42" i="24"/>
  <c r="M84" i="24"/>
  <c r="N82" i="24"/>
  <c r="N84" i="24" s="1"/>
  <c r="R190" i="24"/>
  <c r="Q42" i="24"/>
  <c r="L84" i="24"/>
  <c r="Q82" i="24"/>
  <c r="Q84" i="24" s="1"/>
  <c r="G77" i="24"/>
  <c r="G84" i="24" s="1"/>
  <c r="H82" i="24"/>
  <c r="H84" i="24" s="1"/>
  <c r="G42" i="24"/>
  <c r="N42" i="24"/>
  <c r="K42" i="24"/>
  <c r="M42" i="24"/>
  <c r="M209" i="24"/>
  <c r="M210" i="24" s="1"/>
  <c r="L190" i="24"/>
  <c r="R191" i="24" s="1"/>
  <c r="I209" i="24"/>
  <c r="I210" i="24" s="1"/>
  <c r="H209" i="24"/>
  <c r="H210" i="24" s="1"/>
  <c r="R209" i="24"/>
  <c r="R210" i="24" s="1"/>
  <c r="J209" i="24"/>
  <c r="J210" i="24" s="1"/>
  <c r="G209" i="24"/>
  <c r="G210" i="24" s="1"/>
  <c r="L227" i="24"/>
  <c r="H227" i="24"/>
  <c r="I227" i="24"/>
  <c r="K227" i="24"/>
  <c r="J227" i="24"/>
  <c r="N227" i="24"/>
  <c r="P227" i="24"/>
  <c r="G227" i="24"/>
  <c r="M227" i="24"/>
  <c r="O227" i="24"/>
  <c r="R227" i="24"/>
  <c r="Q227" i="24"/>
  <c r="P209" i="24"/>
  <c r="P210" i="24" s="1"/>
  <c r="L209" i="24"/>
  <c r="L210" i="24" s="1"/>
  <c r="I267" i="24"/>
  <c r="L267" i="24"/>
  <c r="M267" i="24"/>
  <c r="G267" i="24"/>
  <c r="J267" i="24"/>
  <c r="O267" i="24"/>
  <c r="H267" i="24"/>
  <c r="K267" i="24"/>
  <c r="P267" i="24"/>
  <c r="Q267" i="24"/>
  <c r="R267" i="24"/>
  <c r="N267" i="24"/>
  <c r="H228" i="24"/>
  <c r="O228" i="24"/>
  <c r="G228" i="24"/>
  <c r="M228" i="24"/>
  <c r="N228" i="24"/>
  <c r="R228" i="24"/>
  <c r="J228" i="24"/>
  <c r="L228" i="24"/>
  <c r="P228" i="24"/>
  <c r="K228" i="24"/>
  <c r="I228" i="24"/>
  <c r="Q228" i="24"/>
  <c r="K209" i="24"/>
  <c r="K210" i="24" s="1"/>
  <c r="O209" i="24"/>
  <c r="O210" i="24" s="1"/>
  <c r="G287" i="24"/>
  <c r="L287" i="24"/>
  <c r="R287" i="24"/>
  <c r="P287" i="24"/>
  <c r="N287" i="24"/>
  <c r="K287" i="24"/>
  <c r="I287" i="24"/>
  <c r="J287" i="24"/>
  <c r="M287" i="24"/>
  <c r="O287" i="24"/>
  <c r="H287" i="24"/>
  <c r="Q287" i="24"/>
  <c r="M247" i="24"/>
  <c r="I247" i="24"/>
  <c r="N247" i="24"/>
  <c r="O247" i="24"/>
  <c r="K247" i="24"/>
  <c r="H247" i="24"/>
  <c r="Q247" i="24"/>
  <c r="R247" i="24"/>
  <c r="J247" i="24"/>
  <c r="P247" i="24"/>
  <c r="G247" i="24"/>
  <c r="L247" i="24"/>
  <c r="Q209" i="24"/>
  <c r="Q210" i="24" s="1"/>
  <c r="N209" i="24"/>
  <c r="N210" i="24" s="1"/>
  <c r="P63" i="24"/>
  <c r="I63" i="24"/>
  <c r="Q63" i="24"/>
  <c r="O63" i="24"/>
  <c r="K63" i="24"/>
  <c r="M63" i="24"/>
  <c r="J63" i="24"/>
  <c r="L63" i="24"/>
  <c r="N63" i="24"/>
  <c r="R63" i="24"/>
  <c r="G63" i="24"/>
  <c r="H63" i="24"/>
  <c r="R43" i="24" l="1"/>
  <c r="L43" i="24"/>
  <c r="R85" i="24"/>
  <c r="L85" i="24"/>
  <c r="R211" i="24"/>
  <c r="G230" i="24"/>
  <c r="G231" i="24" s="1"/>
  <c r="K230" i="24"/>
  <c r="K231" i="24" s="1"/>
  <c r="L211" i="24"/>
  <c r="R230" i="24"/>
  <c r="R231" i="24" s="1"/>
  <c r="P230" i="24"/>
  <c r="P231" i="24" s="1"/>
  <c r="H230" i="24"/>
  <c r="H231" i="24" s="1"/>
  <c r="I230" i="24"/>
  <c r="I231" i="24" s="1"/>
  <c r="O230" i="24"/>
  <c r="O231" i="24" s="1"/>
  <c r="N230" i="24"/>
  <c r="N231" i="24" s="1"/>
  <c r="L268" i="24"/>
  <c r="G268" i="24"/>
  <c r="R268" i="24"/>
  <c r="P268" i="24"/>
  <c r="I268" i="24"/>
  <c r="Q268" i="24"/>
  <c r="O268" i="24"/>
  <c r="K268" i="24"/>
  <c r="J268" i="24"/>
  <c r="H268" i="24"/>
  <c r="M268" i="24"/>
  <c r="N268" i="24"/>
  <c r="Q288" i="24"/>
  <c r="G288" i="24"/>
  <c r="J288" i="24"/>
  <c r="O288" i="24"/>
  <c r="I288" i="24"/>
  <c r="K288" i="24"/>
  <c r="L288" i="24"/>
  <c r="R288" i="24"/>
  <c r="M288" i="24"/>
  <c r="P288" i="24"/>
  <c r="H288" i="24"/>
  <c r="N288" i="24"/>
  <c r="M230" i="24"/>
  <c r="M231" i="24" s="1"/>
  <c r="J230" i="24"/>
  <c r="J231" i="24" s="1"/>
  <c r="L230" i="24"/>
  <c r="L231" i="24" s="1"/>
  <c r="Q248" i="24"/>
  <c r="L248" i="24"/>
  <c r="R248" i="24"/>
  <c r="P248" i="24"/>
  <c r="K248" i="24"/>
  <c r="I248" i="24"/>
  <c r="H248" i="24"/>
  <c r="N248" i="24"/>
  <c r="M248" i="24"/>
  <c r="J248" i="24"/>
  <c r="G248" i="24"/>
  <c r="O248" i="24"/>
  <c r="Q230" i="24"/>
  <c r="Q231" i="24" s="1"/>
  <c r="N249" i="24"/>
  <c r="I249" i="24"/>
  <c r="Q249" i="24"/>
  <c r="L249" i="24"/>
  <c r="M249" i="24"/>
  <c r="J249" i="24"/>
  <c r="G249" i="24"/>
  <c r="O249" i="24"/>
  <c r="P249" i="24"/>
  <c r="K249" i="24"/>
  <c r="H249" i="24"/>
  <c r="R249" i="24"/>
  <c r="L64" i="24"/>
  <c r="R64" i="24"/>
  <c r="R44" i="24" l="1"/>
  <c r="R86" i="24"/>
  <c r="R212" i="24"/>
  <c r="H251" i="24"/>
  <c r="H252" i="24" s="1"/>
  <c r="M251" i="24"/>
  <c r="M252" i="24" s="1"/>
  <c r="K251" i="24"/>
  <c r="K252" i="24" s="1"/>
  <c r="N251" i="24"/>
  <c r="N252" i="24" s="1"/>
  <c r="Q251" i="24"/>
  <c r="Q252" i="24" s="1"/>
  <c r="G251" i="24"/>
  <c r="G252" i="24" s="1"/>
  <c r="R251" i="24"/>
  <c r="R252" i="24" s="1"/>
  <c r="J251" i="24"/>
  <c r="J252" i="24" s="1"/>
  <c r="I251" i="24"/>
  <c r="I252" i="24" s="1"/>
  <c r="L251" i="24"/>
  <c r="L252" i="24" s="1"/>
  <c r="L232" i="24"/>
  <c r="I289" i="24"/>
  <c r="M289" i="24"/>
  <c r="H289" i="24"/>
  <c r="L289" i="24"/>
  <c r="G289" i="24"/>
  <c r="N289" i="24"/>
  <c r="Q289" i="24"/>
  <c r="O289" i="24"/>
  <c r="R289" i="24"/>
  <c r="P289" i="24"/>
  <c r="J289" i="24"/>
  <c r="K289" i="24"/>
  <c r="J270" i="24"/>
  <c r="M270" i="24"/>
  <c r="Q270" i="24"/>
  <c r="O270" i="24"/>
  <c r="K270" i="24"/>
  <c r="G270" i="24"/>
  <c r="I270" i="24"/>
  <c r="P270" i="24"/>
  <c r="H270" i="24"/>
  <c r="L270" i="24"/>
  <c r="N270" i="24"/>
  <c r="R270" i="24"/>
  <c r="O251" i="24"/>
  <c r="O252" i="24" s="1"/>
  <c r="P251" i="24"/>
  <c r="P252" i="24" s="1"/>
  <c r="R232" i="24"/>
  <c r="R269" i="24"/>
  <c r="Q269" i="24"/>
  <c r="M269" i="24"/>
  <c r="G269" i="24"/>
  <c r="N269" i="24"/>
  <c r="O269" i="24"/>
  <c r="P269" i="24"/>
  <c r="J269" i="24"/>
  <c r="J272" i="24" s="1"/>
  <c r="J273" i="24" s="1"/>
  <c r="K269" i="24"/>
  <c r="I269" i="24"/>
  <c r="H269" i="24"/>
  <c r="L269" i="24"/>
  <c r="R65" i="24"/>
  <c r="G14" i="24"/>
  <c r="Q272" i="24" l="1"/>
  <c r="Q273" i="24" s="1"/>
  <c r="P272" i="24"/>
  <c r="P273" i="24" s="1"/>
  <c r="I272" i="24"/>
  <c r="I273" i="24" s="1"/>
  <c r="N272" i="24"/>
  <c r="N273" i="24" s="1"/>
  <c r="M272" i="24"/>
  <c r="M273" i="24" s="1"/>
  <c r="O272" i="24"/>
  <c r="O273" i="24" s="1"/>
  <c r="R272" i="24"/>
  <c r="R273" i="24" s="1"/>
  <c r="L272" i="24"/>
  <c r="L273" i="24" s="1"/>
  <c r="L253" i="24"/>
  <c r="H272" i="24"/>
  <c r="H273" i="24" s="1"/>
  <c r="R253" i="24"/>
  <c r="K272" i="24"/>
  <c r="K273" i="24" s="1"/>
  <c r="G272" i="24"/>
  <c r="G273" i="24" s="1"/>
  <c r="R290" i="24"/>
  <c r="P290" i="24"/>
  <c r="J290" i="24"/>
  <c r="Q290" i="24"/>
  <c r="N290" i="24"/>
  <c r="G290" i="24"/>
  <c r="M290" i="24"/>
  <c r="I290" i="24"/>
  <c r="L290" i="24"/>
  <c r="K290" i="24"/>
  <c r="H290" i="24"/>
  <c r="O290" i="24"/>
  <c r="J291" i="24"/>
  <c r="R291" i="24"/>
  <c r="P291" i="24"/>
  <c r="N291" i="24"/>
  <c r="L291" i="24"/>
  <c r="H291" i="24"/>
  <c r="Q291" i="24"/>
  <c r="M291" i="24"/>
  <c r="G291" i="24"/>
  <c r="I291" i="24"/>
  <c r="K291" i="24"/>
  <c r="O291" i="24"/>
  <c r="R233" i="24"/>
  <c r="N15" i="24"/>
  <c r="I15" i="24"/>
  <c r="M15" i="24"/>
  <c r="K15" i="24"/>
  <c r="O15" i="24"/>
  <c r="L15" i="24"/>
  <c r="P15" i="24"/>
  <c r="H15" i="24"/>
  <c r="J15" i="24"/>
  <c r="R15" i="24"/>
  <c r="Q15" i="24"/>
  <c r="G15" i="24"/>
  <c r="O14" i="24"/>
  <c r="L14" i="24"/>
  <c r="Q14" i="24"/>
  <c r="J14" i="24"/>
  <c r="M14" i="24"/>
  <c r="K14" i="24"/>
  <c r="N14" i="24"/>
  <c r="H14" i="24"/>
  <c r="I14" i="24"/>
  <c r="R14" i="24"/>
  <c r="P14" i="24"/>
  <c r="R254" i="24" l="1"/>
  <c r="R274" i="24"/>
  <c r="Q293" i="24"/>
  <c r="Q294" i="24" s="1"/>
  <c r="M293" i="24"/>
  <c r="M294" i="24" s="1"/>
  <c r="J293" i="24"/>
  <c r="J294" i="24" s="1"/>
  <c r="L293" i="24"/>
  <c r="L294" i="24" s="1"/>
  <c r="L274" i="24"/>
  <c r="H293" i="24"/>
  <c r="H294" i="24" s="1"/>
  <c r="K293" i="24"/>
  <c r="K294" i="24" s="1"/>
  <c r="G293" i="24"/>
  <c r="G294" i="24" s="1"/>
  <c r="P293" i="24"/>
  <c r="P294" i="24" s="1"/>
  <c r="N293" i="24"/>
  <c r="N294" i="24" s="1"/>
  <c r="R293" i="24"/>
  <c r="R294" i="24" s="1"/>
  <c r="O293" i="24"/>
  <c r="O294" i="24" s="1"/>
  <c r="I293" i="24"/>
  <c r="I294" i="24" s="1"/>
  <c r="R275" i="24" l="1"/>
  <c r="R295" i="24"/>
  <c r="L295" i="24"/>
  <c r="P16" i="24"/>
  <c r="G16" i="24"/>
  <c r="Q16" i="24"/>
  <c r="M16" i="24"/>
  <c r="O16" i="24"/>
  <c r="L16" i="24"/>
  <c r="N16" i="24"/>
  <c r="I16" i="24"/>
  <c r="R16" i="24"/>
  <c r="H16" i="24"/>
  <c r="J16" i="24"/>
  <c r="K16" i="24"/>
  <c r="R296" i="24" l="1"/>
  <c r="L17" i="24"/>
  <c r="K17" i="24"/>
  <c r="M17" i="24"/>
  <c r="N17" i="24"/>
  <c r="Q17" i="24"/>
  <c r="P17" i="24"/>
  <c r="G17" i="24"/>
  <c r="O17" i="24"/>
  <c r="R17" i="24"/>
  <c r="H17" i="24"/>
  <c r="I17" i="24"/>
  <c r="J17" i="24"/>
  <c r="J18" i="24"/>
  <c r="H18" i="24"/>
  <c r="G18" i="24"/>
  <c r="K18" i="24"/>
  <c r="M18" i="24"/>
  <c r="N18" i="24"/>
  <c r="Q18" i="24"/>
  <c r="R18" i="24"/>
  <c r="I18" i="24"/>
  <c r="P18" i="24"/>
  <c r="L18" i="24"/>
  <c r="O18" i="24"/>
  <c r="K20" i="24" l="1"/>
  <c r="K21" i="24" s="1"/>
  <c r="L20" i="24"/>
  <c r="L21" i="24" s="1"/>
  <c r="P20" i="24"/>
  <c r="P21" i="24" s="1"/>
  <c r="J20" i="24"/>
  <c r="J21" i="24" s="1"/>
  <c r="N20" i="24"/>
  <c r="N21" i="24" s="1"/>
  <c r="O20" i="24"/>
  <c r="O21" i="24" s="1"/>
  <c r="H20" i="24"/>
  <c r="H21" i="24" s="1"/>
  <c r="M20" i="24"/>
  <c r="M21" i="24" s="1"/>
  <c r="I20" i="24"/>
  <c r="I21" i="24" s="1"/>
  <c r="G20" i="24"/>
  <c r="G21" i="24" s="1"/>
  <c r="R20" i="24"/>
  <c r="R21" i="24" s="1"/>
  <c r="Q20" i="24"/>
  <c r="Q21" i="24" s="1"/>
  <c r="L22" i="24" l="1"/>
  <c r="R22" i="24"/>
  <c r="R23" i="24" l="1"/>
  <c r="C299" i="24" s="1"/>
</calcChain>
</file>

<file path=xl/sharedStrings.xml><?xml version="1.0" encoding="utf-8"?>
<sst xmlns="http://schemas.openxmlformats.org/spreadsheetml/2006/main" count="1772" uniqueCount="188">
  <si>
    <t>施設名称</t>
    <rPh sb="0" eb="4">
      <t>シセツメイショウ</t>
    </rPh>
    <phoneticPr fontId="3"/>
  </si>
  <si>
    <t>夏季</t>
    <rPh sb="0" eb="2">
      <t>カキ</t>
    </rPh>
    <phoneticPr fontId="3"/>
  </si>
  <si>
    <t>夜間</t>
    <rPh sb="0" eb="2">
      <t>ヤカン</t>
    </rPh>
    <phoneticPr fontId="3"/>
  </si>
  <si>
    <t>使用電力量</t>
    <rPh sb="0" eb="2">
      <t>シヨウ</t>
    </rPh>
    <rPh sb="2" eb="4">
      <t>デンリョク</t>
    </rPh>
    <rPh sb="4" eb="5">
      <t>リョウ</t>
    </rPh>
    <phoneticPr fontId="6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</si>
  <si>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</si>
  <si>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</si>
  <si>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</si>
  <si>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</si>
  <si>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</si>
  <si>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</si>
  <si>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</si>
  <si>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</si>
  <si>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3"/>
  </si>
  <si>
    <t>5月</t>
  </si>
  <si>
    <t>1月</t>
  </si>
  <si>
    <t>2月</t>
  </si>
  <si>
    <t>その他季</t>
    <rPh sb="2" eb="3">
      <t>タ</t>
    </rPh>
    <rPh sb="3" eb="4">
      <t>キ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</si>
  <si>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</si>
  <si>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</si>
  <si>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</si>
  <si>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</si>
  <si>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</si>
  <si>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</si>
  <si>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</si>
  <si>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</si>
  <si>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6"/>
  </si>
  <si>
    <t>電気料金</t>
    <rPh sb="0" eb="2">
      <t>デンキ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</si>
  <si>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</si>
  <si>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H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</si>
  <si>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</si>
  <si>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</si>
  <si>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</si>
  <si>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</si>
  <si>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</si>
  <si>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</si>
  <si>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t>kW</t>
    <phoneticPr fontId="3"/>
  </si>
  <si>
    <t>（予定）契約電力：</t>
    <rPh sb="1" eb="3">
      <t>ヨテイ</t>
    </rPh>
    <rPh sb="4" eb="8">
      <t>ケイヤクデンリョク</t>
    </rPh>
    <phoneticPr fontId="3"/>
  </si>
  <si>
    <t>設備容量：</t>
    <rPh sb="0" eb="2">
      <t>セツビ</t>
    </rPh>
    <rPh sb="2" eb="4">
      <t>ヨウリョウ</t>
    </rPh>
    <phoneticPr fontId="3"/>
  </si>
  <si>
    <t>契約期間：</t>
    <rPh sb="0" eb="2">
      <t>ケイヤク</t>
    </rPh>
    <rPh sb="2" eb="4">
      <t>キカン</t>
    </rPh>
    <phoneticPr fontId="3"/>
  </si>
  <si>
    <t>件名：</t>
    <rPh sb="0" eb="2">
      <t>ケンメイ</t>
    </rPh>
    <phoneticPr fontId="3"/>
  </si>
  <si>
    <t>ピーク時間</t>
    <phoneticPr fontId="3"/>
  </si>
  <si>
    <t>基本料金割引額</t>
    <rPh sb="0" eb="4">
      <t>キホンリョウキン</t>
    </rPh>
    <rPh sb="4" eb="6">
      <t>ワリビキ</t>
    </rPh>
    <rPh sb="6" eb="7">
      <t>ガク</t>
    </rPh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</si>
  <si>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</si>
  <si>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</si>
  <si>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</si>
  <si>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3"/>
  </si>
  <si>
    <t>d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</si>
  <si>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</si>
  <si>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</si>
  <si>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</si>
  <si>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3"/>
  </si>
  <si>
    <t>A * C * d</t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</si>
  <si>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</si>
  <si>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</si>
  <si>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</si>
  <si>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</si>
  <si>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</si>
  <si>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</si>
  <si>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3"/>
  </si>
  <si>
    <t>（kW）</t>
  </si>
  <si>
    <t>（kWh）</t>
    <phoneticPr fontId="3"/>
  </si>
  <si>
    <t>基本料金</t>
    <rPh sb="0" eb="2">
      <t>キホン</t>
    </rPh>
    <rPh sb="2" eb="4">
      <t>リョウキン</t>
    </rPh>
    <phoneticPr fontId="6"/>
  </si>
  <si>
    <t>（円）</t>
  </si>
  <si>
    <t>割引額</t>
    <rPh sb="0" eb="3">
      <t>ワリビキガク</t>
    </rPh>
    <phoneticPr fontId="3"/>
  </si>
  <si>
    <t>契約期間電気料金</t>
    <rPh sb="0" eb="2">
      <t>ケイヤク</t>
    </rPh>
    <rPh sb="2" eb="4">
      <t>キカン</t>
    </rPh>
    <rPh sb="4" eb="8">
      <t>デンキリョウキン</t>
    </rPh>
    <phoneticPr fontId="3"/>
  </si>
  <si>
    <t>計算式</t>
    <rPh sb="0" eb="3">
      <t>ケイサンシキ</t>
    </rPh>
    <phoneticPr fontId="3"/>
  </si>
  <si>
    <t>（予定）</t>
    <rPh sb="1" eb="3">
      <t>ヨテイ</t>
    </rPh>
    <phoneticPr fontId="3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</si>
  <si>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3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</si>
  <si>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3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</si>
  <si>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3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</si>
  <si>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</si>
  <si>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3"/>
  </si>
  <si>
    <t>ピーク時間</t>
    <rPh sb="3" eb="5">
      <t>ジカン</t>
    </rPh>
    <phoneticPr fontId="3"/>
  </si>
  <si>
    <t>月別合計</t>
    <phoneticPr fontId="3"/>
  </si>
  <si>
    <t>(1)</t>
    <phoneticPr fontId="3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</si>
  <si>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</si>
  <si>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</si>
  <si>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3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</si>
  <si>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3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</si>
  <si>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3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</si>
  <si>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3"/>
  </si>
  <si>
    <t>ただし，休日等の該当する時間を除く。</t>
    <phoneticPr fontId="3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</si>
  <si>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3"/>
  </si>
  <si>
    <t>ただし，ピーク時間及び休日等の該当する時間を除く。</t>
    <phoneticPr fontId="3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</si>
  <si>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3"/>
  </si>
  <si>
    <t>1月2日，1月3日，1月4日，4月30日，5月1日，5月2日，12月29日，</t>
    <phoneticPr fontId="3"/>
  </si>
  <si>
    <t>12月30日及び12月31日をいう。</t>
    <phoneticPr fontId="3"/>
  </si>
  <si>
    <t>(11)</t>
    <phoneticPr fontId="3"/>
  </si>
  <si>
    <t>件　名：</t>
    <rPh sb="0" eb="1">
      <t>ケン</t>
    </rPh>
    <rPh sb="2" eb="3">
      <t>メイ</t>
    </rPh>
    <phoneticPr fontId="3"/>
  </si>
  <si>
    <t>（所在地）</t>
  </si>
  <si>
    <t>円/kWh</t>
    <rPh sb="0" eb="1">
      <t>エン</t>
    </rPh>
    <phoneticPr fontId="3"/>
  </si>
  <si>
    <t>円/kW</t>
    <rPh sb="0" eb="1">
      <t>エン</t>
    </rPh>
    <phoneticPr fontId="3"/>
  </si>
  <si>
    <t>基本料金単価</t>
    <rPh sb="0" eb="2">
      <t>キホン</t>
    </rPh>
    <rPh sb="4" eb="6">
      <t>タンカ</t>
    </rPh>
    <phoneticPr fontId="3"/>
  </si>
  <si>
    <t>（※）</t>
    <phoneticPr fontId="3"/>
  </si>
  <si>
    <t>※契約電力1ヶ月あたり</t>
    <rPh sb="1" eb="3">
      <t>ケイヤク</t>
    </rPh>
    <rPh sb="3" eb="5">
      <t>デンリョク</t>
    </rPh>
    <rPh sb="7" eb="8">
      <t>ゲツ</t>
    </rPh>
    <phoneticPr fontId="3"/>
  </si>
  <si>
    <t>契約単価等（税込）</t>
    <phoneticPr fontId="3"/>
  </si>
  <si>
    <t>電力量料金
単価</t>
    <rPh sb="0" eb="2">
      <t>デンリョク</t>
    </rPh>
    <rPh sb="2" eb="3">
      <t>リョウ</t>
    </rPh>
    <rPh sb="3" eb="5">
      <t>リョウキン</t>
    </rPh>
    <rPh sb="6" eb="8">
      <t>タンカ</t>
    </rPh>
    <phoneticPr fontId="3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</si>
  <si>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6"/>
  </si>
  <si>
    <t>1.85 - (力率)</t>
    <rPh sb="8" eb="10">
      <t>リキリツ</t>
    </rPh>
    <phoneticPr fontId="3"/>
  </si>
  <si>
    <t>D + E - F</t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</si>
  <si>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</si>
  <si>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</si>
  <si>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</si>
  <si>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</si>
  <si>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</si>
  <si>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円/kWh</t>
  </si>
  <si>
    <t>％</t>
  </si>
  <si>
    <t>円/kW</t>
  </si>
  <si>
    <t>夏季</t>
    <rPh sb="0" eb="1">
      <t>ナツ</t>
    </rPh>
    <rPh sb="1" eb="2">
      <t>キ</t>
    </rPh>
    <phoneticPr fontId="1"/>
  </si>
  <si>
    <t>その他季</t>
    <rPh sb="2" eb="3">
      <t>タ</t>
    </rPh>
    <rPh sb="3" eb="4">
      <t>キ</t>
    </rPh>
    <phoneticPr fontId="1"/>
  </si>
  <si>
    <t>夜間</t>
    <rPh sb="0" eb="2">
      <t>ヤカン</t>
    </rPh>
    <phoneticPr fontId="1"/>
  </si>
  <si>
    <t>割引単価等</t>
    <phoneticPr fontId="3"/>
  </si>
  <si>
    <t>使用月</t>
    <rPh sb="0" eb="2">
      <t>シヨウ</t>
    </rPh>
    <rPh sb="2" eb="3">
      <t>ヅキ</t>
    </rPh>
    <phoneticPr fontId="3"/>
  </si>
  <si>
    <t>(年度別合計)</t>
    <rPh sb="1" eb="3">
      <t>ネンド</t>
    </rPh>
    <rPh sb="3" eb="4">
      <t>ベツ</t>
    </rPh>
    <rPh sb="4" eb="6">
      <t>ゴウケイ</t>
    </rPh>
    <phoneticPr fontId="3"/>
  </si>
  <si>
    <t>① + ②</t>
    <phoneticPr fontId="3"/>
  </si>
  <si>
    <t>(円)</t>
    <rPh sb="1" eb="2">
      <t>エン</t>
    </rPh>
    <phoneticPr fontId="3"/>
  </si>
  <si>
    <t>（電力需給契約書　明細書）</t>
    <rPh sb="1" eb="3">
      <t>デンリョク</t>
    </rPh>
    <rPh sb="3" eb="5">
      <t>ジュキュウ</t>
    </rPh>
    <rPh sb="5" eb="7">
      <t>ケイヤク</t>
    </rPh>
    <rPh sb="7" eb="8">
      <t>ショ</t>
    </rPh>
    <rPh sb="9" eb="11">
      <t>メイサイ</t>
    </rPh>
    <rPh sb="11" eb="12">
      <t>ショ</t>
    </rPh>
    <phoneticPr fontId="3"/>
  </si>
  <si>
    <t>仙台市広瀬川浄化センターほか13施設電力需給</t>
    <rPh sb="0" eb="3">
      <t>センダイシ</t>
    </rPh>
    <rPh sb="3" eb="6">
      <t>ヒロセガワ</t>
    </rPh>
    <rPh sb="6" eb="8">
      <t>ジョウカ</t>
    </rPh>
    <rPh sb="16" eb="18">
      <t>シセツ</t>
    </rPh>
    <rPh sb="18" eb="20">
      <t>デンリョク</t>
    </rPh>
    <rPh sb="20" eb="22">
      <t>ジュキュウ</t>
    </rPh>
    <phoneticPr fontId="3"/>
  </si>
  <si>
    <t>令和6年10月1日　～　令和7年9月30日（12ヶ月）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ゲツ</t>
    </rPh>
    <phoneticPr fontId="3"/>
  </si>
  <si>
    <t>広瀬川浄化センター</t>
  </si>
  <si>
    <t>仙台市青葉区折立三丁目20-2</t>
  </si>
  <si>
    <t>六丁目ポンプ場</t>
  </si>
  <si>
    <t>仙台市若林区六丁の目西町8-50</t>
  </si>
  <si>
    <t>鶴巻ポンプ場</t>
  </si>
  <si>
    <t>仙台市宮城野区鶴巻一丁目5-1</t>
  </si>
  <si>
    <t>五ツ谷ポンプ場</t>
  </si>
  <si>
    <t>仙台市若林区若林四丁目8-8</t>
  </si>
  <si>
    <t>新田東雨水ポンプ場</t>
  </si>
  <si>
    <t>仙台市宮城野区新田東三丁目1-30</t>
  </si>
  <si>
    <t>荒井東雨水ポンプ場</t>
  </si>
  <si>
    <t>仙台市若林区荒井東二丁目13</t>
  </si>
  <si>
    <t>東郡山雨水ポンプ場</t>
  </si>
  <si>
    <t>仙台市太白区東郡山二丁目31-25</t>
  </si>
  <si>
    <t>苦竹雨水ポンプ場</t>
  </si>
  <si>
    <t>仙台市宮城野区苦竹二丁目8-2</t>
  </si>
  <si>
    <t>今泉雨水ポンプ場</t>
  </si>
  <si>
    <t>仙台市若林区今泉字上新田94</t>
  </si>
  <si>
    <t>落合雨水ポンプ場</t>
  </si>
  <si>
    <t>仙台市太白区袋原二丁目16-15</t>
  </si>
  <si>
    <t>扇町雨水ポンプ場</t>
  </si>
  <si>
    <t>仙台市宮城野区扇町六丁目6-1</t>
  </si>
  <si>
    <t>西原雨水ポンプ場</t>
  </si>
  <si>
    <t>仙台市宮城野区港一丁目1-7</t>
  </si>
  <si>
    <t>庄松雨水ポンプ場</t>
  </si>
  <si>
    <t>仙台市太白区東中田一丁目10-18</t>
  </si>
  <si>
    <t>仙石排水ポンプ場</t>
  </si>
  <si>
    <t>仙台市宮城野区仙石17</t>
  </si>
  <si>
    <r>
      <t>基本料金</t>
    </r>
    <r>
      <rPr>
        <sz val="9"/>
        <color theme="1"/>
        <rFont val="HGPｺﾞｼｯｸM"/>
        <family val="3"/>
        <charset val="128"/>
      </rPr>
      <t>（※）</t>
    </r>
    <rPh sb="0" eb="2">
      <t>キホン</t>
    </rPh>
    <rPh sb="2" eb="4">
      <t>リョウキン</t>
    </rPh>
    <phoneticPr fontId="3"/>
  </si>
  <si>
    <t>施設名称</t>
  </si>
  <si>
    <t>契約単価等（税込）</t>
  </si>
  <si>
    <t>基本料金単価</t>
  </si>
  <si>
    <t>（※）</t>
  </si>
  <si>
    <t>電力量料金
単価</t>
  </si>
  <si>
    <t>ピーク時間</t>
  </si>
  <si>
    <t>夏季</t>
  </si>
  <si>
    <t>その他季</t>
  </si>
  <si>
    <t>夜間</t>
  </si>
  <si>
    <t>割引単価等</t>
  </si>
  <si>
    <t>基本料金（※）</t>
  </si>
  <si>
    <t>電力量料金</t>
  </si>
  <si>
    <t>①4月～9月</t>
  </si>
  <si>
    <t>①4月～9月</t>
    <phoneticPr fontId="3"/>
  </si>
  <si>
    <t>②10月～3月</t>
  </si>
  <si>
    <t>②10月～3月</t>
    <phoneticPr fontId="3"/>
  </si>
  <si>
    <t>【留意事項】</t>
    <phoneticPr fontId="3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</si>
  <si>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3"/>
  </si>
  <si>
    <t>各月の電気料金合計（G欄）は，1円未満を切り捨てた金額を記入すること。</t>
    <rPh sb="16" eb="17">
      <t>エン</t>
    </rPh>
    <rPh sb="17" eb="19">
      <t>ミマン</t>
    </rPh>
    <phoneticPr fontId="3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</si>
  <si>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3"/>
  </si>
  <si>
    <t>契約希望金額（各施設H欄合計）欄は，入札書の入札金額と一致すること。</t>
    <phoneticPr fontId="3"/>
  </si>
  <si>
    <t>力率は，別紙2「月別電力使用計画」による。</t>
    <phoneticPr fontId="3"/>
  </si>
  <si>
    <t>(4)</t>
    <phoneticPr fontId="3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</si>
  <si>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3"/>
  </si>
  <si>
    <t>(12)</t>
    <phoneticPr fontId="3"/>
  </si>
  <si>
    <t>(5)</t>
    <phoneticPr fontId="3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</si>
  <si>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3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</si>
  <si>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3"/>
  </si>
  <si>
    <t>(13)</t>
    <phoneticPr fontId="3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</si>
  <si>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3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</si>
  <si>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3"/>
  </si>
  <si>
    <t>(14)</t>
    <phoneticPr fontId="3"/>
  </si>
  <si>
    <t>(15)</t>
    <phoneticPr fontId="3"/>
  </si>
  <si>
    <t>この入札金額積算内訳書は，入札書と併せて提出すること。</t>
    <phoneticPr fontId="3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</si>
  <si>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</si>
  <si>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</si>
  <si>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仙台市広瀬川浄化センターほか13施設電力需給</t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</si>
  <si>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3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</si>
  <si>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3"/>
  </si>
  <si>
    <t>（別添様式２）</t>
    <rPh sb="1" eb="3">
      <t>ベッテン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</si>
</sst>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2" borderId="20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12" fillId="0" borderId="0" xfId="0" applyFont="1" applyAlignment="1"/>
    <xf numFmtId="0" fontId="4" fillId="2" borderId="2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/>
    </xf>
    <xf numFmtId="176" fontId="15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38" fontId="7" fillId="0" borderId="50" xfId="1" applyFont="1" applyBorder="1" applyAlignment="1">
      <alignment horizontal="right" vertical="center" wrapText="1"/>
    </xf>
    <xf numFmtId="38" fontId="7" fillId="0" borderId="44" xfId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/>
    </xf>
    <xf numFmtId="38" fontId="7" fillId="0" borderId="51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38" fontId="7" fillId="0" borderId="45" xfId="1" applyFont="1" applyBorder="1" applyAlignment="1">
      <alignment horizontal="right" vertical="center"/>
    </xf>
    <xf numFmtId="38" fontId="7" fillId="0" borderId="52" xfId="1" applyFont="1" applyBorder="1" applyAlignment="1">
      <alignment horizontal="right" vertical="center"/>
    </xf>
    <xf numFmtId="38" fontId="7" fillId="0" borderId="42" xfId="1" applyFont="1" applyBorder="1" applyAlignment="1">
      <alignment horizontal="right" vertical="center"/>
    </xf>
    <xf numFmtId="38" fontId="7" fillId="0" borderId="46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43" xfId="1" applyFont="1" applyBorder="1" applyAlignment="1">
      <alignment horizontal="right" vertical="center"/>
    </xf>
    <xf numFmtId="38" fontId="7" fillId="0" borderId="47" xfId="1" applyFont="1" applyBorder="1" applyAlignment="1">
      <alignment horizontal="right" vertical="center"/>
    </xf>
    <xf numFmtId="40" fontId="7" fillId="0" borderId="52" xfId="0" applyNumberFormat="1" applyFont="1" applyBorder="1">
      <alignment vertical="center"/>
    </xf>
    <xf numFmtId="40" fontId="7" fillId="0" borderId="42" xfId="0" applyNumberFormat="1" applyFont="1" applyBorder="1" applyAlignment="1">
      <alignment horizontal="right" vertical="center"/>
    </xf>
    <xf numFmtId="40" fontId="7" fillId="0" borderId="50" xfId="0" applyNumberFormat="1" applyFont="1" applyBorder="1" applyAlignment="1">
      <alignment horizontal="right"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48" xfId="0" applyNumberFormat="1" applyFont="1" applyBorder="1" applyAlignment="1">
      <alignment horizontal="right" vertical="center"/>
    </xf>
    <xf numFmtId="40" fontId="7" fillId="0" borderId="50" xfId="1" applyNumberFormat="1" applyFont="1" applyBorder="1" applyAlignment="1">
      <alignment horizontal="right" vertical="center"/>
    </xf>
    <xf numFmtId="40" fontId="7" fillId="0" borderId="44" xfId="1" applyNumberFormat="1" applyFont="1" applyBorder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40" fontId="7" fillId="0" borderId="51" xfId="0" applyNumberFormat="1" applyFont="1" applyBorder="1">
      <alignment vertical="center"/>
    </xf>
    <xf numFmtId="40" fontId="7" fillId="0" borderId="41" xfId="0" applyNumberFormat="1" applyFont="1" applyBorder="1" applyAlignment="1">
      <alignment horizontal="right" vertical="center"/>
    </xf>
    <xf numFmtId="0" fontId="4" fillId="2" borderId="5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38" fontId="7" fillId="0" borderId="50" xfId="1" applyFont="1" applyBorder="1" applyAlignment="1">
      <alignment horizontal="right" vertical="center"/>
    </xf>
    <xf numFmtId="40" fontId="7" fillId="0" borderId="51" xfId="0" applyNumberFormat="1" applyFont="1" applyBorder="1" applyAlignment="1">
      <alignment horizontal="right" vertical="center"/>
    </xf>
    <xf numFmtId="40" fontId="7" fillId="0" borderId="52" xfId="0" applyNumberFormat="1" applyFont="1" applyBorder="1" applyAlignment="1">
      <alignment horizontal="right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indent="1"/>
    </xf>
    <xf numFmtId="0" fontId="4" fillId="2" borderId="58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40" fontId="7" fillId="0" borderId="59" xfId="1" applyNumberFormat="1" applyFont="1" applyBorder="1" applyAlignment="1">
      <alignment horizontal="right" vertical="center"/>
    </xf>
    <xf numFmtId="40" fontId="7" fillId="0" borderId="30" xfId="0" applyNumberFormat="1" applyFont="1" applyBorder="1" applyAlignment="1">
      <alignment horizontal="right" vertical="center"/>
    </xf>
    <xf numFmtId="40" fontId="7" fillId="0" borderId="29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8" fontId="7" fillId="0" borderId="20" xfId="1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38" fontId="7" fillId="0" borderId="14" xfId="1" applyFont="1" applyBorder="1" applyAlignment="1">
      <alignment horizontal="left" vertical="center" indent="1"/>
    </xf>
    <xf numFmtId="38" fontId="7" fillId="0" borderId="28" xfId="1" applyFont="1" applyBorder="1" applyAlignment="1">
      <alignment horizontal="left" vertical="center" indent="1"/>
    </xf>
    <xf numFmtId="38" fontId="7" fillId="0" borderId="3" xfId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7" fillId="0" borderId="0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>
      <alignment vertical="center"/>
    </xf>
    <xf numFmtId="49" fontId="4" fillId="0" borderId="0" xfId="0" applyNumberFormat="1" applyFont="1" applyAlignment="1">
      <alignment horizontal="right" vertical="center"/>
    </xf>
    <xf numFmtId="40" fontId="7" fillId="3" borderId="63" xfId="0" applyNumberFormat="1" applyFont="1" applyFill="1" applyBorder="1" applyAlignment="1">
      <alignment horizontal="center" vertical="center"/>
    </xf>
    <xf numFmtId="40" fontId="16" fillId="3" borderId="24" xfId="1" applyNumberFormat="1" applyFont="1" applyFill="1" applyBorder="1" applyAlignment="1">
      <alignment vertical="center" wrapText="1"/>
    </xf>
    <xf numFmtId="0" fontId="7" fillId="3" borderId="64" xfId="0" applyFont="1" applyFill="1" applyBorder="1" applyAlignment="1">
      <alignment horizontal="left" vertical="center"/>
    </xf>
    <xf numFmtId="40" fontId="7" fillId="3" borderId="65" xfId="0" applyNumberFormat="1" applyFont="1" applyFill="1" applyBorder="1" applyAlignment="1">
      <alignment horizontal="center" vertical="center"/>
    </xf>
    <xf numFmtId="40" fontId="16" fillId="3" borderId="14" xfId="1" applyNumberFormat="1" applyFont="1" applyFill="1" applyBorder="1" applyAlignment="1">
      <alignment vertical="center" wrapText="1"/>
    </xf>
    <xf numFmtId="0" fontId="7" fillId="3" borderId="66" xfId="0" applyFont="1" applyFill="1" applyBorder="1" applyAlignment="1">
      <alignment horizontal="left" vertical="center"/>
    </xf>
    <xf numFmtId="40" fontId="7" fillId="0" borderId="77" xfId="0" applyNumberFormat="1" applyFont="1" applyBorder="1">
      <alignment vertical="center"/>
    </xf>
    <xf numFmtId="40" fontId="7" fillId="0" borderId="76" xfId="0" applyNumberFormat="1" applyFont="1" applyBorder="1" applyAlignment="1">
      <alignment horizontal="right" vertical="center"/>
    </xf>
    <xf numFmtId="40" fontId="7" fillId="0" borderId="77" xfId="0" applyNumberFormat="1" applyFont="1" applyBorder="1" applyAlignment="1">
      <alignment horizontal="right" vertical="center"/>
    </xf>
    <xf numFmtId="40" fontId="7" fillId="0" borderId="74" xfId="0" applyNumberFormat="1" applyFont="1" applyBorder="1" applyAlignment="1">
      <alignment horizontal="right" vertical="center"/>
    </xf>
    <xf numFmtId="40" fontId="7" fillId="3" borderId="78" xfId="0" applyNumberFormat="1" applyFont="1" applyFill="1" applyBorder="1" applyAlignment="1">
      <alignment horizontal="center" vertical="center"/>
    </xf>
    <xf numFmtId="40" fontId="16" fillId="3" borderId="71" xfId="1" applyNumberFormat="1" applyFont="1" applyFill="1" applyBorder="1" applyAlignment="1">
      <alignment vertical="center" wrapText="1"/>
    </xf>
    <xf numFmtId="0" fontId="7" fillId="3" borderId="79" xfId="0" applyFont="1" applyFill="1" applyBorder="1" applyAlignment="1">
      <alignment horizontal="left" vertical="center"/>
    </xf>
    <xf numFmtId="0" fontId="17" fillId="4" borderId="33" xfId="0" applyFont="1" applyFill="1" applyBorder="1" applyAlignment="1">
      <alignment horizontal="center" vertical="center" wrapText="1"/>
    </xf>
    <xf numFmtId="40" fontId="16" fillId="4" borderId="80" xfId="0" applyNumberFormat="1" applyFont="1" applyFill="1" applyBorder="1">
      <alignment vertical="center"/>
    </xf>
    <xf numFmtId="40" fontId="16" fillId="4" borderId="81" xfId="0" applyNumberFormat="1" applyFont="1" applyFill="1" applyBorder="1" applyAlignment="1">
      <alignment horizontal="right" vertical="center"/>
    </xf>
    <xf numFmtId="40" fontId="16" fillId="4" borderId="80" xfId="0" applyNumberFormat="1" applyFont="1" applyFill="1" applyBorder="1" applyAlignment="1">
      <alignment horizontal="right" vertical="center"/>
    </xf>
    <xf numFmtId="40" fontId="16" fillId="4" borderId="82" xfId="0" applyNumberFormat="1" applyFont="1" applyFill="1" applyBorder="1" applyAlignment="1">
      <alignment horizontal="right" vertical="center"/>
    </xf>
    <xf numFmtId="40" fontId="7" fillId="4" borderId="33" xfId="0" applyNumberFormat="1" applyFont="1" applyFill="1" applyBorder="1" applyAlignment="1">
      <alignment horizontal="center" vertical="center"/>
    </xf>
    <xf numFmtId="40" fontId="16" fillId="4" borderId="34" xfId="1" applyNumberFormat="1" applyFont="1" applyFill="1" applyBorder="1" applyAlignment="1">
      <alignment vertical="center" wrapText="1"/>
    </xf>
    <xf numFmtId="0" fontId="16" fillId="4" borderId="35" xfId="0" applyFont="1" applyFill="1" applyBorder="1" applyAlignment="1">
      <alignment horizontal="left" vertical="center"/>
    </xf>
    <xf numFmtId="0" fontId="17" fillId="4" borderId="67" xfId="0" applyFont="1" applyFill="1" applyBorder="1" applyAlignment="1">
      <alignment horizontal="center" vertical="center" wrapText="1"/>
    </xf>
    <xf numFmtId="40" fontId="16" fillId="4" borderId="83" xfId="0" applyNumberFormat="1" applyFont="1" applyFill="1" applyBorder="1">
      <alignment vertical="center"/>
    </xf>
    <xf numFmtId="40" fontId="16" fillId="4" borderId="84" xfId="1" applyNumberFormat="1" applyFont="1" applyFill="1" applyBorder="1" applyAlignment="1">
      <alignment horizontal="right" vertical="center"/>
    </xf>
    <xf numFmtId="40" fontId="16" fillId="4" borderId="83" xfId="1" applyNumberFormat="1" applyFont="1" applyFill="1" applyBorder="1" applyAlignment="1">
      <alignment horizontal="right" vertical="center"/>
    </xf>
    <xf numFmtId="40" fontId="16" fillId="4" borderId="85" xfId="1" applyNumberFormat="1" applyFont="1" applyFill="1" applyBorder="1" applyAlignment="1">
      <alignment horizontal="right" vertical="center"/>
    </xf>
    <xf numFmtId="40" fontId="7" fillId="4" borderId="67" xfId="0" applyNumberFormat="1" applyFont="1" applyFill="1" applyBorder="1" applyAlignment="1">
      <alignment horizontal="center" vertical="center"/>
    </xf>
    <xf numFmtId="40" fontId="16" fillId="4" borderId="68" xfId="1" applyNumberFormat="1" applyFont="1" applyFill="1" applyBorder="1" applyAlignment="1">
      <alignment vertical="center" wrapText="1"/>
    </xf>
    <xf numFmtId="0" fontId="16" fillId="4" borderId="69" xfId="0" applyFont="1" applyFill="1" applyBorder="1" applyAlignment="1">
      <alignment horizontal="left" vertical="center"/>
    </xf>
    <xf numFmtId="40" fontId="7" fillId="3" borderId="60" xfId="1" applyNumberFormat="1" applyFont="1" applyFill="1" applyBorder="1" applyAlignment="1">
      <alignment horizontal="center" vertical="center"/>
    </xf>
    <xf numFmtId="40" fontId="16" fillId="3" borderId="61" xfId="1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0" xfId="0" applyNumberFormat="1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86" xfId="0" applyFont="1" applyFill="1" applyBorder="1" applyAlignment="1">
      <alignment horizontal="center" vertical="center" wrapText="1"/>
    </xf>
    <xf numFmtId="38" fontId="7" fillId="0" borderId="51" xfId="0" applyNumberFormat="1" applyFont="1" applyBorder="1" applyAlignment="1">
      <alignment horizontal="right" vertical="center"/>
    </xf>
    <xf numFmtId="38" fontId="7" fillId="0" borderId="41" xfId="0" applyNumberFormat="1" applyFont="1" applyBorder="1" applyAlignment="1">
      <alignment horizontal="right" vertical="center"/>
    </xf>
    <xf numFmtId="38" fontId="7" fillId="0" borderId="45" xfId="0" applyNumberFormat="1" applyFont="1" applyBorder="1" applyAlignment="1">
      <alignment horizontal="right" vertical="center"/>
    </xf>
    <xf numFmtId="38" fontId="7" fillId="0" borderId="87" xfId="1" applyFont="1" applyBorder="1" applyAlignment="1">
      <alignment horizontal="left" vertical="center" indent="1"/>
    </xf>
    <xf numFmtId="0" fontId="7" fillId="0" borderId="87" xfId="0" applyFont="1" applyBorder="1" applyAlignment="1">
      <alignment horizontal="left" vertical="center" indent="1"/>
    </xf>
    <xf numFmtId="0" fontId="7" fillId="0" borderId="88" xfId="0" applyFont="1" applyBorder="1" applyAlignment="1">
      <alignment horizontal="left" vertical="center" indent="1"/>
    </xf>
    <xf numFmtId="0" fontId="4" fillId="2" borderId="28" xfId="0" applyFont="1" applyFill="1" applyBorder="1">
      <alignment vertical="center"/>
    </xf>
    <xf numFmtId="38" fontId="7" fillId="0" borderId="17" xfId="0" applyNumberFormat="1" applyFont="1" applyBorder="1" applyAlignment="1">
      <alignment horizontal="right" vertical="center"/>
    </xf>
    <xf numFmtId="38" fontId="7" fillId="0" borderId="28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38" fontId="7" fillId="0" borderId="59" xfId="1" applyFont="1" applyBorder="1" applyAlignment="1">
      <alignment horizontal="right" vertical="center"/>
    </xf>
    <xf numFmtId="38" fontId="7" fillId="0" borderId="30" xfId="1" applyFont="1" applyBorder="1" applyAlignment="1">
      <alignment horizontal="right" vertical="center"/>
    </xf>
    <xf numFmtId="38" fontId="7" fillId="0" borderId="29" xfId="1" applyFont="1" applyBorder="1" applyAlignment="1">
      <alignment horizontal="right" vertical="center"/>
    </xf>
    <xf numFmtId="38" fontId="7" fillId="0" borderId="31" xfId="1" applyFont="1" applyBorder="1" applyAlignment="1">
      <alignment horizontal="right" vertical="center"/>
    </xf>
    <xf numFmtId="40" fontId="7" fillId="0" borderId="59" xfId="0" applyNumberFormat="1" applyFont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38" fontId="7" fillId="0" borderId="30" xfId="0" applyNumberFormat="1" applyFont="1" applyBorder="1" applyAlignment="1">
      <alignment horizontal="right" vertical="center"/>
    </xf>
    <xf numFmtId="40" fontId="7" fillId="0" borderId="48" xfId="1" applyNumberFormat="1" applyFont="1" applyBorder="1" applyAlignment="1">
      <alignment horizontal="right" vertical="center"/>
    </xf>
    <xf numFmtId="40" fontId="7" fillId="0" borderId="45" xfId="0" applyNumberFormat="1" applyFont="1" applyBorder="1" applyAlignment="1">
      <alignment horizontal="right" vertical="center"/>
    </xf>
    <xf numFmtId="40" fontId="7" fillId="0" borderId="46" xfId="0" applyNumberFormat="1" applyFont="1" applyBorder="1" applyAlignment="1">
      <alignment horizontal="right" vertical="center"/>
    </xf>
    <xf numFmtId="40" fontId="7" fillId="0" borderId="75" xfId="0" applyNumberFormat="1" applyFont="1" applyBorder="1" applyAlignment="1">
      <alignment horizontal="right" vertical="center"/>
    </xf>
    <xf numFmtId="40" fontId="16" fillId="4" borderId="89" xfId="0" applyNumberFormat="1" applyFont="1" applyFill="1" applyBorder="1" applyAlignment="1">
      <alignment horizontal="right" vertical="center"/>
    </xf>
    <xf numFmtId="40" fontId="16" fillId="4" borderId="90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4" fillId="0" borderId="0" xfId="5" applyFont="1">
      <alignment vertical="center"/>
    </xf>
    <xf numFmtId="0" fontId="10" fillId="0" borderId="0" xfId="5" applyFont="1">
      <alignment vertical="center"/>
    </xf>
    <xf numFmtId="0" fontId="4" fillId="0" borderId="0" xfId="5" applyFont="1" applyAlignment="1">
      <alignment horizontal="left" vertical="center"/>
    </xf>
    <xf numFmtId="0" fontId="4" fillId="0" borderId="73" xfId="5" applyFont="1" applyBorder="1" applyAlignment="1">
      <alignment horizontal="center" vertical="center"/>
    </xf>
    <xf numFmtId="0" fontId="9" fillId="0" borderId="73" xfId="5" applyFont="1" applyBorder="1" applyAlignment="1">
      <alignment vertical="center"/>
    </xf>
    <xf numFmtId="0" fontId="4" fillId="0" borderId="73" xfId="5" applyFont="1" applyBorder="1" applyAlignment="1">
      <alignment vertical="center"/>
    </xf>
    <xf numFmtId="0" fontId="4" fillId="0" borderId="73" xfId="5" applyFont="1" applyBorder="1" applyAlignment="1">
      <alignment horizontal="left" vertical="center"/>
    </xf>
    <xf numFmtId="0" fontId="4" fillId="0" borderId="0" xfId="5" applyFont="1" applyBorder="1" applyAlignment="1">
      <alignment vertical="center"/>
    </xf>
    <xf numFmtId="0" fontId="4" fillId="0" borderId="23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/>
    </xf>
    <xf numFmtId="0" fontId="4" fillId="0" borderId="3" xfId="5" applyFont="1" applyBorder="1">
      <alignment vertical="center"/>
    </xf>
    <xf numFmtId="0" fontId="4" fillId="0" borderId="4" xfId="5" applyFont="1" applyBorder="1" applyAlignment="1">
      <alignment horizontal="left" vertical="center"/>
    </xf>
    <xf numFmtId="0" fontId="4" fillId="0" borderId="5" xfId="5" applyFont="1" applyBorder="1" applyAlignment="1">
      <alignment horizontal="center" vertical="center"/>
    </xf>
    <xf numFmtId="0" fontId="4" fillId="0" borderId="0" xfId="5" applyFont="1" applyBorder="1">
      <alignment vertical="center"/>
    </xf>
    <xf numFmtId="0" fontId="4" fillId="0" borderId="26" xfId="5" applyFont="1" applyBorder="1" applyAlignment="1">
      <alignment horizontal="left" vertical="center"/>
    </xf>
    <xf numFmtId="0" fontId="4" fillId="0" borderId="0" xfId="5" applyFont="1" applyAlignment="1">
      <alignment vertical="center"/>
    </xf>
    <xf numFmtId="0" fontId="8" fillId="0" borderId="0" xfId="5" applyFont="1" applyBorder="1" applyAlignment="1">
      <alignment vertical="center"/>
    </xf>
    <xf numFmtId="40" fontId="4" fillId="0" borderId="25" xfId="6" applyNumberFormat="1" applyFont="1" applyBorder="1" applyAlignment="1">
      <alignment horizontal="right" vertical="center"/>
    </xf>
    <xf numFmtId="0" fontId="4" fillId="0" borderId="7" xfId="5" applyFont="1" applyBorder="1" applyAlignment="1">
      <alignment horizontal="center" vertical="center"/>
    </xf>
    <xf numFmtId="0" fontId="4" fillId="0" borderId="8" xfId="5" applyFont="1" applyBorder="1">
      <alignment vertical="center"/>
    </xf>
    <xf numFmtId="0" fontId="4" fillId="0" borderId="9" xfId="5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0" fillId="0" borderId="91" xfId="0" applyFont="1" applyBorder="1" applyAlignment="1">
      <alignment horizontal="center" vertical="center" wrapText="1"/>
    </xf>
    <xf numFmtId="0" fontId="10" fillId="0" borderId="92" xfId="0" applyFont="1" applyBorder="1" applyAlignment="1">
      <alignment horizontal="center" vertical="center" wrapText="1"/>
    </xf>
    <xf numFmtId="38" fontId="13" fillId="0" borderId="33" xfId="0" applyNumberFormat="1" applyFont="1" applyBorder="1" applyAlignment="1">
      <alignment horizontal="center" vertical="center"/>
    </xf>
    <xf numFmtId="38" fontId="13" fillId="0" borderId="34" xfId="0" applyNumberFormat="1" applyFont="1" applyBorder="1" applyAlignment="1">
      <alignment horizontal="center" vertical="center"/>
    </xf>
    <xf numFmtId="38" fontId="13" fillId="0" borderId="36" xfId="0" applyNumberFormat="1" applyFont="1" applyBorder="1" applyAlignment="1">
      <alignment horizontal="center" vertical="center"/>
    </xf>
    <xf numFmtId="38" fontId="13" fillId="0" borderId="37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0" xfId="0" applyFont="1" applyFill="1" applyBorder="1" applyAlignment="1">
      <alignment vertical="center" wrapText="1"/>
    </xf>
    <xf numFmtId="0" fontId="4" fillId="2" borderId="39" xfId="0" applyFont="1" applyFill="1" applyBorder="1" applyAlignment="1">
      <alignment vertical="center" wrapText="1"/>
    </xf>
    <xf numFmtId="0" fontId="4" fillId="2" borderId="56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4" fillId="0" borderId="5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/>
    </xf>
    <xf numFmtId="0" fontId="4" fillId="0" borderId="70" xfId="5" applyFont="1" applyBorder="1" applyAlignment="1">
      <alignment horizontal="center" vertical="center"/>
    </xf>
    <xf numFmtId="0" fontId="4" fillId="0" borderId="71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colors>
    <mruColors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71437</xdr:colOff>
      <xdr:row>7</xdr:row>
      <xdr:rowOff>119063</xdr:rowOff>
    </xdr:from>
    <xdr:to>
      <xdr:col>29</xdr:col>
      <xdr:colOff>432555</xdr:colOff>
      <xdr:row>21</xdr:row>
      <xdr:rowOff>53309</xdr:rowOff>
    </xdr:to>
    <xdr:grpSp>
      <xdr:nvGrpSpPr>
        <xdr:cNvPr id="2" name="グループ化 1"/>
        <xdr:cNvGrpSpPr/>
      </xdr:nvGrpSpPr>
      <xdr:grpSpPr>
        <a:xfrm>
          <a:off x="20597812" y="1845469"/>
          <a:ext cx="5885618" cy="3434684"/>
          <a:chOff x="20594768" y="1976077"/>
          <a:chExt cx="5860004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12"/>
  <sheetViews>
    <sheetView tabSelected="1" view="pageBreakPreview" zoomScale="80" zoomScaleNormal="55" zoomScaleSheetLayoutView="80" workbookViewId="0">
      <selection activeCell="W3" sqref="W3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8.5" x14ac:dyDescent="0.15">
      <c r="A1" s="155" t="s">
        <v>183</v>
      </c>
      <c r="B1" s="155"/>
      <c r="C1" s="155"/>
      <c r="D1" s="155"/>
      <c r="E1" s="155"/>
      <c r="F1" s="155"/>
      <c r="G1" s="20"/>
      <c r="H1" s="20"/>
      <c r="I1" s="20"/>
      <c r="J1" s="20"/>
      <c r="U1" s="4" t="s">
        <v>187</v>
      </c>
    </row>
    <row r="2" spans="1:21" ht="20.100000000000001" customHeight="1" x14ac:dyDescent="0.15">
      <c r="A2" s="155"/>
      <c r="B2" s="155"/>
      <c r="C2" s="155"/>
      <c r="D2" s="155"/>
      <c r="E2" s="155"/>
      <c r="F2" s="155"/>
      <c r="G2" s="4" t="s">
        <v>39</v>
      </c>
      <c r="H2" s="1" t="s">
        <v>117</v>
      </c>
      <c r="L2" s="4" t="s">
        <v>38</v>
      </c>
      <c r="M2" s="1" t="s">
        <v>118</v>
      </c>
    </row>
    <row r="3" spans="1:21" ht="9.9499999999999993" customHeight="1" x14ac:dyDescent="0.15">
      <c r="A3" s="41"/>
      <c r="B3" s="41"/>
      <c r="C3" s="41"/>
      <c r="D3" s="41"/>
      <c r="E3" s="41"/>
      <c r="F3" s="41"/>
      <c r="G3" s="4"/>
      <c r="L3" s="4"/>
    </row>
    <row r="4" spans="1:21" ht="20.100000000000001" customHeight="1" x14ac:dyDescent="0.15">
      <c r="A4" s="21">
        <v>1</v>
      </c>
      <c r="B4" s="14" t="s">
        <v>119</v>
      </c>
      <c r="C4" s="14"/>
      <c r="D4" s="142"/>
    </row>
    <row r="5" spans="1:21" ht="20.100000000000001" customHeight="1" x14ac:dyDescent="0.15">
      <c r="A5" s="1"/>
      <c r="B5" s="1" t="s">
        <v>120</v>
      </c>
      <c r="D5" s="142"/>
      <c r="N5" s="4" t="s">
        <v>36</v>
      </c>
      <c r="O5" s="5">
        <v>750</v>
      </c>
      <c r="P5" s="1" t="s">
        <v>35</v>
      </c>
      <c r="Q5" s="4" t="s">
        <v>37</v>
      </c>
      <c r="R5" s="2">
        <v>4624</v>
      </c>
      <c r="S5" s="1" t="s">
        <v>70</v>
      </c>
    </row>
    <row r="6" spans="1:21" ht="20.100000000000001" customHeight="1" x14ac:dyDescent="0.15">
      <c r="A6" s="185" t="s">
        <v>24</v>
      </c>
      <c r="B6" s="187"/>
      <c r="C6" s="187"/>
      <c r="D6" s="187"/>
      <c r="E6" s="211"/>
      <c r="F6" s="213" t="s">
        <v>65</v>
      </c>
      <c r="G6" s="196" t="s">
        <v>112</v>
      </c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8"/>
      <c r="S6" s="199" t="s">
        <v>71</v>
      </c>
      <c r="T6" s="200"/>
      <c r="U6" s="201"/>
    </row>
    <row r="7" spans="1:21" ht="20.100000000000001" customHeight="1" x14ac:dyDescent="0.15">
      <c r="A7" s="186"/>
      <c r="B7" s="188"/>
      <c r="C7" s="188"/>
      <c r="D7" s="188"/>
      <c r="E7" s="212"/>
      <c r="F7" s="214"/>
      <c r="G7" s="51" t="s">
        <v>12</v>
      </c>
      <c r="H7" s="52" t="s">
        <v>13</v>
      </c>
      <c r="I7" s="52" t="s">
        <v>4</v>
      </c>
      <c r="J7" s="52" t="s">
        <v>5</v>
      </c>
      <c r="K7" s="139" t="s">
        <v>6</v>
      </c>
      <c r="L7" s="53" t="s">
        <v>7</v>
      </c>
      <c r="M7" s="51" t="s">
        <v>8</v>
      </c>
      <c r="N7" s="52" t="s">
        <v>9</v>
      </c>
      <c r="O7" s="52" t="s">
        <v>10</v>
      </c>
      <c r="P7" s="52" t="s">
        <v>14</v>
      </c>
      <c r="Q7" s="52" t="s">
        <v>15</v>
      </c>
      <c r="R7" s="53" t="s">
        <v>11</v>
      </c>
      <c r="S7" s="202"/>
      <c r="T7" s="203"/>
      <c r="U7" s="204"/>
    </row>
    <row r="8" spans="1:21" ht="20.100000000000001" customHeight="1" x14ac:dyDescent="0.15">
      <c r="A8" s="140" t="s">
        <v>17</v>
      </c>
      <c r="B8" s="13" t="s">
        <v>25</v>
      </c>
      <c r="C8" s="13" t="s">
        <v>59</v>
      </c>
      <c r="D8" s="19"/>
      <c r="E8" s="19"/>
      <c r="F8" s="116"/>
      <c r="G8" s="22">
        <v>750</v>
      </c>
      <c r="H8" s="23">
        <v>750</v>
      </c>
      <c r="I8" s="23">
        <v>750</v>
      </c>
      <c r="J8" s="23">
        <v>750</v>
      </c>
      <c r="K8" s="134">
        <v>750</v>
      </c>
      <c r="L8" s="24">
        <v>750</v>
      </c>
      <c r="M8" s="48">
        <v>750</v>
      </c>
      <c r="N8" s="23">
        <v>750</v>
      </c>
      <c r="O8" s="23">
        <v>750</v>
      </c>
      <c r="P8" s="23">
        <v>750</v>
      </c>
      <c r="Q8" s="23">
        <v>750</v>
      </c>
      <c r="R8" s="24">
        <v>750</v>
      </c>
      <c r="S8" s="70" t="s">
        <v>66</v>
      </c>
      <c r="T8" s="56"/>
      <c r="U8" s="54"/>
    </row>
    <row r="9" spans="1:21" ht="20.100000000000001" customHeight="1" x14ac:dyDescent="0.15">
      <c r="A9" s="205" t="s">
        <v>18</v>
      </c>
      <c r="B9" s="208" t="s">
        <v>3</v>
      </c>
      <c r="C9" s="193" t="s">
        <v>60</v>
      </c>
      <c r="D9" s="8" t="s">
        <v>29</v>
      </c>
      <c r="E9" s="15" t="s">
        <v>40</v>
      </c>
      <c r="F9" s="65"/>
      <c r="G9" s="25">
        <v>0</v>
      </c>
      <c r="H9" s="26">
        <v>0</v>
      </c>
      <c r="I9" s="26">
        <v>0</v>
      </c>
      <c r="J9" s="26">
        <v>44700</v>
      </c>
      <c r="K9" s="135">
        <v>46000</v>
      </c>
      <c r="L9" s="27">
        <v>41600</v>
      </c>
      <c r="M9" s="25">
        <v>0</v>
      </c>
      <c r="N9" s="26">
        <v>0</v>
      </c>
      <c r="O9" s="26">
        <v>0</v>
      </c>
      <c r="P9" s="26">
        <v>0</v>
      </c>
      <c r="Q9" s="26">
        <v>0</v>
      </c>
      <c r="R9" s="27">
        <v>0</v>
      </c>
      <c r="S9" s="71" t="s">
        <v>66</v>
      </c>
      <c r="T9" s="57"/>
      <c r="U9" s="45"/>
    </row>
    <row r="10" spans="1:21" ht="20.100000000000001" customHeight="1" x14ac:dyDescent="0.15">
      <c r="A10" s="206"/>
      <c r="B10" s="209"/>
      <c r="C10" s="194"/>
      <c r="D10" s="9" t="s">
        <v>30</v>
      </c>
      <c r="E10" s="16" t="s">
        <v>1</v>
      </c>
      <c r="F10" s="66"/>
      <c r="G10" s="28">
        <v>0</v>
      </c>
      <c r="H10" s="29">
        <v>0</v>
      </c>
      <c r="I10" s="29">
        <v>0</v>
      </c>
      <c r="J10" s="29">
        <v>156600</v>
      </c>
      <c r="K10" s="136">
        <v>162600</v>
      </c>
      <c r="L10" s="30">
        <v>145300</v>
      </c>
      <c r="M10" s="28">
        <v>0</v>
      </c>
      <c r="N10" s="29">
        <v>0</v>
      </c>
      <c r="O10" s="29">
        <v>0</v>
      </c>
      <c r="P10" s="29">
        <v>0</v>
      </c>
      <c r="Q10" s="29">
        <v>0</v>
      </c>
      <c r="R10" s="30">
        <v>0</v>
      </c>
      <c r="S10" s="72" t="s">
        <v>66</v>
      </c>
      <c r="T10" s="58"/>
      <c r="U10" s="46"/>
    </row>
    <row r="11" spans="1:21" ht="20.100000000000001" customHeight="1" x14ac:dyDescent="0.15">
      <c r="A11" s="206"/>
      <c r="B11" s="209"/>
      <c r="C11" s="194"/>
      <c r="D11" s="9" t="s">
        <v>31</v>
      </c>
      <c r="E11" s="16" t="s">
        <v>16</v>
      </c>
      <c r="F11" s="66"/>
      <c r="G11" s="28">
        <v>193000</v>
      </c>
      <c r="H11" s="29">
        <v>175500</v>
      </c>
      <c r="I11" s="29">
        <v>207800</v>
      </c>
      <c r="J11" s="29">
        <v>0</v>
      </c>
      <c r="K11" s="136">
        <v>0</v>
      </c>
      <c r="L11" s="30">
        <v>0</v>
      </c>
      <c r="M11" s="28">
        <v>193900</v>
      </c>
      <c r="N11" s="29">
        <v>188800</v>
      </c>
      <c r="O11" s="29">
        <v>190900</v>
      </c>
      <c r="P11" s="29">
        <v>181600</v>
      </c>
      <c r="Q11" s="29">
        <v>191300</v>
      </c>
      <c r="R11" s="30">
        <v>198400</v>
      </c>
      <c r="S11" s="72" t="s">
        <v>66</v>
      </c>
      <c r="T11" s="58"/>
      <c r="U11" s="46"/>
    </row>
    <row r="12" spans="1:21" ht="20.100000000000001" customHeight="1" x14ac:dyDescent="0.15">
      <c r="A12" s="207"/>
      <c r="B12" s="210"/>
      <c r="C12" s="195"/>
      <c r="D12" s="10" t="s">
        <v>32</v>
      </c>
      <c r="E12" s="17" t="s">
        <v>2</v>
      </c>
      <c r="F12" s="67"/>
      <c r="G12" s="31">
        <v>203500</v>
      </c>
      <c r="H12" s="32">
        <v>234800</v>
      </c>
      <c r="I12" s="32">
        <v>187200</v>
      </c>
      <c r="J12" s="32">
        <v>208700</v>
      </c>
      <c r="K12" s="137">
        <v>201800</v>
      </c>
      <c r="L12" s="33">
        <v>192500</v>
      </c>
      <c r="M12" s="31">
        <v>197900</v>
      </c>
      <c r="N12" s="32">
        <v>197700</v>
      </c>
      <c r="O12" s="32">
        <v>210800</v>
      </c>
      <c r="P12" s="32">
        <v>231000</v>
      </c>
      <c r="Q12" s="32">
        <v>207400</v>
      </c>
      <c r="R12" s="33">
        <v>207400</v>
      </c>
      <c r="S12" s="73" t="s">
        <v>66</v>
      </c>
      <c r="T12" s="59"/>
      <c r="U12" s="47"/>
    </row>
    <row r="13" spans="1:21" ht="20.100000000000001" customHeight="1" thickBot="1" x14ac:dyDescent="0.2">
      <c r="A13" s="141" t="s">
        <v>19</v>
      </c>
      <c r="B13" s="7" t="s">
        <v>97</v>
      </c>
      <c r="C13" s="13"/>
      <c r="D13" s="19"/>
      <c r="E13" s="7"/>
      <c r="F13" s="116" t="s">
        <v>98</v>
      </c>
      <c r="G13" s="36">
        <v>0.8600000000000001</v>
      </c>
      <c r="H13" s="37">
        <v>0.8600000000000001</v>
      </c>
      <c r="I13" s="37">
        <v>0.8600000000000001</v>
      </c>
      <c r="J13" s="37">
        <v>0.8600000000000001</v>
      </c>
      <c r="K13" s="138">
        <v>0.8600000000000001</v>
      </c>
      <c r="L13" s="38">
        <v>0.8600000000000001</v>
      </c>
      <c r="M13" s="36">
        <v>0.8600000000000001</v>
      </c>
      <c r="N13" s="37">
        <v>0.8600000000000001</v>
      </c>
      <c r="O13" s="37">
        <v>0.8600000000000001</v>
      </c>
      <c r="P13" s="37">
        <v>0.8600000000000001</v>
      </c>
      <c r="Q13" s="37">
        <v>0.8600000000000001</v>
      </c>
      <c r="R13" s="38">
        <v>0.8600000000000001</v>
      </c>
      <c r="S13" s="74" t="s">
        <v>66</v>
      </c>
      <c r="T13" s="60"/>
      <c r="U13" s="61"/>
    </row>
    <row r="14" spans="1:21" ht="20.100000000000001" customHeight="1" x14ac:dyDescent="0.15">
      <c r="A14" s="141" t="s">
        <v>20</v>
      </c>
      <c r="B14" s="13" t="s">
        <v>61</v>
      </c>
      <c r="C14" s="13" t="s">
        <v>62</v>
      </c>
      <c r="D14" s="12"/>
      <c r="E14" s="19"/>
      <c r="F14" s="68" t="s">
        <v>51</v>
      </c>
      <c r="G14" s="39">
        <f>G8*$T14*G13</f>
        <v>0</v>
      </c>
      <c r="H14" s="40">
        <f t="shared" ref="H14:R14" si="0">H8*$T14*H13</f>
        <v>0</v>
      </c>
      <c r="I14" s="40">
        <f t="shared" si="0"/>
        <v>0</v>
      </c>
      <c r="J14" s="40">
        <f t="shared" si="0"/>
        <v>0</v>
      </c>
      <c r="K14" s="62">
        <f t="shared" si="0"/>
        <v>0</v>
      </c>
      <c r="L14" s="147">
        <f t="shared" si="0"/>
        <v>0</v>
      </c>
      <c r="M14" s="39">
        <f t="shared" si="0"/>
        <v>0</v>
      </c>
      <c r="N14" s="40">
        <f t="shared" si="0"/>
        <v>0</v>
      </c>
      <c r="O14" s="40">
        <f t="shared" si="0"/>
        <v>0</v>
      </c>
      <c r="P14" s="40">
        <f t="shared" si="0"/>
        <v>0</v>
      </c>
      <c r="Q14" s="40">
        <f t="shared" si="0"/>
        <v>0</v>
      </c>
      <c r="R14" s="62">
        <f t="shared" si="0"/>
        <v>0</v>
      </c>
      <c r="S14" s="113" t="s">
        <v>46</v>
      </c>
      <c r="T14" s="114">
        <v>0</v>
      </c>
      <c r="U14" s="115" t="s">
        <v>107</v>
      </c>
    </row>
    <row r="15" spans="1:21" ht="20.100000000000001" customHeight="1" x14ac:dyDescent="0.15">
      <c r="A15" s="185" t="s">
        <v>21</v>
      </c>
      <c r="B15" s="190" t="s">
        <v>27</v>
      </c>
      <c r="C15" s="193" t="s">
        <v>62</v>
      </c>
      <c r="D15" s="8" t="s">
        <v>42</v>
      </c>
      <c r="E15" s="15" t="s">
        <v>40</v>
      </c>
      <c r="F15" s="65" t="s">
        <v>48</v>
      </c>
      <c r="G15" s="42">
        <f>G9*$T15</f>
        <v>0</v>
      </c>
      <c r="H15" s="43">
        <f t="shared" ref="H15:R15" si="1">H9*$T15</f>
        <v>0</v>
      </c>
      <c r="I15" s="43">
        <f t="shared" si="1"/>
        <v>0</v>
      </c>
      <c r="J15" s="43">
        <f t="shared" si="1"/>
        <v>0</v>
      </c>
      <c r="K15" s="63">
        <f t="shared" si="1"/>
        <v>0</v>
      </c>
      <c r="L15" s="148">
        <f t="shared" si="1"/>
        <v>0</v>
      </c>
      <c r="M15" s="49">
        <f t="shared" si="1"/>
        <v>0</v>
      </c>
      <c r="N15" s="43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63">
        <f t="shared" si="1"/>
        <v>0</v>
      </c>
      <c r="S15" s="84" t="s">
        <v>52</v>
      </c>
      <c r="T15" s="85">
        <v>0</v>
      </c>
      <c r="U15" s="86" t="s">
        <v>105</v>
      </c>
    </row>
    <row r="16" spans="1:21" ht="20.100000000000001" customHeight="1" x14ac:dyDescent="0.15">
      <c r="A16" s="189"/>
      <c r="B16" s="191"/>
      <c r="C16" s="194"/>
      <c r="D16" s="9" t="s">
        <v>43</v>
      </c>
      <c r="E16" s="16" t="s">
        <v>1</v>
      </c>
      <c r="F16" s="66" t="s">
        <v>49</v>
      </c>
      <c r="G16" s="34">
        <f t="shared" ref="G16:R16" si="2">G10*$T16</f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64">
        <f t="shared" si="2"/>
        <v>0</v>
      </c>
      <c r="L16" s="149">
        <f t="shared" si="2"/>
        <v>0</v>
      </c>
      <c r="M16" s="50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64">
        <f t="shared" si="2"/>
        <v>0</v>
      </c>
      <c r="S16" s="87" t="s">
        <v>53</v>
      </c>
      <c r="T16" s="88">
        <v>0</v>
      </c>
      <c r="U16" s="89" t="s">
        <v>105</v>
      </c>
    </row>
    <row r="17" spans="1:21" ht="20.100000000000001" customHeight="1" x14ac:dyDescent="0.15">
      <c r="A17" s="189"/>
      <c r="B17" s="191"/>
      <c r="C17" s="194"/>
      <c r="D17" s="9" t="s">
        <v>44</v>
      </c>
      <c r="E17" s="16" t="s">
        <v>16</v>
      </c>
      <c r="F17" s="66" t="s">
        <v>50</v>
      </c>
      <c r="G17" s="34">
        <f t="shared" ref="G17:R17" si="3">G11*$T17</f>
        <v>0</v>
      </c>
      <c r="H17" s="35">
        <f t="shared" si="3"/>
        <v>0</v>
      </c>
      <c r="I17" s="35">
        <f t="shared" si="3"/>
        <v>0</v>
      </c>
      <c r="J17" s="35">
        <f t="shared" si="3"/>
        <v>0</v>
      </c>
      <c r="K17" s="64">
        <f t="shared" si="3"/>
        <v>0</v>
      </c>
      <c r="L17" s="149">
        <f t="shared" si="3"/>
        <v>0</v>
      </c>
      <c r="M17" s="50">
        <f t="shared" si="3"/>
        <v>0</v>
      </c>
      <c r="N17" s="35">
        <f t="shared" si="3"/>
        <v>0</v>
      </c>
      <c r="O17" s="35">
        <f t="shared" si="3"/>
        <v>0</v>
      </c>
      <c r="P17" s="35">
        <f t="shared" si="3"/>
        <v>0</v>
      </c>
      <c r="Q17" s="35">
        <f t="shared" si="3"/>
        <v>0</v>
      </c>
      <c r="R17" s="64">
        <f t="shared" si="3"/>
        <v>0</v>
      </c>
      <c r="S17" s="87" t="s">
        <v>54</v>
      </c>
      <c r="T17" s="88">
        <v>0</v>
      </c>
      <c r="U17" s="89" t="s">
        <v>105</v>
      </c>
    </row>
    <row r="18" spans="1:21" ht="20.100000000000001" customHeight="1" thickBot="1" x14ac:dyDescent="0.2">
      <c r="A18" s="186"/>
      <c r="B18" s="192"/>
      <c r="C18" s="195"/>
      <c r="D18" s="10" t="s">
        <v>45</v>
      </c>
      <c r="E18" s="17" t="s">
        <v>2</v>
      </c>
      <c r="F18" s="69" t="s">
        <v>47</v>
      </c>
      <c r="G18" s="90">
        <f t="shared" ref="G18:R18" si="4">G12*$T18</f>
        <v>0</v>
      </c>
      <c r="H18" s="91">
        <f t="shared" si="4"/>
        <v>0</v>
      </c>
      <c r="I18" s="91">
        <f t="shared" si="4"/>
        <v>0</v>
      </c>
      <c r="J18" s="91">
        <f t="shared" si="4"/>
        <v>0</v>
      </c>
      <c r="K18" s="93">
        <f t="shared" si="4"/>
        <v>0</v>
      </c>
      <c r="L18" s="150">
        <f t="shared" si="4"/>
        <v>0</v>
      </c>
      <c r="M18" s="92">
        <f t="shared" si="4"/>
        <v>0</v>
      </c>
      <c r="N18" s="91">
        <f t="shared" si="4"/>
        <v>0</v>
      </c>
      <c r="O18" s="91">
        <f t="shared" si="4"/>
        <v>0</v>
      </c>
      <c r="P18" s="91">
        <f t="shared" si="4"/>
        <v>0</v>
      </c>
      <c r="Q18" s="91">
        <f t="shared" si="4"/>
        <v>0</v>
      </c>
      <c r="R18" s="93">
        <f t="shared" si="4"/>
        <v>0</v>
      </c>
      <c r="S18" s="94" t="s">
        <v>55</v>
      </c>
      <c r="T18" s="95">
        <v>0</v>
      </c>
      <c r="U18" s="96" t="s">
        <v>105</v>
      </c>
    </row>
    <row r="19" spans="1:21" ht="20.100000000000001" customHeight="1" x14ac:dyDescent="0.15">
      <c r="A19" s="185" t="s">
        <v>22</v>
      </c>
      <c r="B19" s="190" t="s">
        <v>63</v>
      </c>
      <c r="C19" s="193" t="s">
        <v>62</v>
      </c>
      <c r="D19" s="11" t="s">
        <v>33</v>
      </c>
      <c r="E19" s="18" t="s">
        <v>41</v>
      </c>
      <c r="F19" s="97" t="s">
        <v>69</v>
      </c>
      <c r="G19" s="98">
        <f>ROUNDDOWN(G8*T19,2)</f>
        <v>0</v>
      </c>
      <c r="H19" s="99">
        <f>ROUNDDOWN(H8*T19,2)</f>
        <v>0</v>
      </c>
      <c r="I19" s="99">
        <f>ROUNDDOWN(I8*T19,2)</f>
        <v>0</v>
      </c>
      <c r="J19" s="99">
        <f>ROUNDDOWN(J8*T19,2)</f>
        <v>0</v>
      </c>
      <c r="K19" s="101">
        <f>ROUNDDOWN(K8*T19,2)</f>
        <v>0</v>
      </c>
      <c r="L19" s="151">
        <f>ROUNDDOWN(L8*T19,2)</f>
        <v>0</v>
      </c>
      <c r="M19" s="100">
        <f>ROUNDDOWN(M8*T19,2)</f>
        <v>0</v>
      </c>
      <c r="N19" s="99">
        <f>ROUNDDOWN(N8*T19,2)</f>
        <v>0</v>
      </c>
      <c r="O19" s="99">
        <f>ROUNDDOWN(O8*T19,2)</f>
        <v>0</v>
      </c>
      <c r="P19" s="99">
        <f>ROUNDDOWN(P8*T19,2)</f>
        <v>0</v>
      </c>
      <c r="Q19" s="99">
        <f>ROUNDDOWN(Q8*T19,2)</f>
        <v>0</v>
      </c>
      <c r="R19" s="101">
        <f>ROUNDDOWN(R8*T19,2)</f>
        <v>0</v>
      </c>
      <c r="S19" s="102" t="s">
        <v>56</v>
      </c>
      <c r="T19" s="103">
        <v>0</v>
      </c>
      <c r="U19" s="104" t="s">
        <v>91</v>
      </c>
    </row>
    <row r="20" spans="1:21" ht="20.100000000000001" customHeight="1" thickBot="1" x14ac:dyDescent="0.2">
      <c r="A20" s="186"/>
      <c r="B20" s="192"/>
      <c r="C20" s="195"/>
      <c r="D20" s="44" t="s">
        <v>34</v>
      </c>
      <c r="E20" s="55" t="s">
        <v>58</v>
      </c>
      <c r="F20" s="105" t="s">
        <v>68</v>
      </c>
      <c r="G20" s="106">
        <f>ROUNDDOWN(SUM(G15:G18)*T20%,2)</f>
        <v>0</v>
      </c>
      <c r="H20" s="107">
        <f>ROUNDDOWN(SUM(H15:H18)*T20%,2)</f>
        <v>0</v>
      </c>
      <c r="I20" s="107">
        <f>ROUNDDOWN(SUM(I15:I18)*T20%,2)</f>
        <v>0</v>
      </c>
      <c r="J20" s="107">
        <f>ROUNDDOWN(SUM(J15:J18)*T20%,2)</f>
        <v>0</v>
      </c>
      <c r="K20" s="109">
        <f>ROUNDDOWN(SUM(K15:K18)*T20%,2)</f>
        <v>0</v>
      </c>
      <c r="L20" s="152">
        <f>ROUNDDOWN(SUM(L15:L18)*T20%,2)</f>
        <v>0</v>
      </c>
      <c r="M20" s="108">
        <f>ROUNDDOWN(SUM(M15:M18)*T20%,2)</f>
        <v>0</v>
      </c>
      <c r="N20" s="107">
        <f>ROUNDDOWN(SUM(N15:N18)*T20%,2)</f>
        <v>0</v>
      </c>
      <c r="O20" s="107">
        <f>ROUNDDOWN(SUM(O15:O18)*T20%,2)</f>
        <v>0</v>
      </c>
      <c r="P20" s="107">
        <f>ROUNDDOWN(SUM(P15:P18)*T20%,2)</f>
        <v>0</v>
      </c>
      <c r="Q20" s="107">
        <f>ROUNDDOWN(SUM(Q15:Q18)*T20%,2)</f>
        <v>0</v>
      </c>
      <c r="R20" s="109">
        <f>ROUNDDOWN(SUM(R15:R18)*T20%,2)</f>
        <v>0</v>
      </c>
      <c r="S20" s="110" t="s">
        <v>57</v>
      </c>
      <c r="T20" s="111">
        <v>0</v>
      </c>
      <c r="U20" s="112" t="s">
        <v>106</v>
      </c>
    </row>
    <row r="21" spans="1:21" ht="20.100000000000001" customHeight="1" x14ac:dyDescent="0.15">
      <c r="A21" s="185" t="s">
        <v>23</v>
      </c>
      <c r="B21" s="187" t="s">
        <v>26</v>
      </c>
      <c r="C21" s="187" t="s">
        <v>62</v>
      </c>
      <c r="D21" s="8"/>
      <c r="E21" s="122" t="s">
        <v>73</v>
      </c>
      <c r="F21" s="123" t="s">
        <v>99</v>
      </c>
      <c r="G21" s="124">
        <f>ROUNDDOWN(G14+SUM(G15:G18)-SUM(G19:G20),0)</f>
        <v>0</v>
      </c>
      <c r="H21" s="125">
        <f t="shared" ref="H21:R21" si="5">ROUNDDOWN(H14+SUM(H15:H18)-SUM(H19:H20),0)</f>
        <v>0</v>
      </c>
      <c r="I21" s="125">
        <f t="shared" si="5"/>
        <v>0</v>
      </c>
      <c r="J21" s="125">
        <f t="shared" si="5"/>
        <v>0</v>
      </c>
      <c r="K21" s="146">
        <f t="shared" si="5"/>
        <v>0</v>
      </c>
      <c r="L21" s="126">
        <f t="shared" si="5"/>
        <v>0</v>
      </c>
      <c r="M21" s="124">
        <f t="shared" si="5"/>
        <v>0</v>
      </c>
      <c r="N21" s="125">
        <f t="shared" si="5"/>
        <v>0</v>
      </c>
      <c r="O21" s="125">
        <f t="shared" si="5"/>
        <v>0</v>
      </c>
      <c r="P21" s="125">
        <f t="shared" si="5"/>
        <v>0</v>
      </c>
      <c r="Q21" s="125">
        <f t="shared" si="5"/>
        <v>0</v>
      </c>
      <c r="R21" s="126">
        <f t="shared" si="5"/>
        <v>0</v>
      </c>
      <c r="S21" s="127" t="s">
        <v>67</v>
      </c>
      <c r="T21" s="128"/>
      <c r="U21" s="129"/>
    </row>
    <row r="22" spans="1:21" ht="20.100000000000001" customHeight="1" x14ac:dyDescent="0.15">
      <c r="A22" s="186"/>
      <c r="B22" s="188"/>
      <c r="C22" s="188"/>
      <c r="D22" s="10"/>
      <c r="E22" s="130" t="s">
        <v>113</v>
      </c>
      <c r="F22" s="67"/>
      <c r="G22" s="131"/>
      <c r="H22" s="132"/>
      <c r="I22" s="132"/>
      <c r="J22" s="132"/>
      <c r="K22" s="132" t="s">
        <v>161</v>
      </c>
      <c r="L22" s="133">
        <f>SUM(G21:L21)</f>
        <v>0</v>
      </c>
      <c r="M22" s="131"/>
      <c r="N22" s="132"/>
      <c r="O22" s="132"/>
      <c r="P22" s="132"/>
      <c r="Q22" s="132" t="s">
        <v>163</v>
      </c>
      <c r="R22" s="133">
        <f>SUM(M21:R21)</f>
        <v>0</v>
      </c>
      <c r="S22" s="73"/>
      <c r="T22" s="59"/>
      <c r="U22" s="47"/>
    </row>
    <row r="23" spans="1:21" ht="20.100000000000001" customHeight="1" x14ac:dyDescent="0.15">
      <c r="A23" s="141" t="s">
        <v>28</v>
      </c>
      <c r="B23" s="13" t="s">
        <v>64</v>
      </c>
      <c r="C23" s="13" t="s">
        <v>62</v>
      </c>
      <c r="D23" s="13"/>
      <c r="E23" s="13"/>
      <c r="F23" s="117" t="s">
        <v>114</v>
      </c>
      <c r="G23" s="118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20">
        <f>SUM(L22,R22)</f>
        <v>0</v>
      </c>
      <c r="S23" s="121"/>
      <c r="T23" s="56"/>
      <c r="U23" s="54"/>
    </row>
    <row r="24" spans="1:21" ht="9.9499999999999993" customHeight="1" x14ac:dyDescent="0.15">
      <c r="A24" s="41"/>
      <c r="B24" s="41"/>
      <c r="C24" s="41"/>
      <c r="D24" s="41"/>
      <c r="E24" s="41"/>
      <c r="F24" s="41"/>
      <c r="G24" s="4"/>
      <c r="L24" s="4"/>
    </row>
    <row r="25" spans="1:21" ht="20.100000000000001" customHeight="1" x14ac:dyDescent="0.15">
      <c r="A25" s="21">
        <v>2</v>
      </c>
      <c r="B25" s="14" t="s">
        <v>121</v>
      </c>
      <c r="C25" s="14"/>
      <c r="D25" s="144"/>
    </row>
    <row r="26" spans="1:21" ht="20.100000000000001" customHeight="1" x14ac:dyDescent="0.15">
      <c r="A26" s="1"/>
      <c r="B26" s="1" t="s">
        <v>122</v>
      </c>
      <c r="D26" s="144"/>
      <c r="N26" s="4" t="s">
        <v>36</v>
      </c>
      <c r="O26" s="5">
        <v>1300</v>
      </c>
      <c r="P26" s="1" t="s">
        <v>35</v>
      </c>
      <c r="Q26" s="4" t="s">
        <v>37</v>
      </c>
      <c r="R26" s="2">
        <v>2787</v>
      </c>
      <c r="S26" s="1" t="s">
        <v>70</v>
      </c>
    </row>
    <row r="27" spans="1:21" ht="20.100000000000001" customHeight="1" x14ac:dyDescent="0.15">
      <c r="A27" s="185" t="s">
        <v>24</v>
      </c>
      <c r="B27" s="187"/>
      <c r="C27" s="187"/>
      <c r="D27" s="187"/>
      <c r="E27" s="211"/>
      <c r="F27" s="213" t="s">
        <v>65</v>
      </c>
      <c r="G27" s="196" t="s">
        <v>112</v>
      </c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8"/>
      <c r="S27" s="199" t="s">
        <v>71</v>
      </c>
      <c r="T27" s="200"/>
      <c r="U27" s="201"/>
    </row>
    <row r="28" spans="1:21" ht="20.100000000000001" customHeight="1" x14ac:dyDescent="0.15">
      <c r="A28" s="186"/>
      <c r="B28" s="188"/>
      <c r="C28" s="188"/>
      <c r="D28" s="188"/>
      <c r="E28" s="212"/>
      <c r="F28" s="214"/>
      <c r="G28" s="51" t="s">
        <v>12</v>
      </c>
      <c r="H28" s="52" t="s">
        <v>13</v>
      </c>
      <c r="I28" s="52" t="s">
        <v>4</v>
      </c>
      <c r="J28" s="52" t="s">
        <v>5</v>
      </c>
      <c r="K28" s="139" t="s">
        <v>6</v>
      </c>
      <c r="L28" s="53" t="s">
        <v>7</v>
      </c>
      <c r="M28" s="51" t="s">
        <v>8</v>
      </c>
      <c r="N28" s="52" t="s">
        <v>9</v>
      </c>
      <c r="O28" s="52" t="s">
        <v>10</v>
      </c>
      <c r="P28" s="52" t="s">
        <v>14</v>
      </c>
      <c r="Q28" s="52" t="s">
        <v>15</v>
      </c>
      <c r="R28" s="53" t="s">
        <v>11</v>
      </c>
      <c r="S28" s="202"/>
      <c r="T28" s="203"/>
      <c r="U28" s="204"/>
    </row>
    <row r="29" spans="1:21" ht="20.100000000000001" customHeight="1" x14ac:dyDescent="0.15">
      <c r="A29" s="143" t="s">
        <v>17</v>
      </c>
      <c r="B29" s="13" t="s">
        <v>25</v>
      </c>
      <c r="C29" s="13" t="s">
        <v>59</v>
      </c>
      <c r="D29" s="19"/>
      <c r="E29" s="19"/>
      <c r="F29" s="116"/>
      <c r="G29" s="22">
        <v>1300</v>
      </c>
      <c r="H29" s="23">
        <v>1300</v>
      </c>
      <c r="I29" s="23">
        <v>1300</v>
      </c>
      <c r="J29" s="23">
        <v>1300</v>
      </c>
      <c r="K29" s="134">
        <v>1300</v>
      </c>
      <c r="L29" s="24">
        <v>1300</v>
      </c>
      <c r="M29" s="48">
        <v>1300</v>
      </c>
      <c r="N29" s="23">
        <v>1300</v>
      </c>
      <c r="O29" s="23">
        <v>1300</v>
      </c>
      <c r="P29" s="23">
        <v>1300</v>
      </c>
      <c r="Q29" s="23">
        <v>1300</v>
      </c>
      <c r="R29" s="24">
        <v>1300</v>
      </c>
      <c r="S29" s="70" t="s">
        <v>66</v>
      </c>
      <c r="T29" s="56"/>
      <c r="U29" s="54"/>
    </row>
    <row r="30" spans="1:21" ht="20.100000000000001" customHeight="1" x14ac:dyDescent="0.15">
      <c r="A30" s="205" t="s">
        <v>18</v>
      </c>
      <c r="B30" s="208" t="s">
        <v>3</v>
      </c>
      <c r="C30" s="193" t="s">
        <v>60</v>
      </c>
      <c r="D30" s="8" t="s">
        <v>29</v>
      </c>
      <c r="E30" s="15" t="s">
        <v>40</v>
      </c>
      <c r="F30" s="65"/>
      <c r="G30" s="25">
        <v>0</v>
      </c>
      <c r="H30" s="26">
        <v>0</v>
      </c>
      <c r="I30" s="26">
        <v>0</v>
      </c>
      <c r="J30" s="26">
        <v>27200</v>
      </c>
      <c r="K30" s="135">
        <v>22800</v>
      </c>
      <c r="L30" s="27">
        <v>25700</v>
      </c>
      <c r="M30" s="25">
        <v>0</v>
      </c>
      <c r="N30" s="26">
        <v>0</v>
      </c>
      <c r="O30" s="26">
        <v>0</v>
      </c>
      <c r="P30" s="26">
        <v>0</v>
      </c>
      <c r="Q30" s="26">
        <v>0</v>
      </c>
      <c r="R30" s="27">
        <v>0</v>
      </c>
      <c r="S30" s="71" t="s">
        <v>66</v>
      </c>
      <c r="T30" s="57"/>
      <c r="U30" s="45"/>
    </row>
    <row r="31" spans="1:21" ht="20.100000000000001" customHeight="1" x14ac:dyDescent="0.15">
      <c r="A31" s="206"/>
      <c r="B31" s="209"/>
      <c r="C31" s="194"/>
      <c r="D31" s="9" t="s">
        <v>30</v>
      </c>
      <c r="E31" s="16" t="s">
        <v>1</v>
      </c>
      <c r="F31" s="66"/>
      <c r="G31" s="28">
        <v>0</v>
      </c>
      <c r="H31" s="29">
        <v>0</v>
      </c>
      <c r="I31" s="29">
        <v>0</v>
      </c>
      <c r="J31" s="29">
        <v>111200</v>
      </c>
      <c r="K31" s="136">
        <v>96000</v>
      </c>
      <c r="L31" s="30">
        <v>114000</v>
      </c>
      <c r="M31" s="28">
        <v>0</v>
      </c>
      <c r="N31" s="29">
        <v>0</v>
      </c>
      <c r="O31" s="29">
        <v>0</v>
      </c>
      <c r="P31" s="29">
        <v>0</v>
      </c>
      <c r="Q31" s="29">
        <v>0</v>
      </c>
      <c r="R31" s="30">
        <v>0</v>
      </c>
      <c r="S31" s="72" t="s">
        <v>66</v>
      </c>
      <c r="T31" s="58"/>
      <c r="U31" s="46"/>
    </row>
    <row r="32" spans="1:21" ht="20.100000000000001" customHeight="1" x14ac:dyDescent="0.15">
      <c r="A32" s="206"/>
      <c r="B32" s="209"/>
      <c r="C32" s="194"/>
      <c r="D32" s="9" t="s">
        <v>31</v>
      </c>
      <c r="E32" s="16" t="s">
        <v>16</v>
      </c>
      <c r="F32" s="66"/>
      <c r="G32" s="28">
        <v>101100</v>
      </c>
      <c r="H32" s="29">
        <v>101600</v>
      </c>
      <c r="I32" s="29">
        <v>139900</v>
      </c>
      <c r="J32" s="29">
        <v>0</v>
      </c>
      <c r="K32" s="136">
        <v>0</v>
      </c>
      <c r="L32" s="30">
        <v>0</v>
      </c>
      <c r="M32" s="28">
        <v>100700</v>
      </c>
      <c r="N32" s="29">
        <v>103800</v>
      </c>
      <c r="O32" s="29">
        <v>109700</v>
      </c>
      <c r="P32" s="29">
        <v>99700</v>
      </c>
      <c r="Q32" s="29">
        <v>99400</v>
      </c>
      <c r="R32" s="30">
        <v>135000</v>
      </c>
      <c r="S32" s="72" t="s">
        <v>66</v>
      </c>
      <c r="T32" s="58"/>
      <c r="U32" s="46"/>
    </row>
    <row r="33" spans="1:21" ht="20.100000000000001" customHeight="1" x14ac:dyDescent="0.15">
      <c r="A33" s="207"/>
      <c r="B33" s="210"/>
      <c r="C33" s="195"/>
      <c r="D33" s="10" t="s">
        <v>32</v>
      </c>
      <c r="E33" s="17" t="s">
        <v>2</v>
      </c>
      <c r="F33" s="67"/>
      <c r="G33" s="31">
        <v>98300</v>
      </c>
      <c r="H33" s="32">
        <v>133900</v>
      </c>
      <c r="I33" s="32">
        <v>111200</v>
      </c>
      <c r="J33" s="32">
        <v>120600</v>
      </c>
      <c r="K33" s="137">
        <v>100900</v>
      </c>
      <c r="L33" s="33">
        <v>125200</v>
      </c>
      <c r="M33" s="31">
        <v>104500</v>
      </c>
      <c r="N33" s="32">
        <v>97000</v>
      </c>
      <c r="O33" s="32">
        <v>111100</v>
      </c>
      <c r="P33" s="32">
        <v>130000</v>
      </c>
      <c r="Q33" s="32">
        <v>102700</v>
      </c>
      <c r="R33" s="33">
        <v>122500</v>
      </c>
      <c r="S33" s="73" t="s">
        <v>66</v>
      </c>
      <c r="T33" s="59"/>
      <c r="U33" s="47"/>
    </row>
    <row r="34" spans="1:21" ht="20.100000000000001" customHeight="1" thickBot="1" x14ac:dyDescent="0.2">
      <c r="A34" s="145" t="s">
        <v>19</v>
      </c>
      <c r="B34" s="7" t="s">
        <v>97</v>
      </c>
      <c r="C34" s="13"/>
      <c r="D34" s="19"/>
      <c r="E34" s="7"/>
      <c r="F34" s="116" t="s">
        <v>98</v>
      </c>
      <c r="G34" s="36">
        <v>0.87000000000000011</v>
      </c>
      <c r="H34" s="37">
        <v>0.87000000000000011</v>
      </c>
      <c r="I34" s="37">
        <v>0.87000000000000011</v>
      </c>
      <c r="J34" s="37">
        <v>0.87000000000000011</v>
      </c>
      <c r="K34" s="138">
        <v>0.87000000000000011</v>
      </c>
      <c r="L34" s="38">
        <v>0.87000000000000011</v>
      </c>
      <c r="M34" s="36">
        <v>0.87000000000000011</v>
      </c>
      <c r="N34" s="37">
        <v>0.87000000000000011</v>
      </c>
      <c r="O34" s="37">
        <v>0.87000000000000011</v>
      </c>
      <c r="P34" s="37">
        <v>0.87000000000000011</v>
      </c>
      <c r="Q34" s="37">
        <v>0.87000000000000011</v>
      </c>
      <c r="R34" s="38">
        <v>0.87000000000000011</v>
      </c>
      <c r="S34" s="74" t="s">
        <v>66</v>
      </c>
      <c r="T34" s="60"/>
      <c r="U34" s="61"/>
    </row>
    <row r="35" spans="1:21" ht="20.100000000000001" customHeight="1" x14ac:dyDescent="0.15">
      <c r="A35" s="145" t="s">
        <v>20</v>
      </c>
      <c r="B35" s="13" t="s">
        <v>61</v>
      </c>
      <c r="C35" s="13" t="s">
        <v>62</v>
      </c>
      <c r="D35" s="12"/>
      <c r="E35" s="19"/>
      <c r="F35" s="68" t="s">
        <v>51</v>
      </c>
      <c r="G35" s="39">
        <f>G29*$T35*G34</f>
        <v>0</v>
      </c>
      <c r="H35" s="40">
        <f t="shared" ref="H35:R35" si="6">H29*$T35*H34</f>
        <v>0</v>
      </c>
      <c r="I35" s="40">
        <f t="shared" si="6"/>
        <v>0</v>
      </c>
      <c r="J35" s="40">
        <f t="shared" si="6"/>
        <v>0</v>
      </c>
      <c r="K35" s="62">
        <f t="shared" si="6"/>
        <v>0</v>
      </c>
      <c r="L35" s="147">
        <f t="shared" si="6"/>
        <v>0</v>
      </c>
      <c r="M35" s="39">
        <f t="shared" si="6"/>
        <v>0</v>
      </c>
      <c r="N35" s="40">
        <f t="shared" si="6"/>
        <v>0</v>
      </c>
      <c r="O35" s="40">
        <f t="shared" si="6"/>
        <v>0</v>
      </c>
      <c r="P35" s="40">
        <f t="shared" si="6"/>
        <v>0</v>
      </c>
      <c r="Q35" s="40">
        <f t="shared" si="6"/>
        <v>0</v>
      </c>
      <c r="R35" s="62">
        <f t="shared" si="6"/>
        <v>0</v>
      </c>
      <c r="S35" s="113" t="s">
        <v>46</v>
      </c>
      <c r="T35" s="114">
        <v>0</v>
      </c>
      <c r="U35" s="115" t="s">
        <v>107</v>
      </c>
    </row>
    <row r="36" spans="1:21" ht="20.100000000000001" customHeight="1" x14ac:dyDescent="0.15">
      <c r="A36" s="185" t="s">
        <v>21</v>
      </c>
      <c r="B36" s="190" t="s">
        <v>27</v>
      </c>
      <c r="C36" s="193" t="s">
        <v>62</v>
      </c>
      <c r="D36" s="8" t="s">
        <v>42</v>
      </c>
      <c r="E36" s="15" t="s">
        <v>40</v>
      </c>
      <c r="F36" s="65" t="s">
        <v>48</v>
      </c>
      <c r="G36" s="42">
        <f>G30*$T36</f>
        <v>0</v>
      </c>
      <c r="H36" s="43">
        <f t="shared" ref="H36:R36" si="7">H30*$T36</f>
        <v>0</v>
      </c>
      <c r="I36" s="43">
        <f t="shared" si="7"/>
        <v>0</v>
      </c>
      <c r="J36" s="43">
        <f t="shared" si="7"/>
        <v>0</v>
      </c>
      <c r="K36" s="63">
        <f t="shared" si="7"/>
        <v>0</v>
      </c>
      <c r="L36" s="148">
        <f t="shared" si="7"/>
        <v>0</v>
      </c>
      <c r="M36" s="49">
        <f t="shared" si="7"/>
        <v>0</v>
      </c>
      <c r="N36" s="43">
        <f t="shared" si="7"/>
        <v>0</v>
      </c>
      <c r="O36" s="43">
        <f t="shared" si="7"/>
        <v>0</v>
      </c>
      <c r="P36" s="43">
        <f t="shared" si="7"/>
        <v>0</v>
      </c>
      <c r="Q36" s="43">
        <f t="shared" si="7"/>
        <v>0</v>
      </c>
      <c r="R36" s="63">
        <f t="shared" si="7"/>
        <v>0</v>
      </c>
      <c r="S36" s="84" t="s">
        <v>52</v>
      </c>
      <c r="T36" s="85">
        <v>0</v>
      </c>
      <c r="U36" s="86" t="s">
        <v>105</v>
      </c>
    </row>
    <row r="37" spans="1:21" ht="20.100000000000001" customHeight="1" x14ac:dyDescent="0.15">
      <c r="A37" s="189"/>
      <c r="B37" s="191"/>
      <c r="C37" s="194"/>
      <c r="D37" s="9" t="s">
        <v>43</v>
      </c>
      <c r="E37" s="16" t="s">
        <v>1</v>
      </c>
      <c r="F37" s="66" t="s">
        <v>49</v>
      </c>
      <c r="G37" s="34">
        <f t="shared" ref="G37:R37" si="8">G31*$T37</f>
        <v>0</v>
      </c>
      <c r="H37" s="35">
        <f t="shared" si="8"/>
        <v>0</v>
      </c>
      <c r="I37" s="35">
        <f t="shared" si="8"/>
        <v>0</v>
      </c>
      <c r="J37" s="35">
        <f t="shared" si="8"/>
        <v>0</v>
      </c>
      <c r="K37" s="64">
        <f t="shared" si="8"/>
        <v>0</v>
      </c>
      <c r="L37" s="149">
        <f t="shared" si="8"/>
        <v>0</v>
      </c>
      <c r="M37" s="50">
        <f t="shared" si="8"/>
        <v>0</v>
      </c>
      <c r="N37" s="35">
        <f t="shared" si="8"/>
        <v>0</v>
      </c>
      <c r="O37" s="35">
        <f t="shared" si="8"/>
        <v>0</v>
      </c>
      <c r="P37" s="35">
        <f t="shared" si="8"/>
        <v>0</v>
      </c>
      <c r="Q37" s="35">
        <f t="shared" si="8"/>
        <v>0</v>
      </c>
      <c r="R37" s="64">
        <f t="shared" si="8"/>
        <v>0</v>
      </c>
      <c r="S37" s="87" t="s">
        <v>53</v>
      </c>
      <c r="T37" s="88">
        <v>0</v>
      </c>
      <c r="U37" s="89" t="s">
        <v>105</v>
      </c>
    </row>
    <row r="38" spans="1:21" ht="20.100000000000001" customHeight="1" x14ac:dyDescent="0.15">
      <c r="A38" s="189"/>
      <c r="B38" s="191"/>
      <c r="C38" s="194"/>
      <c r="D38" s="9" t="s">
        <v>44</v>
      </c>
      <c r="E38" s="16" t="s">
        <v>16</v>
      </c>
      <c r="F38" s="66" t="s">
        <v>50</v>
      </c>
      <c r="G38" s="34">
        <f t="shared" ref="G38:R38" si="9">G32*$T38</f>
        <v>0</v>
      </c>
      <c r="H38" s="35">
        <f t="shared" si="9"/>
        <v>0</v>
      </c>
      <c r="I38" s="35">
        <f t="shared" si="9"/>
        <v>0</v>
      </c>
      <c r="J38" s="35">
        <f t="shared" si="9"/>
        <v>0</v>
      </c>
      <c r="K38" s="64">
        <f t="shared" si="9"/>
        <v>0</v>
      </c>
      <c r="L38" s="149">
        <f t="shared" si="9"/>
        <v>0</v>
      </c>
      <c r="M38" s="50">
        <f t="shared" si="9"/>
        <v>0</v>
      </c>
      <c r="N38" s="35">
        <f t="shared" si="9"/>
        <v>0</v>
      </c>
      <c r="O38" s="35">
        <f t="shared" si="9"/>
        <v>0</v>
      </c>
      <c r="P38" s="35">
        <f t="shared" si="9"/>
        <v>0</v>
      </c>
      <c r="Q38" s="35">
        <f t="shared" si="9"/>
        <v>0</v>
      </c>
      <c r="R38" s="64">
        <f t="shared" si="9"/>
        <v>0</v>
      </c>
      <c r="S38" s="87" t="s">
        <v>54</v>
      </c>
      <c r="T38" s="88">
        <v>0</v>
      </c>
      <c r="U38" s="89" t="s">
        <v>105</v>
      </c>
    </row>
    <row r="39" spans="1:21" ht="20.100000000000001" customHeight="1" thickBot="1" x14ac:dyDescent="0.2">
      <c r="A39" s="186"/>
      <c r="B39" s="192"/>
      <c r="C39" s="195"/>
      <c r="D39" s="10" t="s">
        <v>45</v>
      </c>
      <c r="E39" s="17" t="s">
        <v>2</v>
      </c>
      <c r="F39" s="69" t="s">
        <v>47</v>
      </c>
      <c r="G39" s="90">
        <f t="shared" ref="G39:R39" si="10">G33*$T39</f>
        <v>0</v>
      </c>
      <c r="H39" s="91">
        <f t="shared" si="10"/>
        <v>0</v>
      </c>
      <c r="I39" s="91">
        <f t="shared" si="10"/>
        <v>0</v>
      </c>
      <c r="J39" s="91">
        <f t="shared" si="10"/>
        <v>0</v>
      </c>
      <c r="K39" s="93">
        <f t="shared" si="10"/>
        <v>0</v>
      </c>
      <c r="L39" s="150">
        <f t="shared" si="10"/>
        <v>0</v>
      </c>
      <c r="M39" s="92">
        <f t="shared" si="10"/>
        <v>0</v>
      </c>
      <c r="N39" s="91">
        <f t="shared" si="10"/>
        <v>0</v>
      </c>
      <c r="O39" s="91">
        <f t="shared" si="10"/>
        <v>0</v>
      </c>
      <c r="P39" s="91">
        <f t="shared" si="10"/>
        <v>0</v>
      </c>
      <c r="Q39" s="91">
        <f t="shared" si="10"/>
        <v>0</v>
      </c>
      <c r="R39" s="93">
        <f t="shared" si="10"/>
        <v>0</v>
      </c>
      <c r="S39" s="94" t="s">
        <v>55</v>
      </c>
      <c r="T39" s="95">
        <v>0</v>
      </c>
      <c r="U39" s="96" t="s">
        <v>105</v>
      </c>
    </row>
    <row r="40" spans="1:21" ht="20.100000000000001" customHeight="1" x14ac:dyDescent="0.15">
      <c r="A40" s="185" t="s">
        <v>22</v>
      </c>
      <c r="B40" s="190" t="s">
        <v>63</v>
      </c>
      <c r="C40" s="193" t="s">
        <v>62</v>
      </c>
      <c r="D40" s="11" t="s">
        <v>33</v>
      </c>
      <c r="E40" s="18" t="s">
        <v>41</v>
      </c>
      <c r="F40" s="97" t="s">
        <v>69</v>
      </c>
      <c r="G40" s="98">
        <f>ROUNDDOWN(G29*T40,2)</f>
        <v>0</v>
      </c>
      <c r="H40" s="99">
        <f>ROUNDDOWN(H29*T40,2)</f>
        <v>0</v>
      </c>
      <c r="I40" s="99">
        <f>ROUNDDOWN(I29*T40,2)</f>
        <v>0</v>
      </c>
      <c r="J40" s="99">
        <f>ROUNDDOWN(J29*T40,2)</f>
        <v>0</v>
      </c>
      <c r="K40" s="101">
        <f>ROUNDDOWN(K29*T40,2)</f>
        <v>0</v>
      </c>
      <c r="L40" s="151">
        <f>ROUNDDOWN(L29*T40,2)</f>
        <v>0</v>
      </c>
      <c r="M40" s="100">
        <f>ROUNDDOWN(M29*T40,2)</f>
        <v>0</v>
      </c>
      <c r="N40" s="99">
        <f>ROUNDDOWN(N29*T40,2)</f>
        <v>0</v>
      </c>
      <c r="O40" s="99">
        <f>ROUNDDOWN(O29*T40,2)</f>
        <v>0</v>
      </c>
      <c r="P40" s="99">
        <f>ROUNDDOWN(P29*T40,2)</f>
        <v>0</v>
      </c>
      <c r="Q40" s="99">
        <f>ROUNDDOWN(Q29*T40,2)</f>
        <v>0</v>
      </c>
      <c r="R40" s="101">
        <f>ROUNDDOWN(R29*T40,2)</f>
        <v>0</v>
      </c>
      <c r="S40" s="102" t="s">
        <v>56</v>
      </c>
      <c r="T40" s="103">
        <v>0</v>
      </c>
      <c r="U40" s="104" t="s">
        <v>91</v>
      </c>
    </row>
    <row r="41" spans="1:21" ht="20.100000000000001" customHeight="1" thickBot="1" x14ac:dyDescent="0.2">
      <c r="A41" s="186"/>
      <c r="B41" s="192"/>
      <c r="C41" s="195"/>
      <c r="D41" s="44" t="s">
        <v>34</v>
      </c>
      <c r="E41" s="55" t="s">
        <v>58</v>
      </c>
      <c r="F41" s="105" t="s">
        <v>68</v>
      </c>
      <c r="G41" s="106">
        <f>ROUNDDOWN(SUM(G36:G39)*T41%,2)</f>
        <v>0</v>
      </c>
      <c r="H41" s="107">
        <f>ROUNDDOWN(SUM(H36:H39)*T41%,2)</f>
        <v>0</v>
      </c>
      <c r="I41" s="107">
        <f>ROUNDDOWN(SUM(I36:I39)*T41%,2)</f>
        <v>0</v>
      </c>
      <c r="J41" s="107">
        <f>ROUNDDOWN(SUM(J36:J39)*T41%,2)</f>
        <v>0</v>
      </c>
      <c r="K41" s="109">
        <f>ROUNDDOWN(SUM(K36:K39)*T41%,2)</f>
        <v>0</v>
      </c>
      <c r="L41" s="152">
        <f>ROUNDDOWN(SUM(L36:L39)*T41%,2)</f>
        <v>0</v>
      </c>
      <c r="M41" s="108">
        <f>ROUNDDOWN(SUM(M36:M39)*T41%,2)</f>
        <v>0</v>
      </c>
      <c r="N41" s="107">
        <f>ROUNDDOWN(SUM(N36:N39)*T41%,2)</f>
        <v>0</v>
      </c>
      <c r="O41" s="107">
        <f>ROUNDDOWN(SUM(O36:O39)*T41%,2)</f>
        <v>0</v>
      </c>
      <c r="P41" s="107">
        <f>ROUNDDOWN(SUM(P36:P39)*T41%,2)</f>
        <v>0</v>
      </c>
      <c r="Q41" s="107">
        <f>ROUNDDOWN(SUM(Q36:Q39)*T41%,2)</f>
        <v>0</v>
      </c>
      <c r="R41" s="109">
        <f>ROUNDDOWN(SUM(R36:R39)*T41%,2)</f>
        <v>0</v>
      </c>
      <c r="S41" s="110" t="s">
        <v>57</v>
      </c>
      <c r="T41" s="111">
        <v>0</v>
      </c>
      <c r="U41" s="112" t="s">
        <v>106</v>
      </c>
    </row>
    <row r="42" spans="1:21" ht="20.100000000000001" customHeight="1" x14ac:dyDescent="0.15">
      <c r="A42" s="185" t="s">
        <v>23</v>
      </c>
      <c r="B42" s="187" t="s">
        <v>26</v>
      </c>
      <c r="C42" s="187" t="s">
        <v>62</v>
      </c>
      <c r="D42" s="8"/>
      <c r="E42" s="122" t="s">
        <v>73</v>
      </c>
      <c r="F42" s="123" t="s">
        <v>99</v>
      </c>
      <c r="G42" s="124">
        <f>ROUNDDOWN(G35+SUM(G36:G39)-SUM(G40:G41),0)</f>
        <v>0</v>
      </c>
      <c r="H42" s="125">
        <f t="shared" ref="H42:R42" si="11">ROUNDDOWN(H35+SUM(H36:H39)-SUM(H40:H41),0)</f>
        <v>0</v>
      </c>
      <c r="I42" s="125">
        <f t="shared" si="11"/>
        <v>0</v>
      </c>
      <c r="J42" s="125">
        <f t="shared" si="11"/>
        <v>0</v>
      </c>
      <c r="K42" s="146">
        <f t="shared" si="11"/>
        <v>0</v>
      </c>
      <c r="L42" s="126">
        <f t="shared" si="11"/>
        <v>0</v>
      </c>
      <c r="M42" s="124">
        <f t="shared" si="11"/>
        <v>0</v>
      </c>
      <c r="N42" s="125">
        <f t="shared" si="11"/>
        <v>0</v>
      </c>
      <c r="O42" s="125">
        <f t="shared" si="11"/>
        <v>0</v>
      </c>
      <c r="P42" s="125">
        <f t="shared" si="11"/>
        <v>0</v>
      </c>
      <c r="Q42" s="125">
        <f t="shared" si="11"/>
        <v>0</v>
      </c>
      <c r="R42" s="126">
        <f t="shared" si="11"/>
        <v>0</v>
      </c>
      <c r="S42" s="127" t="s">
        <v>67</v>
      </c>
      <c r="T42" s="128"/>
      <c r="U42" s="129"/>
    </row>
    <row r="43" spans="1:21" ht="20.100000000000001" customHeight="1" x14ac:dyDescent="0.15">
      <c r="A43" s="186"/>
      <c r="B43" s="188"/>
      <c r="C43" s="188"/>
      <c r="D43" s="10"/>
      <c r="E43" s="130" t="s">
        <v>113</v>
      </c>
      <c r="F43" s="67"/>
      <c r="G43" s="131"/>
      <c r="H43" s="132"/>
      <c r="I43" s="132"/>
      <c r="J43" s="132"/>
      <c r="K43" s="132" t="s">
        <v>160</v>
      </c>
      <c r="L43" s="133">
        <f>SUM(G42:L42)</f>
        <v>0</v>
      </c>
      <c r="M43" s="131"/>
      <c r="N43" s="132"/>
      <c r="O43" s="132"/>
      <c r="P43" s="132"/>
      <c r="Q43" s="132" t="s">
        <v>162</v>
      </c>
      <c r="R43" s="133">
        <f>SUM(M42:R42)</f>
        <v>0</v>
      </c>
      <c r="S43" s="73"/>
      <c r="T43" s="59"/>
      <c r="U43" s="47"/>
    </row>
    <row r="44" spans="1:21" ht="20.100000000000001" customHeight="1" x14ac:dyDescent="0.15">
      <c r="A44" s="145" t="s">
        <v>28</v>
      </c>
      <c r="B44" s="13" t="s">
        <v>64</v>
      </c>
      <c r="C44" s="13" t="s">
        <v>62</v>
      </c>
      <c r="D44" s="13"/>
      <c r="E44" s="13"/>
      <c r="F44" s="117" t="s">
        <v>114</v>
      </c>
      <c r="G44" s="118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20">
        <f>SUM(L43,R43)</f>
        <v>0</v>
      </c>
      <c r="S44" s="121"/>
      <c r="T44" s="56"/>
      <c r="U44" s="54"/>
    </row>
    <row r="45" spans="1:21" s="82" customFormat="1" ht="9.9499999999999993" customHeight="1" x14ac:dyDescent="0.15">
      <c r="A45" s="76"/>
      <c r="B45" s="77"/>
      <c r="C45" s="77"/>
      <c r="D45" s="77"/>
      <c r="E45" s="77"/>
      <c r="F45" s="78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9"/>
      <c r="S45" s="80"/>
      <c r="T45" s="81"/>
      <c r="U45" s="81"/>
    </row>
    <row r="46" spans="1:21" ht="20.100000000000001" customHeight="1" x14ac:dyDescent="0.15">
      <c r="A46" s="21">
        <v>3</v>
      </c>
      <c r="B46" s="14" t="s">
        <v>123</v>
      </c>
      <c r="C46" s="14"/>
      <c r="D46" s="144"/>
    </row>
    <row r="47" spans="1:21" ht="20.100000000000001" customHeight="1" x14ac:dyDescent="0.15">
      <c r="A47" s="1"/>
      <c r="B47" s="1" t="s">
        <v>124</v>
      </c>
      <c r="D47" s="144"/>
      <c r="N47" s="4" t="s">
        <v>36</v>
      </c>
      <c r="O47" s="5">
        <v>1620</v>
      </c>
      <c r="P47" s="1" t="s">
        <v>35</v>
      </c>
      <c r="Q47" s="4" t="s">
        <v>37</v>
      </c>
      <c r="R47" s="2">
        <v>2828</v>
      </c>
      <c r="S47" s="1" t="s">
        <v>70</v>
      </c>
    </row>
    <row r="48" spans="1:21" ht="20.100000000000001" customHeight="1" x14ac:dyDescent="0.15">
      <c r="A48" s="185" t="s">
        <v>24</v>
      </c>
      <c r="B48" s="187"/>
      <c r="C48" s="187"/>
      <c r="D48" s="187"/>
      <c r="E48" s="211"/>
      <c r="F48" s="213" t="s">
        <v>65</v>
      </c>
      <c r="G48" s="196" t="s">
        <v>112</v>
      </c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8"/>
      <c r="S48" s="199" t="s">
        <v>71</v>
      </c>
      <c r="T48" s="200"/>
      <c r="U48" s="201"/>
    </row>
    <row r="49" spans="1:21" ht="20.100000000000001" customHeight="1" x14ac:dyDescent="0.15">
      <c r="A49" s="186"/>
      <c r="B49" s="188"/>
      <c r="C49" s="188"/>
      <c r="D49" s="188"/>
      <c r="E49" s="212"/>
      <c r="F49" s="214"/>
      <c r="G49" s="51" t="s">
        <v>12</v>
      </c>
      <c r="H49" s="52" t="s">
        <v>13</v>
      </c>
      <c r="I49" s="52" t="s">
        <v>4</v>
      </c>
      <c r="J49" s="52" t="s">
        <v>5</v>
      </c>
      <c r="K49" s="139" t="s">
        <v>6</v>
      </c>
      <c r="L49" s="53" t="s">
        <v>7</v>
      </c>
      <c r="M49" s="51" t="s">
        <v>8</v>
      </c>
      <c r="N49" s="52" t="s">
        <v>9</v>
      </c>
      <c r="O49" s="52" t="s">
        <v>10</v>
      </c>
      <c r="P49" s="52" t="s">
        <v>14</v>
      </c>
      <c r="Q49" s="52" t="s">
        <v>15</v>
      </c>
      <c r="R49" s="53" t="s">
        <v>11</v>
      </c>
      <c r="S49" s="202"/>
      <c r="T49" s="203"/>
      <c r="U49" s="204"/>
    </row>
    <row r="50" spans="1:21" ht="20.100000000000001" customHeight="1" x14ac:dyDescent="0.15">
      <c r="A50" s="143" t="s">
        <v>17</v>
      </c>
      <c r="B50" s="13" t="s">
        <v>25</v>
      </c>
      <c r="C50" s="13" t="s">
        <v>59</v>
      </c>
      <c r="D50" s="19"/>
      <c r="E50" s="19"/>
      <c r="F50" s="116"/>
      <c r="G50" s="22">
        <v>1620</v>
      </c>
      <c r="H50" s="23">
        <v>1620</v>
      </c>
      <c r="I50" s="23">
        <v>1620</v>
      </c>
      <c r="J50" s="23">
        <v>1620</v>
      </c>
      <c r="K50" s="134">
        <v>1620</v>
      </c>
      <c r="L50" s="24">
        <v>1620</v>
      </c>
      <c r="M50" s="48">
        <v>1620</v>
      </c>
      <c r="N50" s="23">
        <v>1620</v>
      </c>
      <c r="O50" s="23">
        <v>1620</v>
      </c>
      <c r="P50" s="23">
        <v>1620</v>
      </c>
      <c r="Q50" s="23">
        <v>1620</v>
      </c>
      <c r="R50" s="24">
        <v>1620</v>
      </c>
      <c r="S50" s="70" t="s">
        <v>66</v>
      </c>
      <c r="T50" s="56"/>
      <c r="U50" s="54"/>
    </row>
    <row r="51" spans="1:21" ht="20.100000000000001" customHeight="1" x14ac:dyDescent="0.15">
      <c r="A51" s="205" t="s">
        <v>18</v>
      </c>
      <c r="B51" s="208" t="s">
        <v>3</v>
      </c>
      <c r="C51" s="193" t="s">
        <v>60</v>
      </c>
      <c r="D51" s="8" t="s">
        <v>29</v>
      </c>
      <c r="E51" s="15" t="s">
        <v>40</v>
      </c>
      <c r="F51" s="65"/>
      <c r="G51" s="25">
        <v>0</v>
      </c>
      <c r="H51" s="26">
        <v>0</v>
      </c>
      <c r="I51" s="26">
        <v>0</v>
      </c>
      <c r="J51" s="26">
        <v>9900</v>
      </c>
      <c r="K51" s="135">
        <v>8400</v>
      </c>
      <c r="L51" s="27">
        <v>11300</v>
      </c>
      <c r="M51" s="25">
        <v>0</v>
      </c>
      <c r="N51" s="26">
        <v>0</v>
      </c>
      <c r="O51" s="26">
        <v>0</v>
      </c>
      <c r="P51" s="26">
        <v>0</v>
      </c>
      <c r="Q51" s="26">
        <v>0</v>
      </c>
      <c r="R51" s="27">
        <v>0</v>
      </c>
      <c r="S51" s="71" t="s">
        <v>66</v>
      </c>
      <c r="T51" s="57"/>
      <c r="U51" s="45"/>
    </row>
    <row r="52" spans="1:21" ht="20.100000000000001" customHeight="1" x14ac:dyDescent="0.15">
      <c r="A52" s="206"/>
      <c r="B52" s="209"/>
      <c r="C52" s="194"/>
      <c r="D52" s="9" t="s">
        <v>30</v>
      </c>
      <c r="E52" s="16" t="s">
        <v>1</v>
      </c>
      <c r="F52" s="66"/>
      <c r="G52" s="28">
        <v>0</v>
      </c>
      <c r="H52" s="29">
        <v>0</v>
      </c>
      <c r="I52" s="29">
        <v>0</v>
      </c>
      <c r="J52" s="29">
        <v>40000</v>
      </c>
      <c r="K52" s="136">
        <v>30400</v>
      </c>
      <c r="L52" s="30">
        <v>39100</v>
      </c>
      <c r="M52" s="28">
        <v>0</v>
      </c>
      <c r="N52" s="29">
        <v>0</v>
      </c>
      <c r="O52" s="29">
        <v>0</v>
      </c>
      <c r="P52" s="29">
        <v>0</v>
      </c>
      <c r="Q52" s="29">
        <v>0</v>
      </c>
      <c r="R52" s="30">
        <v>0</v>
      </c>
      <c r="S52" s="72" t="s">
        <v>66</v>
      </c>
      <c r="T52" s="58"/>
      <c r="U52" s="46"/>
    </row>
    <row r="53" spans="1:21" ht="20.100000000000001" customHeight="1" x14ac:dyDescent="0.15">
      <c r="A53" s="206"/>
      <c r="B53" s="209"/>
      <c r="C53" s="194"/>
      <c r="D53" s="9" t="s">
        <v>31</v>
      </c>
      <c r="E53" s="16" t="s">
        <v>16</v>
      </c>
      <c r="F53" s="66"/>
      <c r="G53" s="28">
        <v>33200</v>
      </c>
      <c r="H53" s="29">
        <v>34100</v>
      </c>
      <c r="I53" s="29">
        <v>48600</v>
      </c>
      <c r="J53" s="29">
        <v>0</v>
      </c>
      <c r="K53" s="136">
        <v>0</v>
      </c>
      <c r="L53" s="30">
        <v>0</v>
      </c>
      <c r="M53" s="28">
        <v>34300</v>
      </c>
      <c r="N53" s="29">
        <v>33800</v>
      </c>
      <c r="O53" s="29">
        <v>36300</v>
      </c>
      <c r="P53" s="29">
        <v>32600</v>
      </c>
      <c r="Q53" s="29">
        <v>35100</v>
      </c>
      <c r="R53" s="30">
        <v>35500</v>
      </c>
      <c r="S53" s="72" t="s">
        <v>66</v>
      </c>
      <c r="T53" s="58"/>
      <c r="U53" s="46"/>
    </row>
    <row r="54" spans="1:21" ht="20.100000000000001" customHeight="1" x14ac:dyDescent="0.15">
      <c r="A54" s="207"/>
      <c r="B54" s="210"/>
      <c r="C54" s="195"/>
      <c r="D54" s="10" t="s">
        <v>32</v>
      </c>
      <c r="E54" s="17" t="s">
        <v>2</v>
      </c>
      <c r="F54" s="67"/>
      <c r="G54" s="31">
        <v>32800</v>
      </c>
      <c r="H54" s="32">
        <v>46700</v>
      </c>
      <c r="I54" s="32">
        <v>40000</v>
      </c>
      <c r="J54" s="32">
        <v>40400</v>
      </c>
      <c r="K54" s="137">
        <v>37900</v>
      </c>
      <c r="L54" s="33">
        <v>42500</v>
      </c>
      <c r="M54" s="31">
        <v>35000</v>
      </c>
      <c r="N54" s="32">
        <v>31500</v>
      </c>
      <c r="O54" s="32">
        <v>36400</v>
      </c>
      <c r="P54" s="32">
        <v>44300</v>
      </c>
      <c r="Q54" s="32">
        <v>33000</v>
      </c>
      <c r="R54" s="33">
        <v>30700</v>
      </c>
      <c r="S54" s="73" t="s">
        <v>66</v>
      </c>
      <c r="T54" s="59"/>
      <c r="U54" s="47"/>
    </row>
    <row r="55" spans="1:21" ht="20.100000000000001" customHeight="1" thickBot="1" x14ac:dyDescent="0.2">
      <c r="A55" s="145" t="s">
        <v>19</v>
      </c>
      <c r="B55" s="7" t="s">
        <v>97</v>
      </c>
      <c r="C55" s="13"/>
      <c r="D55" s="19"/>
      <c r="E55" s="7"/>
      <c r="F55" s="116" t="s">
        <v>98</v>
      </c>
      <c r="G55" s="36">
        <v>0.85000000000000009</v>
      </c>
      <c r="H55" s="37">
        <v>0.85000000000000009</v>
      </c>
      <c r="I55" s="37">
        <v>0.85000000000000009</v>
      </c>
      <c r="J55" s="37">
        <v>0.85000000000000009</v>
      </c>
      <c r="K55" s="138">
        <v>0.85000000000000009</v>
      </c>
      <c r="L55" s="38">
        <v>0.85000000000000009</v>
      </c>
      <c r="M55" s="36">
        <v>0.85000000000000009</v>
      </c>
      <c r="N55" s="37">
        <v>0.85000000000000009</v>
      </c>
      <c r="O55" s="37">
        <v>0.85000000000000009</v>
      </c>
      <c r="P55" s="37">
        <v>0.85000000000000009</v>
      </c>
      <c r="Q55" s="37">
        <v>0.85000000000000009</v>
      </c>
      <c r="R55" s="38">
        <v>0.85000000000000009</v>
      </c>
      <c r="S55" s="74" t="s">
        <v>66</v>
      </c>
      <c r="T55" s="60"/>
      <c r="U55" s="61"/>
    </row>
    <row r="56" spans="1:21" ht="20.100000000000001" customHeight="1" x14ac:dyDescent="0.15">
      <c r="A56" s="145" t="s">
        <v>20</v>
      </c>
      <c r="B56" s="13" t="s">
        <v>61</v>
      </c>
      <c r="C56" s="13" t="s">
        <v>62</v>
      </c>
      <c r="D56" s="12"/>
      <c r="E56" s="19"/>
      <c r="F56" s="68" t="s">
        <v>51</v>
      </c>
      <c r="G56" s="39">
        <f>G50*$T56*G55</f>
        <v>0</v>
      </c>
      <c r="H56" s="40">
        <f t="shared" ref="H56:R56" si="12">H50*$T56*H55</f>
        <v>0</v>
      </c>
      <c r="I56" s="40">
        <f t="shared" si="12"/>
        <v>0</v>
      </c>
      <c r="J56" s="40">
        <f t="shared" si="12"/>
        <v>0</v>
      </c>
      <c r="K56" s="62">
        <f t="shared" si="12"/>
        <v>0</v>
      </c>
      <c r="L56" s="147">
        <f t="shared" si="12"/>
        <v>0</v>
      </c>
      <c r="M56" s="39">
        <f t="shared" si="12"/>
        <v>0</v>
      </c>
      <c r="N56" s="4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62">
        <f t="shared" si="12"/>
        <v>0</v>
      </c>
      <c r="S56" s="113" t="s">
        <v>46</v>
      </c>
      <c r="T56" s="114">
        <v>0</v>
      </c>
      <c r="U56" s="115" t="s">
        <v>107</v>
      </c>
    </row>
    <row r="57" spans="1:21" ht="20.100000000000001" customHeight="1" x14ac:dyDescent="0.15">
      <c r="A57" s="185" t="s">
        <v>21</v>
      </c>
      <c r="B57" s="190" t="s">
        <v>27</v>
      </c>
      <c r="C57" s="193" t="s">
        <v>62</v>
      </c>
      <c r="D57" s="8" t="s">
        <v>42</v>
      </c>
      <c r="E57" s="15" t="s">
        <v>40</v>
      </c>
      <c r="F57" s="65" t="s">
        <v>48</v>
      </c>
      <c r="G57" s="42">
        <f>G51*$T57</f>
        <v>0</v>
      </c>
      <c r="H57" s="43">
        <f t="shared" ref="H57:R57" si="13">H51*$T57</f>
        <v>0</v>
      </c>
      <c r="I57" s="43">
        <f t="shared" si="13"/>
        <v>0</v>
      </c>
      <c r="J57" s="43">
        <f t="shared" si="13"/>
        <v>0</v>
      </c>
      <c r="K57" s="63">
        <f t="shared" si="13"/>
        <v>0</v>
      </c>
      <c r="L57" s="148">
        <f t="shared" si="13"/>
        <v>0</v>
      </c>
      <c r="M57" s="49">
        <f t="shared" si="13"/>
        <v>0</v>
      </c>
      <c r="N57" s="43">
        <f t="shared" si="13"/>
        <v>0</v>
      </c>
      <c r="O57" s="43">
        <f t="shared" si="13"/>
        <v>0</v>
      </c>
      <c r="P57" s="43">
        <f t="shared" si="13"/>
        <v>0</v>
      </c>
      <c r="Q57" s="43">
        <f t="shared" si="13"/>
        <v>0</v>
      </c>
      <c r="R57" s="63">
        <f t="shared" si="13"/>
        <v>0</v>
      </c>
      <c r="S57" s="84" t="s">
        <v>52</v>
      </c>
      <c r="T57" s="85">
        <v>0</v>
      </c>
      <c r="U57" s="86" t="s">
        <v>105</v>
      </c>
    </row>
    <row r="58" spans="1:21" ht="20.100000000000001" customHeight="1" x14ac:dyDescent="0.15">
      <c r="A58" s="189"/>
      <c r="B58" s="191"/>
      <c r="C58" s="194"/>
      <c r="D58" s="9" t="s">
        <v>43</v>
      </c>
      <c r="E58" s="16" t="s">
        <v>1</v>
      </c>
      <c r="F58" s="66" t="s">
        <v>49</v>
      </c>
      <c r="G58" s="34">
        <f t="shared" ref="G58:R58" si="14">G52*$T58</f>
        <v>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64">
        <f t="shared" si="14"/>
        <v>0</v>
      </c>
      <c r="L58" s="149">
        <f t="shared" si="14"/>
        <v>0</v>
      </c>
      <c r="M58" s="50">
        <f t="shared" si="14"/>
        <v>0</v>
      </c>
      <c r="N58" s="35">
        <f t="shared" si="14"/>
        <v>0</v>
      </c>
      <c r="O58" s="35">
        <f t="shared" si="14"/>
        <v>0</v>
      </c>
      <c r="P58" s="35">
        <f t="shared" si="14"/>
        <v>0</v>
      </c>
      <c r="Q58" s="35">
        <f t="shared" si="14"/>
        <v>0</v>
      </c>
      <c r="R58" s="64">
        <f t="shared" si="14"/>
        <v>0</v>
      </c>
      <c r="S58" s="87" t="s">
        <v>53</v>
      </c>
      <c r="T58" s="88">
        <v>0</v>
      </c>
      <c r="U58" s="89" t="s">
        <v>105</v>
      </c>
    </row>
    <row r="59" spans="1:21" ht="20.100000000000001" customHeight="1" x14ac:dyDescent="0.15">
      <c r="A59" s="189"/>
      <c r="B59" s="191"/>
      <c r="C59" s="194"/>
      <c r="D59" s="9" t="s">
        <v>44</v>
      </c>
      <c r="E59" s="16" t="s">
        <v>16</v>
      </c>
      <c r="F59" s="66" t="s">
        <v>50</v>
      </c>
      <c r="G59" s="34">
        <f t="shared" ref="G59:R59" si="15">G53*$T59</f>
        <v>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64">
        <f t="shared" si="15"/>
        <v>0</v>
      </c>
      <c r="L59" s="149">
        <f t="shared" si="15"/>
        <v>0</v>
      </c>
      <c r="M59" s="50">
        <f t="shared" si="15"/>
        <v>0</v>
      </c>
      <c r="N59" s="35">
        <f t="shared" si="15"/>
        <v>0</v>
      </c>
      <c r="O59" s="35">
        <f t="shared" si="15"/>
        <v>0</v>
      </c>
      <c r="P59" s="35">
        <f t="shared" si="15"/>
        <v>0</v>
      </c>
      <c r="Q59" s="35">
        <f t="shared" si="15"/>
        <v>0</v>
      </c>
      <c r="R59" s="64">
        <f t="shared" si="15"/>
        <v>0</v>
      </c>
      <c r="S59" s="87" t="s">
        <v>54</v>
      </c>
      <c r="T59" s="88">
        <v>0</v>
      </c>
      <c r="U59" s="89" t="s">
        <v>105</v>
      </c>
    </row>
    <row r="60" spans="1:21" ht="20.100000000000001" customHeight="1" thickBot="1" x14ac:dyDescent="0.2">
      <c r="A60" s="186"/>
      <c r="B60" s="192"/>
      <c r="C60" s="195"/>
      <c r="D60" s="10" t="s">
        <v>45</v>
      </c>
      <c r="E60" s="17" t="s">
        <v>2</v>
      </c>
      <c r="F60" s="69" t="s">
        <v>47</v>
      </c>
      <c r="G60" s="90">
        <f t="shared" ref="G60:R60" si="16">G54*$T60</f>
        <v>0</v>
      </c>
      <c r="H60" s="91">
        <f t="shared" si="16"/>
        <v>0</v>
      </c>
      <c r="I60" s="91">
        <f t="shared" si="16"/>
        <v>0</v>
      </c>
      <c r="J60" s="91">
        <f t="shared" si="16"/>
        <v>0</v>
      </c>
      <c r="K60" s="93">
        <f t="shared" si="16"/>
        <v>0</v>
      </c>
      <c r="L60" s="150">
        <f t="shared" si="16"/>
        <v>0</v>
      </c>
      <c r="M60" s="92">
        <f t="shared" si="16"/>
        <v>0</v>
      </c>
      <c r="N60" s="91">
        <f t="shared" si="16"/>
        <v>0</v>
      </c>
      <c r="O60" s="91">
        <f t="shared" si="16"/>
        <v>0</v>
      </c>
      <c r="P60" s="91">
        <f t="shared" si="16"/>
        <v>0</v>
      </c>
      <c r="Q60" s="91">
        <f t="shared" si="16"/>
        <v>0</v>
      </c>
      <c r="R60" s="93">
        <f t="shared" si="16"/>
        <v>0</v>
      </c>
      <c r="S60" s="94" t="s">
        <v>55</v>
      </c>
      <c r="T60" s="95">
        <v>0</v>
      </c>
      <c r="U60" s="96" t="s">
        <v>105</v>
      </c>
    </row>
    <row r="61" spans="1:21" ht="20.100000000000001" customHeight="1" x14ac:dyDescent="0.15">
      <c r="A61" s="185" t="s">
        <v>22</v>
      </c>
      <c r="B61" s="190" t="s">
        <v>63</v>
      </c>
      <c r="C61" s="193" t="s">
        <v>62</v>
      </c>
      <c r="D61" s="11" t="s">
        <v>33</v>
      </c>
      <c r="E61" s="18" t="s">
        <v>41</v>
      </c>
      <c r="F61" s="97" t="s">
        <v>69</v>
      </c>
      <c r="G61" s="98">
        <f>ROUNDDOWN(G50*T61,2)</f>
        <v>0</v>
      </c>
      <c r="H61" s="99">
        <f>ROUNDDOWN(H50*T61,2)</f>
        <v>0</v>
      </c>
      <c r="I61" s="99">
        <f>ROUNDDOWN(I50*T61,2)</f>
        <v>0</v>
      </c>
      <c r="J61" s="99">
        <f>ROUNDDOWN(J50*T61,2)</f>
        <v>0</v>
      </c>
      <c r="K61" s="101">
        <f>ROUNDDOWN(K50*T61,2)</f>
        <v>0</v>
      </c>
      <c r="L61" s="151">
        <f>ROUNDDOWN(L50*T61,2)</f>
        <v>0</v>
      </c>
      <c r="M61" s="100">
        <f>ROUNDDOWN(M50*T61,2)</f>
        <v>0</v>
      </c>
      <c r="N61" s="99">
        <f>ROUNDDOWN(N50*T61,2)</f>
        <v>0</v>
      </c>
      <c r="O61" s="99">
        <f>ROUNDDOWN(O50*T61,2)</f>
        <v>0</v>
      </c>
      <c r="P61" s="99">
        <f>ROUNDDOWN(P50*T61,2)</f>
        <v>0</v>
      </c>
      <c r="Q61" s="99">
        <f>ROUNDDOWN(Q50*T61,2)</f>
        <v>0</v>
      </c>
      <c r="R61" s="101">
        <f>ROUNDDOWN(R50*T61,2)</f>
        <v>0</v>
      </c>
      <c r="S61" s="102" t="s">
        <v>56</v>
      </c>
      <c r="T61" s="103">
        <v>0</v>
      </c>
      <c r="U61" s="104" t="s">
        <v>91</v>
      </c>
    </row>
    <row r="62" spans="1:21" ht="20.100000000000001" customHeight="1" thickBot="1" x14ac:dyDescent="0.2">
      <c r="A62" s="186"/>
      <c r="B62" s="192"/>
      <c r="C62" s="195"/>
      <c r="D62" s="44" t="s">
        <v>34</v>
      </c>
      <c r="E62" s="55" t="s">
        <v>58</v>
      </c>
      <c r="F62" s="105" t="s">
        <v>68</v>
      </c>
      <c r="G62" s="106">
        <f>ROUNDDOWN(SUM(G57:G60)*T62%,2)</f>
        <v>0</v>
      </c>
      <c r="H62" s="107">
        <f>ROUNDDOWN(SUM(H57:H60)*T62%,2)</f>
        <v>0</v>
      </c>
      <c r="I62" s="107">
        <f>ROUNDDOWN(SUM(I57:I60)*T62%,2)</f>
        <v>0</v>
      </c>
      <c r="J62" s="107">
        <f>ROUNDDOWN(SUM(J57:J60)*T62%,2)</f>
        <v>0</v>
      </c>
      <c r="K62" s="109">
        <f>ROUNDDOWN(SUM(K57:K60)*T62%,2)</f>
        <v>0</v>
      </c>
      <c r="L62" s="152">
        <f>ROUNDDOWN(SUM(L57:L60)*T62%,2)</f>
        <v>0</v>
      </c>
      <c r="M62" s="108">
        <f>ROUNDDOWN(SUM(M57:M60)*T62%,2)</f>
        <v>0</v>
      </c>
      <c r="N62" s="107">
        <f>ROUNDDOWN(SUM(N57:N60)*T62%,2)</f>
        <v>0</v>
      </c>
      <c r="O62" s="107">
        <f>ROUNDDOWN(SUM(O57:O60)*T62%,2)</f>
        <v>0</v>
      </c>
      <c r="P62" s="107">
        <f>ROUNDDOWN(SUM(P57:P60)*T62%,2)</f>
        <v>0</v>
      </c>
      <c r="Q62" s="107">
        <f>ROUNDDOWN(SUM(Q57:Q60)*T62%,2)</f>
        <v>0</v>
      </c>
      <c r="R62" s="109">
        <f>ROUNDDOWN(SUM(R57:R60)*T62%,2)</f>
        <v>0</v>
      </c>
      <c r="S62" s="110" t="s">
        <v>57</v>
      </c>
      <c r="T62" s="111">
        <v>0</v>
      </c>
      <c r="U62" s="112" t="s">
        <v>106</v>
      </c>
    </row>
    <row r="63" spans="1:21" ht="20.100000000000001" customHeight="1" x14ac:dyDescent="0.15">
      <c r="A63" s="185" t="s">
        <v>23</v>
      </c>
      <c r="B63" s="187" t="s">
        <v>26</v>
      </c>
      <c r="C63" s="187" t="s">
        <v>62</v>
      </c>
      <c r="D63" s="8"/>
      <c r="E63" s="122" t="s">
        <v>73</v>
      </c>
      <c r="F63" s="123" t="s">
        <v>99</v>
      </c>
      <c r="G63" s="124">
        <f>ROUNDDOWN(G56+SUM(G57:G60)-SUM(G61:G62),0)</f>
        <v>0</v>
      </c>
      <c r="H63" s="125">
        <f t="shared" ref="H63:R63" si="17">ROUNDDOWN(H56+SUM(H57:H60)-SUM(H61:H62),0)</f>
        <v>0</v>
      </c>
      <c r="I63" s="125">
        <f t="shared" si="17"/>
        <v>0</v>
      </c>
      <c r="J63" s="125">
        <f t="shared" si="17"/>
        <v>0</v>
      </c>
      <c r="K63" s="146">
        <f t="shared" si="17"/>
        <v>0</v>
      </c>
      <c r="L63" s="126">
        <f t="shared" si="17"/>
        <v>0</v>
      </c>
      <c r="M63" s="124">
        <f t="shared" si="17"/>
        <v>0</v>
      </c>
      <c r="N63" s="125">
        <f t="shared" si="17"/>
        <v>0</v>
      </c>
      <c r="O63" s="125">
        <f t="shared" si="17"/>
        <v>0</v>
      </c>
      <c r="P63" s="125">
        <f t="shared" si="17"/>
        <v>0</v>
      </c>
      <c r="Q63" s="125">
        <f t="shared" si="17"/>
        <v>0</v>
      </c>
      <c r="R63" s="126">
        <f t="shared" si="17"/>
        <v>0</v>
      </c>
      <c r="S63" s="127" t="s">
        <v>67</v>
      </c>
      <c r="T63" s="128"/>
      <c r="U63" s="129"/>
    </row>
    <row r="64" spans="1:21" ht="20.100000000000001" customHeight="1" x14ac:dyDescent="0.15">
      <c r="A64" s="186"/>
      <c r="B64" s="188"/>
      <c r="C64" s="188"/>
      <c r="D64" s="10"/>
      <c r="E64" s="130" t="s">
        <v>113</v>
      </c>
      <c r="F64" s="67"/>
      <c r="G64" s="131"/>
      <c r="H64" s="132"/>
      <c r="I64" s="132"/>
      <c r="J64" s="132"/>
      <c r="K64" s="132" t="s">
        <v>160</v>
      </c>
      <c r="L64" s="133">
        <f>SUM(G63:L63)</f>
        <v>0</v>
      </c>
      <c r="M64" s="131"/>
      <c r="N64" s="132"/>
      <c r="O64" s="132"/>
      <c r="P64" s="132"/>
      <c r="Q64" s="132" t="s">
        <v>162</v>
      </c>
      <c r="R64" s="133">
        <f>SUM(M63:R63)</f>
        <v>0</v>
      </c>
      <c r="S64" s="73"/>
      <c r="T64" s="59"/>
      <c r="U64" s="47"/>
    </row>
    <row r="65" spans="1:21" ht="20.100000000000001" customHeight="1" x14ac:dyDescent="0.15">
      <c r="A65" s="145" t="s">
        <v>28</v>
      </c>
      <c r="B65" s="13" t="s">
        <v>64</v>
      </c>
      <c r="C65" s="13" t="s">
        <v>62</v>
      </c>
      <c r="D65" s="13"/>
      <c r="E65" s="13"/>
      <c r="F65" s="117" t="s">
        <v>114</v>
      </c>
      <c r="G65" s="118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20">
        <f>SUM(L64,R64)</f>
        <v>0</v>
      </c>
      <c r="S65" s="121"/>
      <c r="T65" s="56"/>
      <c r="U65" s="54"/>
    </row>
    <row r="66" spans="1:21" ht="9.9499999999999993" customHeight="1" x14ac:dyDescent="0.15">
      <c r="A66" s="41"/>
      <c r="B66" s="41"/>
      <c r="C66" s="41"/>
      <c r="D66" s="41"/>
      <c r="E66" s="41"/>
      <c r="F66" s="41"/>
      <c r="G66" s="4"/>
      <c r="L66" s="4"/>
    </row>
    <row r="67" spans="1:21" ht="20.100000000000001" customHeight="1" x14ac:dyDescent="0.15">
      <c r="A67" s="21">
        <v>4</v>
      </c>
      <c r="B67" s="14" t="s">
        <v>125</v>
      </c>
      <c r="C67" s="14"/>
      <c r="D67" s="144"/>
    </row>
    <row r="68" spans="1:21" ht="20.100000000000001" customHeight="1" x14ac:dyDescent="0.15">
      <c r="A68" s="1"/>
      <c r="B68" s="1" t="s">
        <v>126</v>
      </c>
      <c r="D68" s="144"/>
      <c r="N68" s="4" t="s">
        <v>36</v>
      </c>
      <c r="O68" s="5">
        <v>326</v>
      </c>
      <c r="P68" s="1" t="s">
        <v>35</v>
      </c>
      <c r="Q68" s="4" t="s">
        <v>37</v>
      </c>
      <c r="R68" s="2">
        <v>750</v>
      </c>
      <c r="S68" s="1" t="s">
        <v>70</v>
      </c>
    </row>
    <row r="69" spans="1:21" ht="20.100000000000001" customHeight="1" x14ac:dyDescent="0.15">
      <c r="A69" s="185" t="s">
        <v>24</v>
      </c>
      <c r="B69" s="187"/>
      <c r="C69" s="187"/>
      <c r="D69" s="187"/>
      <c r="E69" s="211"/>
      <c r="F69" s="213" t="s">
        <v>65</v>
      </c>
      <c r="G69" s="196" t="s">
        <v>112</v>
      </c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8"/>
      <c r="S69" s="199" t="s">
        <v>71</v>
      </c>
      <c r="T69" s="200"/>
      <c r="U69" s="201"/>
    </row>
    <row r="70" spans="1:21" ht="20.100000000000001" customHeight="1" x14ac:dyDescent="0.15">
      <c r="A70" s="186"/>
      <c r="B70" s="188"/>
      <c r="C70" s="188"/>
      <c r="D70" s="188"/>
      <c r="E70" s="212"/>
      <c r="F70" s="214"/>
      <c r="G70" s="51" t="s">
        <v>12</v>
      </c>
      <c r="H70" s="52" t="s">
        <v>13</v>
      </c>
      <c r="I70" s="52" t="s">
        <v>4</v>
      </c>
      <c r="J70" s="52" t="s">
        <v>5</v>
      </c>
      <c r="K70" s="139" t="s">
        <v>6</v>
      </c>
      <c r="L70" s="53" t="s">
        <v>7</v>
      </c>
      <c r="M70" s="51" t="s">
        <v>8</v>
      </c>
      <c r="N70" s="52" t="s">
        <v>9</v>
      </c>
      <c r="O70" s="52" t="s">
        <v>10</v>
      </c>
      <c r="P70" s="52" t="s">
        <v>14</v>
      </c>
      <c r="Q70" s="52" t="s">
        <v>15</v>
      </c>
      <c r="R70" s="53" t="s">
        <v>11</v>
      </c>
      <c r="S70" s="202"/>
      <c r="T70" s="203"/>
      <c r="U70" s="204"/>
    </row>
    <row r="71" spans="1:21" ht="20.100000000000001" customHeight="1" x14ac:dyDescent="0.15">
      <c r="A71" s="143" t="s">
        <v>17</v>
      </c>
      <c r="B71" s="13" t="s">
        <v>25</v>
      </c>
      <c r="C71" s="13" t="s">
        <v>59</v>
      </c>
      <c r="D71" s="19"/>
      <c r="E71" s="19"/>
      <c r="F71" s="116"/>
      <c r="G71" s="22">
        <v>326</v>
      </c>
      <c r="H71" s="23">
        <v>326</v>
      </c>
      <c r="I71" s="23">
        <v>326</v>
      </c>
      <c r="J71" s="23">
        <v>326</v>
      </c>
      <c r="K71" s="134">
        <v>326</v>
      </c>
      <c r="L71" s="24">
        <v>326</v>
      </c>
      <c r="M71" s="48">
        <v>326</v>
      </c>
      <c r="N71" s="23">
        <v>326</v>
      </c>
      <c r="O71" s="23">
        <v>326</v>
      </c>
      <c r="P71" s="23">
        <v>326</v>
      </c>
      <c r="Q71" s="23">
        <v>326</v>
      </c>
      <c r="R71" s="24">
        <v>326</v>
      </c>
      <c r="S71" s="70" t="s">
        <v>66</v>
      </c>
      <c r="T71" s="56"/>
      <c r="U71" s="54"/>
    </row>
    <row r="72" spans="1:21" ht="20.100000000000001" customHeight="1" x14ac:dyDescent="0.15">
      <c r="A72" s="205" t="s">
        <v>18</v>
      </c>
      <c r="B72" s="208" t="s">
        <v>3</v>
      </c>
      <c r="C72" s="193" t="s">
        <v>60</v>
      </c>
      <c r="D72" s="8" t="s">
        <v>29</v>
      </c>
      <c r="E72" s="15" t="s">
        <v>40</v>
      </c>
      <c r="F72" s="65"/>
      <c r="G72" s="25">
        <v>0</v>
      </c>
      <c r="H72" s="26">
        <v>0</v>
      </c>
      <c r="I72" s="26">
        <v>0</v>
      </c>
      <c r="J72" s="26">
        <v>0</v>
      </c>
      <c r="K72" s="135">
        <v>0</v>
      </c>
      <c r="L72" s="27">
        <v>0</v>
      </c>
      <c r="M72" s="25">
        <v>0</v>
      </c>
      <c r="N72" s="26">
        <v>0</v>
      </c>
      <c r="O72" s="26">
        <v>0</v>
      </c>
      <c r="P72" s="26">
        <v>0</v>
      </c>
      <c r="Q72" s="26">
        <v>0</v>
      </c>
      <c r="R72" s="27">
        <v>0</v>
      </c>
      <c r="S72" s="71" t="s">
        <v>66</v>
      </c>
      <c r="T72" s="57"/>
      <c r="U72" s="45"/>
    </row>
    <row r="73" spans="1:21" ht="20.100000000000001" customHeight="1" x14ac:dyDescent="0.15">
      <c r="A73" s="206"/>
      <c r="B73" s="209"/>
      <c r="C73" s="194"/>
      <c r="D73" s="9" t="s">
        <v>30</v>
      </c>
      <c r="E73" s="16" t="s">
        <v>1</v>
      </c>
      <c r="F73" s="66"/>
      <c r="G73" s="28">
        <v>0</v>
      </c>
      <c r="H73" s="29">
        <v>0</v>
      </c>
      <c r="I73" s="29">
        <v>0</v>
      </c>
      <c r="J73" s="29">
        <v>35000</v>
      </c>
      <c r="K73" s="136">
        <v>32000</v>
      </c>
      <c r="L73" s="30">
        <v>36700</v>
      </c>
      <c r="M73" s="28">
        <v>0</v>
      </c>
      <c r="N73" s="29">
        <v>0</v>
      </c>
      <c r="O73" s="29">
        <v>0</v>
      </c>
      <c r="P73" s="29">
        <v>0</v>
      </c>
      <c r="Q73" s="29">
        <v>0</v>
      </c>
      <c r="R73" s="30">
        <v>0</v>
      </c>
      <c r="S73" s="72" t="s">
        <v>66</v>
      </c>
      <c r="T73" s="58"/>
      <c r="U73" s="46"/>
    </row>
    <row r="74" spans="1:21" ht="20.100000000000001" customHeight="1" x14ac:dyDescent="0.15">
      <c r="A74" s="206"/>
      <c r="B74" s="209"/>
      <c r="C74" s="194"/>
      <c r="D74" s="9" t="s">
        <v>31</v>
      </c>
      <c r="E74" s="16" t="s">
        <v>16</v>
      </c>
      <c r="F74" s="66"/>
      <c r="G74" s="28">
        <v>28500</v>
      </c>
      <c r="H74" s="29">
        <v>34900</v>
      </c>
      <c r="I74" s="29">
        <v>35400</v>
      </c>
      <c r="J74" s="29">
        <v>0</v>
      </c>
      <c r="K74" s="136">
        <v>0</v>
      </c>
      <c r="L74" s="30">
        <v>0</v>
      </c>
      <c r="M74" s="28">
        <v>29000</v>
      </c>
      <c r="N74" s="29">
        <v>29700</v>
      </c>
      <c r="O74" s="29">
        <v>29600</v>
      </c>
      <c r="P74" s="29">
        <v>30900</v>
      </c>
      <c r="Q74" s="29">
        <v>25100</v>
      </c>
      <c r="R74" s="30">
        <v>17100</v>
      </c>
      <c r="S74" s="72" t="s">
        <v>66</v>
      </c>
      <c r="T74" s="58"/>
      <c r="U74" s="46"/>
    </row>
    <row r="75" spans="1:21" ht="20.100000000000001" customHeight="1" x14ac:dyDescent="0.15">
      <c r="A75" s="207"/>
      <c r="B75" s="210"/>
      <c r="C75" s="195"/>
      <c r="D75" s="10" t="s">
        <v>32</v>
      </c>
      <c r="E75" s="17" t="s">
        <v>2</v>
      </c>
      <c r="F75" s="67"/>
      <c r="G75" s="31">
        <v>0</v>
      </c>
      <c r="H75" s="32">
        <v>0</v>
      </c>
      <c r="I75" s="32">
        <v>0</v>
      </c>
      <c r="J75" s="32">
        <v>0</v>
      </c>
      <c r="K75" s="137">
        <v>0</v>
      </c>
      <c r="L75" s="33">
        <v>0</v>
      </c>
      <c r="M75" s="31">
        <v>0</v>
      </c>
      <c r="N75" s="32">
        <v>0</v>
      </c>
      <c r="O75" s="32">
        <v>0</v>
      </c>
      <c r="P75" s="32">
        <v>0</v>
      </c>
      <c r="Q75" s="32">
        <v>0</v>
      </c>
      <c r="R75" s="33">
        <v>0</v>
      </c>
      <c r="S75" s="73" t="s">
        <v>66</v>
      </c>
      <c r="T75" s="59"/>
      <c r="U75" s="47"/>
    </row>
    <row r="76" spans="1:21" ht="20.100000000000001" customHeight="1" thickBot="1" x14ac:dyDescent="0.2">
      <c r="A76" s="145" t="s">
        <v>19</v>
      </c>
      <c r="B76" s="7" t="s">
        <v>97</v>
      </c>
      <c r="C76" s="13"/>
      <c r="D76" s="19"/>
      <c r="E76" s="7"/>
      <c r="F76" s="116" t="s">
        <v>98</v>
      </c>
      <c r="G76" s="36">
        <v>0.8600000000000001</v>
      </c>
      <c r="H76" s="37">
        <v>0.8600000000000001</v>
      </c>
      <c r="I76" s="37">
        <v>0.8600000000000001</v>
      </c>
      <c r="J76" s="37">
        <v>0.8600000000000001</v>
      </c>
      <c r="K76" s="138">
        <v>0.8600000000000001</v>
      </c>
      <c r="L76" s="38">
        <v>0.8600000000000001</v>
      </c>
      <c r="M76" s="36">
        <v>0.8600000000000001</v>
      </c>
      <c r="N76" s="37">
        <v>0.8600000000000001</v>
      </c>
      <c r="O76" s="37">
        <v>0.8600000000000001</v>
      </c>
      <c r="P76" s="37">
        <v>0.8600000000000001</v>
      </c>
      <c r="Q76" s="37">
        <v>0.8600000000000001</v>
      </c>
      <c r="R76" s="38">
        <v>0.87000000000000011</v>
      </c>
      <c r="S76" s="74" t="s">
        <v>66</v>
      </c>
      <c r="T76" s="60"/>
      <c r="U76" s="61"/>
    </row>
    <row r="77" spans="1:21" ht="20.100000000000001" customHeight="1" x14ac:dyDescent="0.15">
      <c r="A77" s="145" t="s">
        <v>20</v>
      </c>
      <c r="B77" s="13" t="s">
        <v>61</v>
      </c>
      <c r="C77" s="13" t="s">
        <v>62</v>
      </c>
      <c r="D77" s="12"/>
      <c r="E77" s="19"/>
      <c r="F77" s="68" t="s">
        <v>51</v>
      </c>
      <c r="G77" s="39">
        <f>G71*$T77*G76</f>
        <v>0</v>
      </c>
      <c r="H77" s="40">
        <f t="shared" ref="H77:R77" si="18">H71*$T77*H76</f>
        <v>0</v>
      </c>
      <c r="I77" s="40">
        <f t="shared" si="18"/>
        <v>0</v>
      </c>
      <c r="J77" s="40">
        <f t="shared" si="18"/>
        <v>0</v>
      </c>
      <c r="K77" s="62">
        <f t="shared" si="18"/>
        <v>0</v>
      </c>
      <c r="L77" s="147">
        <f t="shared" si="18"/>
        <v>0</v>
      </c>
      <c r="M77" s="39">
        <f t="shared" si="18"/>
        <v>0</v>
      </c>
      <c r="N77" s="40">
        <f t="shared" si="18"/>
        <v>0</v>
      </c>
      <c r="O77" s="40">
        <f t="shared" si="18"/>
        <v>0</v>
      </c>
      <c r="P77" s="40">
        <f t="shared" si="18"/>
        <v>0</v>
      </c>
      <c r="Q77" s="40">
        <f t="shared" si="18"/>
        <v>0</v>
      </c>
      <c r="R77" s="62">
        <f t="shared" si="18"/>
        <v>0</v>
      </c>
      <c r="S77" s="113" t="s">
        <v>46</v>
      </c>
      <c r="T77" s="114">
        <v>0</v>
      </c>
      <c r="U77" s="115" t="s">
        <v>107</v>
      </c>
    </row>
    <row r="78" spans="1:21" ht="20.100000000000001" customHeight="1" x14ac:dyDescent="0.15">
      <c r="A78" s="185" t="s">
        <v>21</v>
      </c>
      <c r="B78" s="190" t="s">
        <v>27</v>
      </c>
      <c r="C78" s="193" t="s">
        <v>62</v>
      </c>
      <c r="D78" s="8" t="s">
        <v>42</v>
      </c>
      <c r="E78" s="15" t="s">
        <v>40</v>
      </c>
      <c r="F78" s="65" t="s">
        <v>48</v>
      </c>
      <c r="G78" s="42">
        <f>G72*$T78</f>
        <v>0</v>
      </c>
      <c r="H78" s="43">
        <f t="shared" ref="H78:R78" si="19">H72*$T78</f>
        <v>0</v>
      </c>
      <c r="I78" s="43">
        <f t="shared" si="19"/>
        <v>0</v>
      </c>
      <c r="J78" s="43">
        <f t="shared" si="19"/>
        <v>0</v>
      </c>
      <c r="K78" s="63">
        <f t="shared" si="19"/>
        <v>0</v>
      </c>
      <c r="L78" s="148">
        <f t="shared" si="19"/>
        <v>0</v>
      </c>
      <c r="M78" s="49">
        <f t="shared" si="19"/>
        <v>0</v>
      </c>
      <c r="N78" s="43">
        <f t="shared" si="19"/>
        <v>0</v>
      </c>
      <c r="O78" s="43">
        <f t="shared" si="19"/>
        <v>0</v>
      </c>
      <c r="P78" s="43">
        <f t="shared" si="19"/>
        <v>0</v>
      </c>
      <c r="Q78" s="43">
        <f t="shared" si="19"/>
        <v>0</v>
      </c>
      <c r="R78" s="63">
        <f t="shared" si="19"/>
        <v>0</v>
      </c>
      <c r="S78" s="84" t="s">
        <v>52</v>
      </c>
      <c r="T78" s="85">
        <v>0</v>
      </c>
      <c r="U78" s="86" t="s">
        <v>105</v>
      </c>
    </row>
    <row r="79" spans="1:21" ht="20.100000000000001" customHeight="1" x14ac:dyDescent="0.15">
      <c r="A79" s="189"/>
      <c r="B79" s="191"/>
      <c r="C79" s="194"/>
      <c r="D79" s="9" t="s">
        <v>43</v>
      </c>
      <c r="E79" s="16" t="s">
        <v>1</v>
      </c>
      <c r="F79" s="66" t="s">
        <v>49</v>
      </c>
      <c r="G79" s="34">
        <f t="shared" ref="G79:R79" si="20">G73*$T79</f>
        <v>0</v>
      </c>
      <c r="H79" s="35">
        <f t="shared" si="20"/>
        <v>0</v>
      </c>
      <c r="I79" s="35">
        <f t="shared" si="20"/>
        <v>0</v>
      </c>
      <c r="J79" s="35">
        <f t="shared" si="20"/>
        <v>0</v>
      </c>
      <c r="K79" s="64">
        <f t="shared" si="20"/>
        <v>0</v>
      </c>
      <c r="L79" s="149">
        <f t="shared" si="20"/>
        <v>0</v>
      </c>
      <c r="M79" s="50">
        <f t="shared" si="20"/>
        <v>0</v>
      </c>
      <c r="N79" s="35">
        <f t="shared" si="20"/>
        <v>0</v>
      </c>
      <c r="O79" s="35">
        <f t="shared" si="20"/>
        <v>0</v>
      </c>
      <c r="P79" s="35">
        <f t="shared" si="20"/>
        <v>0</v>
      </c>
      <c r="Q79" s="35">
        <f t="shared" si="20"/>
        <v>0</v>
      </c>
      <c r="R79" s="64">
        <f t="shared" si="20"/>
        <v>0</v>
      </c>
      <c r="S79" s="87" t="s">
        <v>53</v>
      </c>
      <c r="T79" s="88">
        <v>0</v>
      </c>
      <c r="U79" s="89" t="s">
        <v>105</v>
      </c>
    </row>
    <row r="80" spans="1:21" ht="20.100000000000001" customHeight="1" x14ac:dyDescent="0.15">
      <c r="A80" s="189"/>
      <c r="B80" s="191"/>
      <c r="C80" s="194"/>
      <c r="D80" s="9" t="s">
        <v>44</v>
      </c>
      <c r="E80" s="16" t="s">
        <v>16</v>
      </c>
      <c r="F80" s="66" t="s">
        <v>50</v>
      </c>
      <c r="G80" s="34">
        <f t="shared" ref="G80:R80" si="21">G74*$T80</f>
        <v>0</v>
      </c>
      <c r="H80" s="35">
        <f t="shared" si="21"/>
        <v>0</v>
      </c>
      <c r="I80" s="35">
        <f t="shared" si="21"/>
        <v>0</v>
      </c>
      <c r="J80" s="35">
        <f t="shared" si="21"/>
        <v>0</v>
      </c>
      <c r="K80" s="64">
        <f t="shared" si="21"/>
        <v>0</v>
      </c>
      <c r="L80" s="149">
        <f t="shared" si="21"/>
        <v>0</v>
      </c>
      <c r="M80" s="50">
        <f t="shared" si="21"/>
        <v>0</v>
      </c>
      <c r="N80" s="35">
        <f t="shared" si="21"/>
        <v>0</v>
      </c>
      <c r="O80" s="35">
        <f t="shared" si="21"/>
        <v>0</v>
      </c>
      <c r="P80" s="35">
        <f t="shared" si="21"/>
        <v>0</v>
      </c>
      <c r="Q80" s="35">
        <f t="shared" si="21"/>
        <v>0</v>
      </c>
      <c r="R80" s="64">
        <f t="shared" si="21"/>
        <v>0</v>
      </c>
      <c r="S80" s="87" t="s">
        <v>54</v>
      </c>
      <c r="T80" s="88">
        <v>0</v>
      </c>
      <c r="U80" s="89" t="s">
        <v>105</v>
      </c>
    </row>
    <row r="81" spans="1:21" ht="20.100000000000001" customHeight="1" thickBot="1" x14ac:dyDescent="0.2">
      <c r="A81" s="186"/>
      <c r="B81" s="192"/>
      <c r="C81" s="195"/>
      <c r="D81" s="10" t="s">
        <v>45</v>
      </c>
      <c r="E81" s="17" t="s">
        <v>2</v>
      </c>
      <c r="F81" s="69" t="s">
        <v>47</v>
      </c>
      <c r="G81" s="90">
        <f t="shared" ref="G81:R81" si="22">G75*$T81</f>
        <v>0</v>
      </c>
      <c r="H81" s="91">
        <f t="shared" si="22"/>
        <v>0</v>
      </c>
      <c r="I81" s="91">
        <f t="shared" si="22"/>
        <v>0</v>
      </c>
      <c r="J81" s="91">
        <f t="shared" si="22"/>
        <v>0</v>
      </c>
      <c r="K81" s="93">
        <f t="shared" si="22"/>
        <v>0</v>
      </c>
      <c r="L81" s="150">
        <f t="shared" si="22"/>
        <v>0</v>
      </c>
      <c r="M81" s="92">
        <f t="shared" si="22"/>
        <v>0</v>
      </c>
      <c r="N81" s="91">
        <f t="shared" si="22"/>
        <v>0</v>
      </c>
      <c r="O81" s="91">
        <f t="shared" si="22"/>
        <v>0</v>
      </c>
      <c r="P81" s="91">
        <f t="shared" si="22"/>
        <v>0</v>
      </c>
      <c r="Q81" s="91">
        <f t="shared" si="22"/>
        <v>0</v>
      </c>
      <c r="R81" s="93">
        <f t="shared" si="22"/>
        <v>0</v>
      </c>
      <c r="S81" s="94" t="s">
        <v>55</v>
      </c>
      <c r="T81" s="95">
        <v>0</v>
      </c>
      <c r="U81" s="96" t="s">
        <v>105</v>
      </c>
    </row>
    <row r="82" spans="1:21" ht="20.100000000000001" customHeight="1" x14ac:dyDescent="0.15">
      <c r="A82" s="185" t="s">
        <v>22</v>
      </c>
      <c r="B82" s="190" t="s">
        <v>63</v>
      </c>
      <c r="C82" s="193" t="s">
        <v>62</v>
      </c>
      <c r="D82" s="11" t="s">
        <v>33</v>
      </c>
      <c r="E82" s="18" t="s">
        <v>41</v>
      </c>
      <c r="F82" s="97" t="s">
        <v>69</v>
      </c>
      <c r="G82" s="98">
        <f>ROUNDDOWN(G71*T82,2)</f>
        <v>0</v>
      </c>
      <c r="H82" s="99">
        <f>ROUNDDOWN(H71*T82,2)</f>
        <v>0</v>
      </c>
      <c r="I82" s="99">
        <f>ROUNDDOWN(I71*T82,2)</f>
        <v>0</v>
      </c>
      <c r="J82" s="99">
        <f>ROUNDDOWN(J71*T82,2)</f>
        <v>0</v>
      </c>
      <c r="K82" s="101">
        <f>ROUNDDOWN(K71*T82,2)</f>
        <v>0</v>
      </c>
      <c r="L82" s="151">
        <f>ROUNDDOWN(L71*T82,2)</f>
        <v>0</v>
      </c>
      <c r="M82" s="100">
        <f>ROUNDDOWN(M71*T82,2)</f>
        <v>0</v>
      </c>
      <c r="N82" s="99">
        <f>ROUNDDOWN(N71*T82,2)</f>
        <v>0</v>
      </c>
      <c r="O82" s="99">
        <f>ROUNDDOWN(O71*T82,2)</f>
        <v>0</v>
      </c>
      <c r="P82" s="99">
        <f>ROUNDDOWN(P71*T82,2)</f>
        <v>0</v>
      </c>
      <c r="Q82" s="99">
        <f>ROUNDDOWN(Q71*T82,2)</f>
        <v>0</v>
      </c>
      <c r="R82" s="101">
        <f>ROUNDDOWN(R71*T82,2)</f>
        <v>0</v>
      </c>
      <c r="S82" s="102" t="s">
        <v>56</v>
      </c>
      <c r="T82" s="103">
        <v>0</v>
      </c>
      <c r="U82" s="104" t="s">
        <v>91</v>
      </c>
    </row>
    <row r="83" spans="1:21" ht="20.100000000000001" customHeight="1" thickBot="1" x14ac:dyDescent="0.2">
      <c r="A83" s="186"/>
      <c r="B83" s="192"/>
      <c r="C83" s="195"/>
      <c r="D83" s="44" t="s">
        <v>34</v>
      </c>
      <c r="E83" s="55" t="s">
        <v>58</v>
      </c>
      <c r="F83" s="105" t="s">
        <v>68</v>
      </c>
      <c r="G83" s="106">
        <f>ROUNDDOWN(SUM(G78:G81)*T83%,2)</f>
        <v>0</v>
      </c>
      <c r="H83" s="107">
        <f>ROUNDDOWN(SUM(H78:H81)*T83%,2)</f>
        <v>0</v>
      </c>
      <c r="I83" s="107">
        <f>ROUNDDOWN(SUM(I78:I81)*T83%,2)</f>
        <v>0</v>
      </c>
      <c r="J83" s="107">
        <f>ROUNDDOWN(SUM(J78:J81)*T83%,2)</f>
        <v>0</v>
      </c>
      <c r="K83" s="109">
        <f>ROUNDDOWN(SUM(K78:K81)*T83%,2)</f>
        <v>0</v>
      </c>
      <c r="L83" s="152">
        <f>ROUNDDOWN(SUM(L78:L81)*T83%,2)</f>
        <v>0</v>
      </c>
      <c r="M83" s="108">
        <f>ROUNDDOWN(SUM(M78:M81)*T83%,2)</f>
        <v>0</v>
      </c>
      <c r="N83" s="107">
        <f>ROUNDDOWN(SUM(N78:N81)*T83%,2)</f>
        <v>0</v>
      </c>
      <c r="O83" s="107">
        <f>ROUNDDOWN(SUM(O78:O81)*T83%,2)</f>
        <v>0</v>
      </c>
      <c r="P83" s="107">
        <f>ROUNDDOWN(SUM(P78:P81)*T83%,2)</f>
        <v>0</v>
      </c>
      <c r="Q83" s="107">
        <f>ROUNDDOWN(SUM(Q78:Q81)*T83%,2)</f>
        <v>0</v>
      </c>
      <c r="R83" s="109">
        <f>ROUNDDOWN(SUM(R78:R81)*T83%,2)</f>
        <v>0</v>
      </c>
      <c r="S83" s="110" t="s">
        <v>57</v>
      </c>
      <c r="T83" s="111">
        <v>0</v>
      </c>
      <c r="U83" s="112" t="s">
        <v>106</v>
      </c>
    </row>
    <row r="84" spans="1:21" ht="20.100000000000001" customHeight="1" x14ac:dyDescent="0.15">
      <c r="A84" s="185" t="s">
        <v>23</v>
      </c>
      <c r="B84" s="187" t="s">
        <v>26</v>
      </c>
      <c r="C84" s="187" t="s">
        <v>62</v>
      </c>
      <c r="D84" s="8"/>
      <c r="E84" s="122" t="s">
        <v>73</v>
      </c>
      <c r="F84" s="123" t="s">
        <v>99</v>
      </c>
      <c r="G84" s="124">
        <f>ROUNDDOWN(G77+SUM(G78:G81)-SUM(G82:G83),0)</f>
        <v>0</v>
      </c>
      <c r="H84" s="125">
        <f t="shared" ref="H84:R84" si="23">ROUNDDOWN(H77+SUM(H78:H81)-SUM(H82:H83),0)</f>
        <v>0</v>
      </c>
      <c r="I84" s="125">
        <f t="shared" si="23"/>
        <v>0</v>
      </c>
      <c r="J84" s="125">
        <f t="shared" si="23"/>
        <v>0</v>
      </c>
      <c r="K84" s="146">
        <f t="shared" si="23"/>
        <v>0</v>
      </c>
      <c r="L84" s="126">
        <f t="shared" si="23"/>
        <v>0</v>
      </c>
      <c r="M84" s="124">
        <f t="shared" si="23"/>
        <v>0</v>
      </c>
      <c r="N84" s="125">
        <f t="shared" si="23"/>
        <v>0</v>
      </c>
      <c r="O84" s="125">
        <f t="shared" si="23"/>
        <v>0</v>
      </c>
      <c r="P84" s="125">
        <f t="shared" si="23"/>
        <v>0</v>
      </c>
      <c r="Q84" s="125">
        <f t="shared" si="23"/>
        <v>0</v>
      </c>
      <c r="R84" s="126">
        <f t="shared" si="23"/>
        <v>0</v>
      </c>
      <c r="S84" s="127" t="s">
        <v>67</v>
      </c>
      <c r="T84" s="128"/>
      <c r="U84" s="129"/>
    </row>
    <row r="85" spans="1:21" ht="20.100000000000001" customHeight="1" x14ac:dyDescent="0.15">
      <c r="A85" s="186"/>
      <c r="B85" s="188"/>
      <c r="C85" s="188"/>
      <c r="D85" s="10"/>
      <c r="E85" s="130" t="s">
        <v>113</v>
      </c>
      <c r="F85" s="67"/>
      <c r="G85" s="131"/>
      <c r="H85" s="132"/>
      <c r="I85" s="132"/>
      <c r="J85" s="132"/>
      <c r="K85" s="132" t="s">
        <v>160</v>
      </c>
      <c r="L85" s="133">
        <f>SUM(G84:L84)</f>
        <v>0</v>
      </c>
      <c r="M85" s="131"/>
      <c r="N85" s="132"/>
      <c r="O85" s="132"/>
      <c r="P85" s="132"/>
      <c r="Q85" s="132" t="s">
        <v>162</v>
      </c>
      <c r="R85" s="133">
        <f>SUM(M84:R84)</f>
        <v>0</v>
      </c>
      <c r="S85" s="73"/>
      <c r="T85" s="59"/>
      <c r="U85" s="47"/>
    </row>
    <row r="86" spans="1:21" ht="20.100000000000001" customHeight="1" x14ac:dyDescent="0.15">
      <c r="A86" s="145" t="s">
        <v>28</v>
      </c>
      <c r="B86" s="13" t="s">
        <v>64</v>
      </c>
      <c r="C86" s="13" t="s">
        <v>62</v>
      </c>
      <c r="D86" s="13"/>
      <c r="E86" s="13"/>
      <c r="F86" s="117" t="s">
        <v>114</v>
      </c>
      <c r="G86" s="118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20">
        <f>SUM(L85,R85)</f>
        <v>0</v>
      </c>
      <c r="S86" s="121"/>
      <c r="T86" s="56"/>
      <c r="U86" s="54"/>
    </row>
    <row r="87" spans="1:21" s="82" customFormat="1" ht="9.9499999999999993" customHeight="1" x14ac:dyDescent="0.15">
      <c r="A87" s="76"/>
      <c r="B87" s="77"/>
      <c r="C87" s="77"/>
      <c r="D87" s="77"/>
      <c r="E87" s="77"/>
      <c r="F87" s="78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9"/>
      <c r="S87" s="80"/>
      <c r="T87" s="81"/>
      <c r="U87" s="81"/>
    </row>
    <row r="88" spans="1:21" ht="20.100000000000001" customHeight="1" x14ac:dyDescent="0.15">
      <c r="A88" s="21">
        <v>5</v>
      </c>
      <c r="B88" s="14" t="s">
        <v>127</v>
      </c>
      <c r="C88" s="14"/>
      <c r="D88" s="144"/>
    </row>
    <row r="89" spans="1:21" ht="20.100000000000001" customHeight="1" x14ac:dyDescent="0.15">
      <c r="A89" s="1"/>
      <c r="B89" s="1" t="s">
        <v>128</v>
      </c>
      <c r="D89" s="144"/>
      <c r="N89" s="4" t="s">
        <v>36</v>
      </c>
      <c r="O89" s="5">
        <v>132</v>
      </c>
      <c r="P89" s="1" t="s">
        <v>35</v>
      </c>
      <c r="Q89" s="4" t="s">
        <v>37</v>
      </c>
      <c r="R89" s="2">
        <v>500</v>
      </c>
      <c r="S89" s="1" t="s">
        <v>70</v>
      </c>
    </row>
    <row r="90" spans="1:21" ht="20.100000000000001" customHeight="1" x14ac:dyDescent="0.15">
      <c r="A90" s="185" t="s">
        <v>24</v>
      </c>
      <c r="B90" s="187"/>
      <c r="C90" s="187"/>
      <c r="D90" s="187"/>
      <c r="E90" s="211"/>
      <c r="F90" s="213" t="s">
        <v>65</v>
      </c>
      <c r="G90" s="196" t="s">
        <v>112</v>
      </c>
      <c r="H90" s="197"/>
      <c r="I90" s="197"/>
      <c r="J90" s="197"/>
      <c r="K90" s="197"/>
      <c r="L90" s="197"/>
      <c r="M90" s="197"/>
      <c r="N90" s="197"/>
      <c r="O90" s="197"/>
      <c r="P90" s="197"/>
      <c r="Q90" s="197"/>
      <c r="R90" s="198"/>
      <c r="S90" s="199" t="s">
        <v>71</v>
      </c>
      <c r="T90" s="200"/>
      <c r="U90" s="201"/>
    </row>
    <row r="91" spans="1:21" ht="20.100000000000001" customHeight="1" x14ac:dyDescent="0.15">
      <c r="A91" s="186"/>
      <c r="B91" s="188"/>
      <c r="C91" s="188"/>
      <c r="D91" s="188"/>
      <c r="E91" s="212"/>
      <c r="F91" s="214"/>
      <c r="G91" s="51" t="s">
        <v>12</v>
      </c>
      <c r="H91" s="52" t="s">
        <v>13</v>
      </c>
      <c r="I91" s="52" t="s">
        <v>4</v>
      </c>
      <c r="J91" s="52" t="s">
        <v>5</v>
      </c>
      <c r="K91" s="139" t="s">
        <v>6</v>
      </c>
      <c r="L91" s="53" t="s">
        <v>7</v>
      </c>
      <c r="M91" s="51" t="s">
        <v>8</v>
      </c>
      <c r="N91" s="52" t="s">
        <v>9</v>
      </c>
      <c r="O91" s="52" t="s">
        <v>10</v>
      </c>
      <c r="P91" s="52" t="s">
        <v>14</v>
      </c>
      <c r="Q91" s="52" t="s">
        <v>15</v>
      </c>
      <c r="R91" s="53" t="s">
        <v>11</v>
      </c>
      <c r="S91" s="202"/>
      <c r="T91" s="203"/>
      <c r="U91" s="204"/>
    </row>
    <row r="92" spans="1:21" ht="20.100000000000001" customHeight="1" x14ac:dyDescent="0.15">
      <c r="A92" s="177" t="s">
        <v>17</v>
      </c>
      <c r="B92" s="13" t="s">
        <v>25</v>
      </c>
      <c r="C92" s="13" t="s">
        <v>59</v>
      </c>
      <c r="D92" s="19"/>
      <c r="E92" s="19"/>
      <c r="F92" s="116"/>
      <c r="G92" s="22">
        <v>132</v>
      </c>
      <c r="H92" s="23">
        <v>132</v>
      </c>
      <c r="I92" s="23">
        <v>132</v>
      </c>
      <c r="J92" s="23">
        <v>132</v>
      </c>
      <c r="K92" s="134">
        <v>132</v>
      </c>
      <c r="L92" s="24">
        <v>132</v>
      </c>
      <c r="M92" s="48">
        <v>132</v>
      </c>
      <c r="N92" s="23">
        <v>132</v>
      </c>
      <c r="O92" s="23">
        <v>132</v>
      </c>
      <c r="P92" s="23">
        <v>132</v>
      </c>
      <c r="Q92" s="23">
        <v>132</v>
      </c>
      <c r="R92" s="24">
        <v>132</v>
      </c>
      <c r="S92" s="70" t="s">
        <v>66</v>
      </c>
      <c r="T92" s="56"/>
      <c r="U92" s="54"/>
    </row>
    <row r="93" spans="1:21" ht="20.100000000000001" customHeight="1" x14ac:dyDescent="0.15">
      <c r="A93" s="185" t="s">
        <v>18</v>
      </c>
      <c r="B93" s="190" t="s">
        <v>3</v>
      </c>
      <c r="C93" s="193" t="s">
        <v>60</v>
      </c>
      <c r="D93" s="8" t="s">
        <v>29</v>
      </c>
      <c r="E93" s="15" t="s">
        <v>40</v>
      </c>
      <c r="F93" s="65"/>
      <c r="G93" s="25">
        <v>0</v>
      </c>
      <c r="H93" s="26">
        <v>0</v>
      </c>
      <c r="I93" s="26">
        <v>0</v>
      </c>
      <c r="J93" s="26">
        <v>2400</v>
      </c>
      <c r="K93" s="135">
        <v>2100</v>
      </c>
      <c r="L93" s="27">
        <v>2100</v>
      </c>
      <c r="M93" s="25">
        <v>0</v>
      </c>
      <c r="N93" s="26">
        <v>0</v>
      </c>
      <c r="O93" s="26">
        <v>0</v>
      </c>
      <c r="P93" s="26">
        <v>0</v>
      </c>
      <c r="Q93" s="26">
        <v>0</v>
      </c>
      <c r="R93" s="27">
        <v>0</v>
      </c>
      <c r="S93" s="71" t="s">
        <v>66</v>
      </c>
      <c r="T93" s="57"/>
      <c r="U93" s="45"/>
    </row>
    <row r="94" spans="1:21" ht="20.100000000000001" customHeight="1" x14ac:dyDescent="0.15">
      <c r="A94" s="189"/>
      <c r="B94" s="191"/>
      <c r="C94" s="194"/>
      <c r="D94" s="9" t="s">
        <v>30</v>
      </c>
      <c r="E94" s="16" t="s">
        <v>1</v>
      </c>
      <c r="F94" s="66"/>
      <c r="G94" s="28">
        <v>0</v>
      </c>
      <c r="H94" s="29">
        <v>0</v>
      </c>
      <c r="I94" s="29">
        <v>0</v>
      </c>
      <c r="J94" s="29">
        <v>8600</v>
      </c>
      <c r="K94" s="136">
        <v>7600</v>
      </c>
      <c r="L94" s="30">
        <v>8400</v>
      </c>
      <c r="M94" s="28">
        <v>0</v>
      </c>
      <c r="N94" s="29">
        <v>0</v>
      </c>
      <c r="O94" s="29">
        <v>0</v>
      </c>
      <c r="P94" s="29">
        <v>0</v>
      </c>
      <c r="Q94" s="29">
        <v>0</v>
      </c>
      <c r="R94" s="30">
        <v>0</v>
      </c>
      <c r="S94" s="72" t="s">
        <v>66</v>
      </c>
      <c r="T94" s="58"/>
      <c r="U94" s="46"/>
    </row>
    <row r="95" spans="1:21" ht="20.100000000000001" customHeight="1" x14ac:dyDescent="0.15">
      <c r="A95" s="189"/>
      <c r="B95" s="191"/>
      <c r="C95" s="194"/>
      <c r="D95" s="9" t="s">
        <v>31</v>
      </c>
      <c r="E95" s="16" t="s">
        <v>16</v>
      </c>
      <c r="F95" s="66"/>
      <c r="G95" s="28">
        <v>6600</v>
      </c>
      <c r="H95" s="29">
        <v>6100</v>
      </c>
      <c r="I95" s="29">
        <v>8500</v>
      </c>
      <c r="J95" s="29">
        <v>0</v>
      </c>
      <c r="K95" s="136">
        <v>0</v>
      </c>
      <c r="L95" s="30">
        <v>0</v>
      </c>
      <c r="M95" s="28">
        <v>7000</v>
      </c>
      <c r="N95" s="29">
        <v>7000</v>
      </c>
      <c r="O95" s="29">
        <v>6800</v>
      </c>
      <c r="P95" s="29">
        <v>5900</v>
      </c>
      <c r="Q95" s="29">
        <v>6600</v>
      </c>
      <c r="R95" s="30">
        <v>8500</v>
      </c>
      <c r="S95" s="72" t="s">
        <v>66</v>
      </c>
      <c r="T95" s="58"/>
      <c r="U95" s="46"/>
    </row>
    <row r="96" spans="1:21" ht="20.100000000000001" customHeight="1" x14ac:dyDescent="0.15">
      <c r="A96" s="186"/>
      <c r="B96" s="192"/>
      <c r="C96" s="195"/>
      <c r="D96" s="10" t="s">
        <v>32</v>
      </c>
      <c r="E96" s="17" t="s">
        <v>2</v>
      </c>
      <c r="F96" s="67"/>
      <c r="G96" s="31">
        <v>6700</v>
      </c>
      <c r="H96" s="32">
        <v>9700</v>
      </c>
      <c r="I96" s="32">
        <v>7600</v>
      </c>
      <c r="J96" s="32">
        <v>9200</v>
      </c>
      <c r="K96" s="137">
        <v>9300</v>
      </c>
      <c r="L96" s="33">
        <v>10400</v>
      </c>
      <c r="M96" s="31">
        <v>8300</v>
      </c>
      <c r="N96" s="32">
        <v>7300</v>
      </c>
      <c r="O96" s="32">
        <v>8000</v>
      </c>
      <c r="P96" s="32">
        <v>9400</v>
      </c>
      <c r="Q96" s="32">
        <v>7100</v>
      </c>
      <c r="R96" s="33">
        <v>8400</v>
      </c>
      <c r="S96" s="73" t="s">
        <v>66</v>
      </c>
      <c r="T96" s="59"/>
      <c r="U96" s="47"/>
    </row>
    <row r="97" spans="1:21" ht="20.100000000000001" customHeight="1" thickBot="1" x14ac:dyDescent="0.2">
      <c r="A97" s="178" t="s">
        <v>19</v>
      </c>
      <c r="B97" s="7" t="s">
        <v>97</v>
      </c>
      <c r="C97" s="13"/>
      <c r="D97" s="19"/>
      <c r="E97" s="7"/>
      <c r="F97" s="116" t="s">
        <v>98</v>
      </c>
      <c r="G97" s="36">
        <v>1.04</v>
      </c>
      <c r="H97" s="37">
        <v>1.02</v>
      </c>
      <c r="I97" s="37">
        <v>1.0300000000000002</v>
      </c>
      <c r="J97" s="37">
        <v>0.9900000000000001</v>
      </c>
      <c r="K97" s="138">
        <v>0.9900000000000001</v>
      </c>
      <c r="L97" s="38">
        <v>1</v>
      </c>
      <c r="M97" s="36">
        <v>0.98000000000000009</v>
      </c>
      <c r="N97" s="37">
        <v>0.9900000000000001</v>
      </c>
      <c r="O97" s="37">
        <v>0.9900000000000001</v>
      </c>
      <c r="P97" s="37">
        <v>1.0300000000000002</v>
      </c>
      <c r="Q97" s="37">
        <v>1</v>
      </c>
      <c r="R97" s="38">
        <v>1</v>
      </c>
      <c r="S97" s="74" t="s">
        <v>66</v>
      </c>
      <c r="T97" s="60"/>
      <c r="U97" s="61"/>
    </row>
    <row r="98" spans="1:21" ht="20.100000000000001" customHeight="1" x14ac:dyDescent="0.15">
      <c r="A98" s="178" t="s">
        <v>20</v>
      </c>
      <c r="B98" s="13" t="s">
        <v>61</v>
      </c>
      <c r="C98" s="13" t="s">
        <v>62</v>
      </c>
      <c r="D98" s="12"/>
      <c r="E98" s="19"/>
      <c r="F98" s="68" t="s">
        <v>51</v>
      </c>
      <c r="G98" s="39">
        <f>G92*$T98*G97</f>
        <v>0</v>
      </c>
      <c r="H98" s="40">
        <f t="shared" ref="H98:R98" si="24">H92*$T98*H97</f>
        <v>0</v>
      </c>
      <c r="I98" s="40">
        <f t="shared" si="24"/>
        <v>0</v>
      </c>
      <c r="J98" s="40">
        <f t="shared" si="24"/>
        <v>0</v>
      </c>
      <c r="K98" s="62">
        <f t="shared" si="24"/>
        <v>0</v>
      </c>
      <c r="L98" s="147">
        <f t="shared" si="24"/>
        <v>0</v>
      </c>
      <c r="M98" s="39">
        <f t="shared" si="24"/>
        <v>0</v>
      </c>
      <c r="N98" s="40">
        <f t="shared" si="24"/>
        <v>0</v>
      </c>
      <c r="O98" s="40">
        <f t="shared" si="24"/>
        <v>0</v>
      </c>
      <c r="P98" s="40">
        <f t="shared" si="24"/>
        <v>0</v>
      </c>
      <c r="Q98" s="40">
        <f t="shared" si="24"/>
        <v>0</v>
      </c>
      <c r="R98" s="62">
        <f t="shared" si="24"/>
        <v>0</v>
      </c>
      <c r="S98" s="113" t="s">
        <v>46</v>
      </c>
      <c r="T98" s="114">
        <v>0</v>
      </c>
      <c r="U98" s="115" t="s">
        <v>107</v>
      </c>
    </row>
    <row r="99" spans="1:21" ht="20.100000000000001" customHeight="1" x14ac:dyDescent="0.15">
      <c r="A99" s="185" t="s">
        <v>21</v>
      </c>
      <c r="B99" s="190" t="s">
        <v>27</v>
      </c>
      <c r="C99" s="193" t="s">
        <v>62</v>
      </c>
      <c r="D99" s="8" t="s">
        <v>42</v>
      </c>
      <c r="E99" s="15" t="s">
        <v>40</v>
      </c>
      <c r="F99" s="65" t="s">
        <v>48</v>
      </c>
      <c r="G99" s="42">
        <f>G93*$T99</f>
        <v>0</v>
      </c>
      <c r="H99" s="43">
        <f t="shared" ref="H99:R99" si="25">H93*$T99</f>
        <v>0</v>
      </c>
      <c r="I99" s="43">
        <f t="shared" si="25"/>
        <v>0</v>
      </c>
      <c r="J99" s="43">
        <f t="shared" si="25"/>
        <v>0</v>
      </c>
      <c r="K99" s="63">
        <f t="shared" si="25"/>
        <v>0</v>
      </c>
      <c r="L99" s="148">
        <f t="shared" si="25"/>
        <v>0</v>
      </c>
      <c r="M99" s="49">
        <f t="shared" si="25"/>
        <v>0</v>
      </c>
      <c r="N99" s="43">
        <f t="shared" si="25"/>
        <v>0</v>
      </c>
      <c r="O99" s="43">
        <f t="shared" si="25"/>
        <v>0</v>
      </c>
      <c r="P99" s="43">
        <f t="shared" si="25"/>
        <v>0</v>
      </c>
      <c r="Q99" s="43">
        <f t="shared" si="25"/>
        <v>0</v>
      </c>
      <c r="R99" s="63">
        <f t="shared" si="25"/>
        <v>0</v>
      </c>
      <c r="S99" s="84" t="s">
        <v>52</v>
      </c>
      <c r="T99" s="85">
        <v>0</v>
      </c>
      <c r="U99" s="86" t="s">
        <v>105</v>
      </c>
    </row>
    <row r="100" spans="1:21" ht="20.100000000000001" customHeight="1" x14ac:dyDescent="0.15">
      <c r="A100" s="189"/>
      <c r="B100" s="191"/>
      <c r="C100" s="194"/>
      <c r="D100" s="9" t="s">
        <v>43</v>
      </c>
      <c r="E100" s="16" t="s">
        <v>1</v>
      </c>
      <c r="F100" s="66" t="s">
        <v>49</v>
      </c>
      <c r="G100" s="34">
        <f t="shared" ref="G100:R100" si="26">G94*$T100</f>
        <v>0</v>
      </c>
      <c r="H100" s="35">
        <f t="shared" si="26"/>
        <v>0</v>
      </c>
      <c r="I100" s="35">
        <f t="shared" si="26"/>
        <v>0</v>
      </c>
      <c r="J100" s="35">
        <f t="shared" si="26"/>
        <v>0</v>
      </c>
      <c r="K100" s="64">
        <f t="shared" si="26"/>
        <v>0</v>
      </c>
      <c r="L100" s="149">
        <f t="shared" si="26"/>
        <v>0</v>
      </c>
      <c r="M100" s="50">
        <f t="shared" si="26"/>
        <v>0</v>
      </c>
      <c r="N100" s="35">
        <f t="shared" si="26"/>
        <v>0</v>
      </c>
      <c r="O100" s="35">
        <f t="shared" si="26"/>
        <v>0</v>
      </c>
      <c r="P100" s="35">
        <f t="shared" si="26"/>
        <v>0</v>
      </c>
      <c r="Q100" s="35">
        <f t="shared" si="26"/>
        <v>0</v>
      </c>
      <c r="R100" s="64">
        <f t="shared" si="26"/>
        <v>0</v>
      </c>
      <c r="S100" s="87" t="s">
        <v>53</v>
      </c>
      <c r="T100" s="88">
        <v>0</v>
      </c>
      <c r="U100" s="89" t="s">
        <v>105</v>
      </c>
    </row>
    <row r="101" spans="1:21" ht="20.100000000000001" customHeight="1" x14ac:dyDescent="0.15">
      <c r="A101" s="189"/>
      <c r="B101" s="191"/>
      <c r="C101" s="194"/>
      <c r="D101" s="9" t="s">
        <v>44</v>
      </c>
      <c r="E101" s="16" t="s">
        <v>16</v>
      </c>
      <c r="F101" s="66" t="s">
        <v>50</v>
      </c>
      <c r="G101" s="34">
        <f t="shared" ref="G101:R101" si="27">G95*$T101</f>
        <v>0</v>
      </c>
      <c r="H101" s="35">
        <f t="shared" si="27"/>
        <v>0</v>
      </c>
      <c r="I101" s="35">
        <f t="shared" si="27"/>
        <v>0</v>
      </c>
      <c r="J101" s="35">
        <f t="shared" si="27"/>
        <v>0</v>
      </c>
      <c r="K101" s="64">
        <f t="shared" si="27"/>
        <v>0</v>
      </c>
      <c r="L101" s="149">
        <f t="shared" si="27"/>
        <v>0</v>
      </c>
      <c r="M101" s="50">
        <f t="shared" si="27"/>
        <v>0</v>
      </c>
      <c r="N101" s="35">
        <f t="shared" si="27"/>
        <v>0</v>
      </c>
      <c r="O101" s="35">
        <f t="shared" si="27"/>
        <v>0</v>
      </c>
      <c r="P101" s="35">
        <f t="shared" si="27"/>
        <v>0</v>
      </c>
      <c r="Q101" s="35">
        <f t="shared" si="27"/>
        <v>0</v>
      </c>
      <c r="R101" s="64">
        <f t="shared" si="27"/>
        <v>0</v>
      </c>
      <c r="S101" s="87" t="s">
        <v>54</v>
      </c>
      <c r="T101" s="88">
        <v>0</v>
      </c>
      <c r="U101" s="89" t="s">
        <v>105</v>
      </c>
    </row>
    <row r="102" spans="1:21" ht="20.100000000000001" customHeight="1" thickBot="1" x14ac:dyDescent="0.2">
      <c r="A102" s="186"/>
      <c r="B102" s="192"/>
      <c r="C102" s="195"/>
      <c r="D102" s="10" t="s">
        <v>45</v>
      </c>
      <c r="E102" s="17" t="s">
        <v>2</v>
      </c>
      <c r="F102" s="69" t="s">
        <v>47</v>
      </c>
      <c r="G102" s="90">
        <f t="shared" ref="G102:R102" si="28">G96*$T102</f>
        <v>0</v>
      </c>
      <c r="H102" s="91">
        <f t="shared" si="28"/>
        <v>0</v>
      </c>
      <c r="I102" s="91">
        <f t="shared" si="28"/>
        <v>0</v>
      </c>
      <c r="J102" s="91">
        <f t="shared" si="28"/>
        <v>0</v>
      </c>
      <c r="K102" s="93">
        <f t="shared" si="28"/>
        <v>0</v>
      </c>
      <c r="L102" s="150">
        <f t="shared" si="28"/>
        <v>0</v>
      </c>
      <c r="M102" s="92">
        <f t="shared" si="28"/>
        <v>0</v>
      </c>
      <c r="N102" s="91">
        <f t="shared" si="28"/>
        <v>0</v>
      </c>
      <c r="O102" s="91">
        <f t="shared" si="28"/>
        <v>0</v>
      </c>
      <c r="P102" s="91">
        <f t="shared" si="28"/>
        <v>0</v>
      </c>
      <c r="Q102" s="91">
        <f t="shared" si="28"/>
        <v>0</v>
      </c>
      <c r="R102" s="93">
        <f t="shared" si="28"/>
        <v>0</v>
      </c>
      <c r="S102" s="94" t="s">
        <v>55</v>
      </c>
      <c r="T102" s="95">
        <v>0</v>
      </c>
      <c r="U102" s="96" t="s">
        <v>105</v>
      </c>
    </row>
    <row r="103" spans="1:21" ht="20.100000000000001" customHeight="1" x14ac:dyDescent="0.15">
      <c r="A103" s="185" t="s">
        <v>22</v>
      </c>
      <c r="B103" s="190" t="s">
        <v>63</v>
      </c>
      <c r="C103" s="193" t="s">
        <v>62</v>
      </c>
      <c r="D103" s="11" t="s">
        <v>33</v>
      </c>
      <c r="E103" s="18" t="s">
        <v>41</v>
      </c>
      <c r="F103" s="97" t="s">
        <v>69</v>
      </c>
      <c r="G103" s="98">
        <f>ROUNDDOWN(G92*T103,2)</f>
        <v>0</v>
      </c>
      <c r="H103" s="99">
        <f>ROUNDDOWN(H92*T103,2)</f>
        <v>0</v>
      </c>
      <c r="I103" s="99">
        <f>ROUNDDOWN(I92*T103,2)</f>
        <v>0</v>
      </c>
      <c r="J103" s="99">
        <f>ROUNDDOWN(J92*T103,2)</f>
        <v>0</v>
      </c>
      <c r="K103" s="101">
        <f>ROUNDDOWN(K92*T103,2)</f>
        <v>0</v>
      </c>
      <c r="L103" s="151">
        <f>ROUNDDOWN(L92*T103,2)</f>
        <v>0</v>
      </c>
      <c r="M103" s="100">
        <f>ROUNDDOWN(M92*T103,2)</f>
        <v>0</v>
      </c>
      <c r="N103" s="99">
        <f>ROUNDDOWN(N92*T103,2)</f>
        <v>0</v>
      </c>
      <c r="O103" s="99">
        <f>ROUNDDOWN(O92*T103,2)</f>
        <v>0</v>
      </c>
      <c r="P103" s="99">
        <f>ROUNDDOWN(P92*T103,2)</f>
        <v>0</v>
      </c>
      <c r="Q103" s="99">
        <f>ROUNDDOWN(Q92*T103,2)</f>
        <v>0</v>
      </c>
      <c r="R103" s="101">
        <f>ROUNDDOWN(R92*T103,2)</f>
        <v>0</v>
      </c>
      <c r="S103" s="102" t="s">
        <v>56</v>
      </c>
      <c r="T103" s="103">
        <v>0</v>
      </c>
      <c r="U103" s="104" t="s">
        <v>91</v>
      </c>
    </row>
    <row r="104" spans="1:21" ht="20.100000000000001" customHeight="1" thickBot="1" x14ac:dyDescent="0.2">
      <c r="A104" s="186"/>
      <c r="B104" s="192"/>
      <c r="C104" s="195"/>
      <c r="D104" s="44" t="s">
        <v>34</v>
      </c>
      <c r="E104" s="55" t="s">
        <v>58</v>
      </c>
      <c r="F104" s="105" t="s">
        <v>68</v>
      </c>
      <c r="G104" s="106">
        <f>ROUNDDOWN(SUM(G99:G102)*T104%,2)</f>
        <v>0</v>
      </c>
      <c r="H104" s="107">
        <f>ROUNDDOWN(SUM(H99:H102)*T104%,2)</f>
        <v>0</v>
      </c>
      <c r="I104" s="107">
        <f>ROUNDDOWN(SUM(I99:I102)*T104%,2)</f>
        <v>0</v>
      </c>
      <c r="J104" s="107">
        <f>ROUNDDOWN(SUM(J99:J102)*T104%,2)</f>
        <v>0</v>
      </c>
      <c r="K104" s="109">
        <f>ROUNDDOWN(SUM(K99:K102)*T104%,2)</f>
        <v>0</v>
      </c>
      <c r="L104" s="152">
        <f>ROUNDDOWN(SUM(L99:L102)*T104%,2)</f>
        <v>0</v>
      </c>
      <c r="M104" s="108">
        <f>ROUNDDOWN(SUM(M99:M102)*T104%,2)</f>
        <v>0</v>
      </c>
      <c r="N104" s="107">
        <f>ROUNDDOWN(SUM(N99:N102)*T104%,2)</f>
        <v>0</v>
      </c>
      <c r="O104" s="107">
        <f>ROUNDDOWN(SUM(O99:O102)*T104%,2)</f>
        <v>0</v>
      </c>
      <c r="P104" s="107">
        <f>ROUNDDOWN(SUM(P99:P102)*T104%,2)</f>
        <v>0</v>
      </c>
      <c r="Q104" s="107">
        <f>ROUNDDOWN(SUM(Q99:Q102)*T104%,2)</f>
        <v>0</v>
      </c>
      <c r="R104" s="109">
        <f>ROUNDDOWN(SUM(R99:R102)*T104%,2)</f>
        <v>0</v>
      </c>
      <c r="S104" s="110" t="s">
        <v>57</v>
      </c>
      <c r="T104" s="111">
        <v>0</v>
      </c>
      <c r="U104" s="112" t="s">
        <v>106</v>
      </c>
    </row>
    <row r="105" spans="1:21" ht="20.100000000000001" customHeight="1" x14ac:dyDescent="0.15">
      <c r="A105" s="185" t="s">
        <v>23</v>
      </c>
      <c r="B105" s="187" t="s">
        <v>26</v>
      </c>
      <c r="C105" s="215" t="s">
        <v>62</v>
      </c>
      <c r="D105" s="8"/>
      <c r="E105" s="122" t="s">
        <v>73</v>
      </c>
      <c r="F105" s="123" t="s">
        <v>99</v>
      </c>
      <c r="G105" s="124">
        <f>ROUNDDOWN(G98+SUM(G99:G102)-SUM(G103:G104),0)</f>
        <v>0</v>
      </c>
      <c r="H105" s="125">
        <f t="shared" ref="H105:R105" si="29">ROUNDDOWN(H98+SUM(H99:H102)-SUM(H103:H104),0)</f>
        <v>0</v>
      </c>
      <c r="I105" s="125">
        <f t="shared" si="29"/>
        <v>0</v>
      </c>
      <c r="J105" s="125">
        <f t="shared" si="29"/>
        <v>0</v>
      </c>
      <c r="K105" s="146">
        <f t="shared" si="29"/>
        <v>0</v>
      </c>
      <c r="L105" s="126">
        <f t="shared" si="29"/>
        <v>0</v>
      </c>
      <c r="M105" s="124">
        <f t="shared" si="29"/>
        <v>0</v>
      </c>
      <c r="N105" s="125">
        <f t="shared" si="29"/>
        <v>0</v>
      </c>
      <c r="O105" s="125">
        <f t="shared" si="29"/>
        <v>0</v>
      </c>
      <c r="P105" s="125">
        <f t="shared" si="29"/>
        <v>0</v>
      </c>
      <c r="Q105" s="125">
        <f t="shared" si="29"/>
        <v>0</v>
      </c>
      <c r="R105" s="126">
        <f t="shared" si="29"/>
        <v>0</v>
      </c>
      <c r="S105" s="127" t="s">
        <v>67</v>
      </c>
      <c r="T105" s="128"/>
      <c r="U105" s="129"/>
    </row>
    <row r="106" spans="1:21" ht="20.100000000000001" customHeight="1" x14ac:dyDescent="0.15">
      <c r="A106" s="186"/>
      <c r="B106" s="188"/>
      <c r="C106" s="216"/>
      <c r="D106" s="10"/>
      <c r="E106" s="130" t="s">
        <v>113</v>
      </c>
      <c r="F106" s="67"/>
      <c r="G106" s="131"/>
      <c r="H106" s="132"/>
      <c r="I106" s="132"/>
      <c r="J106" s="132"/>
      <c r="K106" s="132" t="s">
        <v>160</v>
      </c>
      <c r="L106" s="133">
        <f>SUM(G105:L105)</f>
        <v>0</v>
      </c>
      <c r="M106" s="131"/>
      <c r="N106" s="132"/>
      <c r="O106" s="132"/>
      <c r="P106" s="132"/>
      <c r="Q106" s="132" t="s">
        <v>162</v>
      </c>
      <c r="R106" s="133">
        <f>SUM(M105:R105)</f>
        <v>0</v>
      </c>
      <c r="S106" s="73"/>
      <c r="T106" s="59"/>
      <c r="U106" s="47"/>
    </row>
    <row r="107" spans="1:21" ht="20.100000000000001" customHeight="1" x14ac:dyDescent="0.15">
      <c r="A107" s="178" t="s">
        <v>28</v>
      </c>
      <c r="B107" s="13" t="s">
        <v>64</v>
      </c>
      <c r="C107" s="13" t="s">
        <v>62</v>
      </c>
      <c r="D107" s="13"/>
      <c r="E107" s="13"/>
      <c r="F107" s="117" t="s">
        <v>114</v>
      </c>
      <c r="G107" s="118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20">
        <f>SUM(L106,R106)</f>
        <v>0</v>
      </c>
      <c r="S107" s="121"/>
      <c r="T107" s="56"/>
      <c r="U107" s="54"/>
    </row>
    <row r="108" spans="1:21" s="82" customFormat="1" ht="9.9499999999999993" customHeight="1" x14ac:dyDescent="0.15">
      <c r="A108" s="41"/>
      <c r="B108" s="41"/>
      <c r="C108" s="41"/>
      <c r="D108" s="41"/>
      <c r="E108" s="41"/>
      <c r="F108" s="41"/>
      <c r="G108" s="4"/>
      <c r="H108" s="1"/>
      <c r="I108" s="1"/>
      <c r="J108" s="1"/>
      <c r="K108" s="1"/>
      <c r="L108" s="4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20.100000000000001" customHeight="1" x14ac:dyDescent="0.15">
      <c r="A109" s="21">
        <v>6</v>
      </c>
      <c r="B109" s="14" t="s">
        <v>129</v>
      </c>
      <c r="C109" s="14"/>
      <c r="D109" s="144"/>
    </row>
    <row r="110" spans="1:21" ht="20.100000000000001" customHeight="1" x14ac:dyDescent="0.15">
      <c r="A110" s="1"/>
      <c r="B110" s="1" t="s">
        <v>130</v>
      </c>
      <c r="D110" s="144"/>
      <c r="N110" s="4" t="s">
        <v>36</v>
      </c>
      <c r="O110" s="5">
        <v>235</v>
      </c>
      <c r="P110" s="1" t="s">
        <v>35</v>
      </c>
      <c r="Q110" s="4" t="s">
        <v>37</v>
      </c>
      <c r="R110" s="2">
        <v>625</v>
      </c>
      <c r="S110" s="1" t="s">
        <v>70</v>
      </c>
    </row>
    <row r="111" spans="1:21" ht="20.100000000000001" customHeight="1" x14ac:dyDescent="0.15">
      <c r="A111" s="185" t="s">
        <v>24</v>
      </c>
      <c r="B111" s="187"/>
      <c r="C111" s="187"/>
      <c r="D111" s="187"/>
      <c r="E111" s="211"/>
      <c r="F111" s="213" t="s">
        <v>65</v>
      </c>
      <c r="G111" s="196" t="s">
        <v>112</v>
      </c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8"/>
      <c r="S111" s="199" t="s">
        <v>71</v>
      </c>
      <c r="T111" s="200"/>
      <c r="U111" s="201"/>
    </row>
    <row r="112" spans="1:21" ht="20.100000000000001" customHeight="1" x14ac:dyDescent="0.15">
      <c r="A112" s="186"/>
      <c r="B112" s="188"/>
      <c r="C112" s="188"/>
      <c r="D112" s="188"/>
      <c r="E112" s="212"/>
      <c r="F112" s="214"/>
      <c r="G112" s="51" t="s">
        <v>12</v>
      </c>
      <c r="H112" s="52" t="s">
        <v>13</v>
      </c>
      <c r="I112" s="52" t="s">
        <v>4</v>
      </c>
      <c r="J112" s="52" t="s">
        <v>5</v>
      </c>
      <c r="K112" s="139" t="s">
        <v>6</v>
      </c>
      <c r="L112" s="53" t="s">
        <v>7</v>
      </c>
      <c r="M112" s="51" t="s">
        <v>8</v>
      </c>
      <c r="N112" s="52" t="s">
        <v>9</v>
      </c>
      <c r="O112" s="52" t="s">
        <v>10</v>
      </c>
      <c r="P112" s="52" t="s">
        <v>14</v>
      </c>
      <c r="Q112" s="52" t="s">
        <v>15</v>
      </c>
      <c r="R112" s="53" t="s">
        <v>11</v>
      </c>
      <c r="S112" s="202"/>
      <c r="T112" s="203"/>
      <c r="U112" s="204"/>
    </row>
    <row r="113" spans="1:21" ht="20.100000000000001" customHeight="1" x14ac:dyDescent="0.15">
      <c r="A113" s="177" t="s">
        <v>17</v>
      </c>
      <c r="B113" s="13" t="s">
        <v>25</v>
      </c>
      <c r="C113" s="13" t="s">
        <v>59</v>
      </c>
      <c r="D113" s="19"/>
      <c r="E113" s="19"/>
      <c r="F113" s="116"/>
      <c r="G113" s="22">
        <v>235</v>
      </c>
      <c r="H113" s="23">
        <v>235</v>
      </c>
      <c r="I113" s="23">
        <v>235</v>
      </c>
      <c r="J113" s="23">
        <v>235</v>
      </c>
      <c r="K113" s="134">
        <v>235</v>
      </c>
      <c r="L113" s="24">
        <v>235</v>
      </c>
      <c r="M113" s="48">
        <v>235</v>
      </c>
      <c r="N113" s="23">
        <v>235</v>
      </c>
      <c r="O113" s="23">
        <v>235</v>
      </c>
      <c r="P113" s="23">
        <v>235</v>
      </c>
      <c r="Q113" s="23">
        <v>235</v>
      </c>
      <c r="R113" s="24">
        <v>235</v>
      </c>
      <c r="S113" s="70" t="s">
        <v>66</v>
      </c>
      <c r="T113" s="56"/>
      <c r="U113" s="54"/>
    </row>
    <row r="114" spans="1:21" ht="20.100000000000001" customHeight="1" x14ac:dyDescent="0.15">
      <c r="A114" s="185" t="s">
        <v>18</v>
      </c>
      <c r="B114" s="190" t="s">
        <v>3</v>
      </c>
      <c r="C114" s="193" t="s">
        <v>60</v>
      </c>
      <c r="D114" s="8" t="s">
        <v>29</v>
      </c>
      <c r="E114" s="15" t="s">
        <v>40</v>
      </c>
      <c r="F114" s="65"/>
      <c r="G114" s="25">
        <v>0</v>
      </c>
      <c r="H114" s="26">
        <v>0</v>
      </c>
      <c r="I114" s="26">
        <v>0</v>
      </c>
      <c r="J114" s="26">
        <v>0</v>
      </c>
      <c r="K114" s="135">
        <v>0</v>
      </c>
      <c r="L114" s="27">
        <v>0</v>
      </c>
      <c r="M114" s="25">
        <v>0</v>
      </c>
      <c r="N114" s="26">
        <v>0</v>
      </c>
      <c r="O114" s="26">
        <v>0</v>
      </c>
      <c r="P114" s="26">
        <v>0</v>
      </c>
      <c r="Q114" s="26">
        <v>0</v>
      </c>
      <c r="R114" s="27">
        <v>0</v>
      </c>
      <c r="S114" s="71" t="s">
        <v>66</v>
      </c>
      <c r="T114" s="57"/>
      <c r="U114" s="45"/>
    </row>
    <row r="115" spans="1:21" ht="20.100000000000001" customHeight="1" x14ac:dyDescent="0.15">
      <c r="A115" s="189"/>
      <c r="B115" s="191"/>
      <c r="C115" s="194"/>
      <c r="D115" s="9" t="s">
        <v>30</v>
      </c>
      <c r="E115" s="16" t="s">
        <v>1</v>
      </c>
      <c r="F115" s="66"/>
      <c r="G115" s="28">
        <v>0</v>
      </c>
      <c r="H115" s="29">
        <v>0</v>
      </c>
      <c r="I115" s="29">
        <v>0</v>
      </c>
      <c r="J115" s="29">
        <v>9400</v>
      </c>
      <c r="K115" s="136">
        <v>9200</v>
      </c>
      <c r="L115" s="30">
        <v>10000</v>
      </c>
      <c r="M115" s="28">
        <v>0</v>
      </c>
      <c r="N115" s="29">
        <v>0</v>
      </c>
      <c r="O115" s="29">
        <v>0</v>
      </c>
      <c r="P115" s="29">
        <v>0</v>
      </c>
      <c r="Q115" s="29">
        <v>0</v>
      </c>
      <c r="R115" s="30">
        <v>0</v>
      </c>
      <c r="S115" s="72" t="s">
        <v>66</v>
      </c>
      <c r="T115" s="58"/>
      <c r="U115" s="46"/>
    </row>
    <row r="116" spans="1:21" ht="20.100000000000001" customHeight="1" x14ac:dyDescent="0.15">
      <c r="A116" s="189"/>
      <c r="B116" s="191"/>
      <c r="C116" s="194"/>
      <c r="D116" s="9" t="s">
        <v>31</v>
      </c>
      <c r="E116" s="16" t="s">
        <v>16</v>
      </c>
      <c r="F116" s="66"/>
      <c r="G116" s="28">
        <v>7000</v>
      </c>
      <c r="H116" s="29">
        <v>8000</v>
      </c>
      <c r="I116" s="29">
        <v>8700</v>
      </c>
      <c r="J116" s="29">
        <v>0</v>
      </c>
      <c r="K116" s="136">
        <v>0</v>
      </c>
      <c r="L116" s="30">
        <v>0</v>
      </c>
      <c r="M116" s="28">
        <v>7600</v>
      </c>
      <c r="N116" s="29">
        <v>7200</v>
      </c>
      <c r="O116" s="29">
        <v>7900</v>
      </c>
      <c r="P116" s="29">
        <v>8300</v>
      </c>
      <c r="Q116" s="29">
        <v>7400</v>
      </c>
      <c r="R116" s="30">
        <v>8400</v>
      </c>
      <c r="S116" s="72" t="s">
        <v>66</v>
      </c>
      <c r="T116" s="58"/>
      <c r="U116" s="46"/>
    </row>
    <row r="117" spans="1:21" ht="20.100000000000001" customHeight="1" x14ac:dyDescent="0.15">
      <c r="A117" s="186"/>
      <c r="B117" s="192"/>
      <c r="C117" s="195"/>
      <c r="D117" s="10" t="s">
        <v>32</v>
      </c>
      <c r="E117" s="17" t="s">
        <v>2</v>
      </c>
      <c r="F117" s="67"/>
      <c r="G117" s="31">
        <v>0</v>
      </c>
      <c r="H117" s="32">
        <v>0</v>
      </c>
      <c r="I117" s="32">
        <v>0</v>
      </c>
      <c r="J117" s="32">
        <v>0</v>
      </c>
      <c r="K117" s="137">
        <v>0</v>
      </c>
      <c r="L117" s="33">
        <v>0</v>
      </c>
      <c r="M117" s="31">
        <v>0</v>
      </c>
      <c r="N117" s="32">
        <v>0</v>
      </c>
      <c r="O117" s="32">
        <v>0</v>
      </c>
      <c r="P117" s="32">
        <v>0</v>
      </c>
      <c r="Q117" s="32">
        <v>0</v>
      </c>
      <c r="R117" s="33">
        <v>0</v>
      </c>
      <c r="S117" s="73" t="s">
        <v>66</v>
      </c>
      <c r="T117" s="59"/>
      <c r="U117" s="47"/>
    </row>
    <row r="118" spans="1:21" ht="20.100000000000001" customHeight="1" thickBot="1" x14ac:dyDescent="0.2">
      <c r="A118" s="178" t="s">
        <v>19</v>
      </c>
      <c r="B118" s="7" t="s">
        <v>97</v>
      </c>
      <c r="C118" s="13"/>
      <c r="D118" s="19"/>
      <c r="E118" s="7"/>
      <c r="F118" s="116" t="s">
        <v>98</v>
      </c>
      <c r="G118" s="36">
        <v>0.90000000000000013</v>
      </c>
      <c r="H118" s="37">
        <v>0.89000000000000012</v>
      </c>
      <c r="I118" s="37">
        <v>0.89000000000000012</v>
      </c>
      <c r="J118" s="37">
        <v>0.89000000000000012</v>
      </c>
      <c r="K118" s="138">
        <v>0.89000000000000012</v>
      </c>
      <c r="L118" s="38">
        <v>0.88000000000000012</v>
      </c>
      <c r="M118" s="36">
        <v>0.91000000000000014</v>
      </c>
      <c r="N118" s="37">
        <v>0.90000000000000013</v>
      </c>
      <c r="O118" s="37">
        <v>0.89000000000000012</v>
      </c>
      <c r="P118" s="37">
        <v>0.88000000000000012</v>
      </c>
      <c r="Q118" s="37">
        <v>0.88000000000000012</v>
      </c>
      <c r="R118" s="38">
        <v>0.88000000000000012</v>
      </c>
      <c r="S118" s="74" t="s">
        <v>66</v>
      </c>
      <c r="T118" s="60"/>
      <c r="U118" s="61"/>
    </row>
    <row r="119" spans="1:21" ht="20.100000000000001" customHeight="1" x14ac:dyDescent="0.15">
      <c r="A119" s="178" t="s">
        <v>20</v>
      </c>
      <c r="B119" s="13" t="s">
        <v>61</v>
      </c>
      <c r="C119" s="13" t="s">
        <v>62</v>
      </c>
      <c r="D119" s="12"/>
      <c r="E119" s="19"/>
      <c r="F119" s="68" t="s">
        <v>51</v>
      </c>
      <c r="G119" s="39">
        <f>G113*$T119*G118</f>
        <v>0</v>
      </c>
      <c r="H119" s="40">
        <f t="shared" ref="H119:R119" si="30">H113*$T119*H118</f>
        <v>0</v>
      </c>
      <c r="I119" s="40">
        <f t="shared" si="30"/>
        <v>0</v>
      </c>
      <c r="J119" s="40">
        <f t="shared" si="30"/>
        <v>0</v>
      </c>
      <c r="K119" s="62">
        <f t="shared" si="30"/>
        <v>0</v>
      </c>
      <c r="L119" s="147">
        <f t="shared" si="30"/>
        <v>0</v>
      </c>
      <c r="M119" s="39">
        <f t="shared" si="30"/>
        <v>0</v>
      </c>
      <c r="N119" s="40">
        <f t="shared" si="30"/>
        <v>0</v>
      </c>
      <c r="O119" s="40">
        <f t="shared" si="30"/>
        <v>0</v>
      </c>
      <c r="P119" s="40">
        <f t="shared" si="30"/>
        <v>0</v>
      </c>
      <c r="Q119" s="40">
        <f t="shared" si="30"/>
        <v>0</v>
      </c>
      <c r="R119" s="62">
        <f t="shared" si="30"/>
        <v>0</v>
      </c>
      <c r="S119" s="113" t="s">
        <v>46</v>
      </c>
      <c r="T119" s="114">
        <v>0</v>
      </c>
      <c r="U119" s="115" t="s">
        <v>107</v>
      </c>
    </row>
    <row r="120" spans="1:21" ht="20.100000000000001" customHeight="1" x14ac:dyDescent="0.15">
      <c r="A120" s="185" t="s">
        <v>21</v>
      </c>
      <c r="B120" s="190" t="s">
        <v>27</v>
      </c>
      <c r="C120" s="193" t="s">
        <v>62</v>
      </c>
      <c r="D120" s="8" t="s">
        <v>42</v>
      </c>
      <c r="E120" s="15" t="s">
        <v>40</v>
      </c>
      <c r="F120" s="65" t="s">
        <v>48</v>
      </c>
      <c r="G120" s="42">
        <f>G114*$T120</f>
        <v>0</v>
      </c>
      <c r="H120" s="43">
        <f t="shared" ref="H120:R120" si="31">H114*$T120</f>
        <v>0</v>
      </c>
      <c r="I120" s="43">
        <f t="shared" si="31"/>
        <v>0</v>
      </c>
      <c r="J120" s="43">
        <f t="shared" si="31"/>
        <v>0</v>
      </c>
      <c r="K120" s="63">
        <f t="shared" si="31"/>
        <v>0</v>
      </c>
      <c r="L120" s="148">
        <f t="shared" si="31"/>
        <v>0</v>
      </c>
      <c r="M120" s="49">
        <f t="shared" si="31"/>
        <v>0</v>
      </c>
      <c r="N120" s="43">
        <f t="shared" si="31"/>
        <v>0</v>
      </c>
      <c r="O120" s="43">
        <f t="shared" si="31"/>
        <v>0</v>
      </c>
      <c r="P120" s="43">
        <f t="shared" si="31"/>
        <v>0</v>
      </c>
      <c r="Q120" s="43">
        <f t="shared" si="31"/>
        <v>0</v>
      </c>
      <c r="R120" s="63">
        <f t="shared" si="31"/>
        <v>0</v>
      </c>
      <c r="S120" s="84" t="s">
        <v>52</v>
      </c>
      <c r="T120" s="85">
        <v>0</v>
      </c>
      <c r="U120" s="86" t="s">
        <v>105</v>
      </c>
    </row>
    <row r="121" spans="1:21" ht="20.100000000000001" customHeight="1" x14ac:dyDescent="0.15">
      <c r="A121" s="189"/>
      <c r="B121" s="191"/>
      <c r="C121" s="194"/>
      <c r="D121" s="9" t="s">
        <v>43</v>
      </c>
      <c r="E121" s="16" t="s">
        <v>1</v>
      </c>
      <c r="F121" s="66" t="s">
        <v>49</v>
      </c>
      <c r="G121" s="34">
        <f t="shared" ref="G121:R121" si="32">G115*$T121</f>
        <v>0</v>
      </c>
      <c r="H121" s="35">
        <f t="shared" si="32"/>
        <v>0</v>
      </c>
      <c r="I121" s="35">
        <f t="shared" si="32"/>
        <v>0</v>
      </c>
      <c r="J121" s="35">
        <f t="shared" si="32"/>
        <v>0</v>
      </c>
      <c r="K121" s="64">
        <f t="shared" si="32"/>
        <v>0</v>
      </c>
      <c r="L121" s="149">
        <f t="shared" si="32"/>
        <v>0</v>
      </c>
      <c r="M121" s="50">
        <f t="shared" si="32"/>
        <v>0</v>
      </c>
      <c r="N121" s="35">
        <f t="shared" si="32"/>
        <v>0</v>
      </c>
      <c r="O121" s="35">
        <f t="shared" si="32"/>
        <v>0</v>
      </c>
      <c r="P121" s="35">
        <f t="shared" si="32"/>
        <v>0</v>
      </c>
      <c r="Q121" s="35">
        <f t="shared" si="32"/>
        <v>0</v>
      </c>
      <c r="R121" s="64">
        <f t="shared" si="32"/>
        <v>0</v>
      </c>
      <c r="S121" s="87" t="s">
        <v>53</v>
      </c>
      <c r="T121" s="88">
        <v>0</v>
      </c>
      <c r="U121" s="89" t="s">
        <v>105</v>
      </c>
    </row>
    <row r="122" spans="1:21" ht="20.100000000000001" customHeight="1" x14ac:dyDescent="0.15">
      <c r="A122" s="189"/>
      <c r="B122" s="191"/>
      <c r="C122" s="194"/>
      <c r="D122" s="9" t="s">
        <v>44</v>
      </c>
      <c r="E122" s="16" t="s">
        <v>16</v>
      </c>
      <c r="F122" s="66" t="s">
        <v>50</v>
      </c>
      <c r="G122" s="34">
        <f t="shared" ref="G122:R122" si="33">G116*$T122</f>
        <v>0</v>
      </c>
      <c r="H122" s="35">
        <f t="shared" si="33"/>
        <v>0</v>
      </c>
      <c r="I122" s="35">
        <f t="shared" si="33"/>
        <v>0</v>
      </c>
      <c r="J122" s="35">
        <f t="shared" si="33"/>
        <v>0</v>
      </c>
      <c r="K122" s="64">
        <f t="shared" si="33"/>
        <v>0</v>
      </c>
      <c r="L122" s="149">
        <f t="shared" si="33"/>
        <v>0</v>
      </c>
      <c r="M122" s="50">
        <f t="shared" si="33"/>
        <v>0</v>
      </c>
      <c r="N122" s="35">
        <f t="shared" si="33"/>
        <v>0</v>
      </c>
      <c r="O122" s="35">
        <f t="shared" si="33"/>
        <v>0</v>
      </c>
      <c r="P122" s="35">
        <f t="shared" si="33"/>
        <v>0</v>
      </c>
      <c r="Q122" s="35">
        <f t="shared" si="33"/>
        <v>0</v>
      </c>
      <c r="R122" s="64">
        <f t="shared" si="33"/>
        <v>0</v>
      </c>
      <c r="S122" s="87" t="s">
        <v>54</v>
      </c>
      <c r="T122" s="88">
        <v>0</v>
      </c>
      <c r="U122" s="89" t="s">
        <v>105</v>
      </c>
    </row>
    <row r="123" spans="1:21" ht="20.100000000000001" customHeight="1" thickBot="1" x14ac:dyDescent="0.2">
      <c r="A123" s="186"/>
      <c r="B123" s="192"/>
      <c r="C123" s="195"/>
      <c r="D123" s="10" t="s">
        <v>45</v>
      </c>
      <c r="E123" s="17" t="s">
        <v>2</v>
      </c>
      <c r="F123" s="69" t="s">
        <v>47</v>
      </c>
      <c r="G123" s="90">
        <f t="shared" ref="G123:R123" si="34">G117*$T123</f>
        <v>0</v>
      </c>
      <c r="H123" s="91">
        <f t="shared" si="34"/>
        <v>0</v>
      </c>
      <c r="I123" s="91">
        <f t="shared" si="34"/>
        <v>0</v>
      </c>
      <c r="J123" s="91">
        <f t="shared" si="34"/>
        <v>0</v>
      </c>
      <c r="K123" s="93">
        <f t="shared" si="34"/>
        <v>0</v>
      </c>
      <c r="L123" s="150">
        <f t="shared" si="34"/>
        <v>0</v>
      </c>
      <c r="M123" s="92">
        <f t="shared" si="34"/>
        <v>0</v>
      </c>
      <c r="N123" s="91">
        <f t="shared" si="34"/>
        <v>0</v>
      </c>
      <c r="O123" s="91">
        <f t="shared" si="34"/>
        <v>0</v>
      </c>
      <c r="P123" s="91">
        <f t="shared" si="34"/>
        <v>0</v>
      </c>
      <c r="Q123" s="91">
        <f t="shared" si="34"/>
        <v>0</v>
      </c>
      <c r="R123" s="93">
        <f t="shared" si="34"/>
        <v>0</v>
      </c>
      <c r="S123" s="94" t="s">
        <v>55</v>
      </c>
      <c r="T123" s="95">
        <v>0</v>
      </c>
      <c r="U123" s="96" t="s">
        <v>105</v>
      </c>
    </row>
    <row r="124" spans="1:21" ht="20.100000000000001" customHeight="1" x14ac:dyDescent="0.15">
      <c r="A124" s="185" t="s">
        <v>22</v>
      </c>
      <c r="B124" s="190" t="s">
        <v>63</v>
      </c>
      <c r="C124" s="193" t="s">
        <v>62</v>
      </c>
      <c r="D124" s="11" t="s">
        <v>33</v>
      </c>
      <c r="E124" s="18" t="s">
        <v>41</v>
      </c>
      <c r="F124" s="97" t="s">
        <v>69</v>
      </c>
      <c r="G124" s="98">
        <f>ROUNDDOWN(G113*T124,2)</f>
        <v>0</v>
      </c>
      <c r="H124" s="99">
        <f>ROUNDDOWN(H113*T124,2)</f>
        <v>0</v>
      </c>
      <c r="I124" s="99">
        <f>ROUNDDOWN(I113*T124,2)</f>
        <v>0</v>
      </c>
      <c r="J124" s="99">
        <f>ROUNDDOWN(J113*T124,2)</f>
        <v>0</v>
      </c>
      <c r="K124" s="101">
        <f>ROUNDDOWN(K113*T124,2)</f>
        <v>0</v>
      </c>
      <c r="L124" s="151">
        <f>ROUNDDOWN(L113*T124,2)</f>
        <v>0</v>
      </c>
      <c r="M124" s="100">
        <f>ROUNDDOWN(M113*T124,2)</f>
        <v>0</v>
      </c>
      <c r="N124" s="99">
        <f>ROUNDDOWN(N113*T124,2)</f>
        <v>0</v>
      </c>
      <c r="O124" s="99">
        <f>ROUNDDOWN(O113*T124,2)</f>
        <v>0</v>
      </c>
      <c r="P124" s="99">
        <f>ROUNDDOWN(P113*T124,2)</f>
        <v>0</v>
      </c>
      <c r="Q124" s="99">
        <f>ROUNDDOWN(Q113*T124,2)</f>
        <v>0</v>
      </c>
      <c r="R124" s="101">
        <f>ROUNDDOWN(R113*T124,2)</f>
        <v>0</v>
      </c>
      <c r="S124" s="102" t="s">
        <v>56</v>
      </c>
      <c r="T124" s="103">
        <v>0</v>
      </c>
      <c r="U124" s="104" t="s">
        <v>91</v>
      </c>
    </row>
    <row r="125" spans="1:21" ht="20.100000000000001" customHeight="1" thickBot="1" x14ac:dyDescent="0.2">
      <c r="A125" s="186"/>
      <c r="B125" s="192"/>
      <c r="C125" s="195"/>
      <c r="D125" s="44" t="s">
        <v>34</v>
      </c>
      <c r="E125" s="55" t="s">
        <v>58</v>
      </c>
      <c r="F125" s="105" t="s">
        <v>68</v>
      </c>
      <c r="G125" s="106">
        <f>ROUNDDOWN(SUM(G120:G123)*T125%,2)</f>
        <v>0</v>
      </c>
      <c r="H125" s="107">
        <f>ROUNDDOWN(SUM(H120:H123)*T125%,2)</f>
        <v>0</v>
      </c>
      <c r="I125" s="107">
        <f>ROUNDDOWN(SUM(I120:I123)*T125%,2)</f>
        <v>0</v>
      </c>
      <c r="J125" s="107">
        <f>ROUNDDOWN(SUM(J120:J123)*T125%,2)</f>
        <v>0</v>
      </c>
      <c r="K125" s="109">
        <f>ROUNDDOWN(SUM(K120:K123)*T125%,2)</f>
        <v>0</v>
      </c>
      <c r="L125" s="152">
        <f>ROUNDDOWN(SUM(L120:L123)*T125%,2)</f>
        <v>0</v>
      </c>
      <c r="M125" s="108">
        <f>ROUNDDOWN(SUM(M120:M123)*T125%,2)</f>
        <v>0</v>
      </c>
      <c r="N125" s="107">
        <f>ROUNDDOWN(SUM(N120:N123)*T125%,2)</f>
        <v>0</v>
      </c>
      <c r="O125" s="107">
        <f>ROUNDDOWN(SUM(O120:O123)*T125%,2)</f>
        <v>0</v>
      </c>
      <c r="P125" s="107">
        <f>ROUNDDOWN(SUM(P120:P123)*T125%,2)</f>
        <v>0</v>
      </c>
      <c r="Q125" s="107">
        <f>ROUNDDOWN(SUM(Q120:Q123)*T125%,2)</f>
        <v>0</v>
      </c>
      <c r="R125" s="109">
        <f>ROUNDDOWN(SUM(R120:R123)*T125%,2)</f>
        <v>0</v>
      </c>
      <c r="S125" s="110" t="s">
        <v>57</v>
      </c>
      <c r="T125" s="111">
        <v>0</v>
      </c>
      <c r="U125" s="112" t="s">
        <v>106</v>
      </c>
    </row>
    <row r="126" spans="1:21" ht="20.100000000000001" customHeight="1" x14ac:dyDescent="0.15">
      <c r="A126" s="185" t="s">
        <v>23</v>
      </c>
      <c r="B126" s="187" t="s">
        <v>26</v>
      </c>
      <c r="C126" s="215" t="s">
        <v>62</v>
      </c>
      <c r="D126" s="8"/>
      <c r="E126" s="122" t="s">
        <v>73</v>
      </c>
      <c r="F126" s="123" t="s">
        <v>99</v>
      </c>
      <c r="G126" s="124">
        <f>ROUNDDOWN(G119+SUM(G120:G123)-SUM(G124:G125),0)</f>
        <v>0</v>
      </c>
      <c r="H126" s="125">
        <f t="shared" ref="H126:R126" si="35">ROUNDDOWN(H119+SUM(H120:H123)-SUM(H124:H125),0)</f>
        <v>0</v>
      </c>
      <c r="I126" s="125">
        <f t="shared" si="35"/>
        <v>0</v>
      </c>
      <c r="J126" s="125">
        <f t="shared" si="35"/>
        <v>0</v>
      </c>
      <c r="K126" s="146">
        <f t="shared" si="35"/>
        <v>0</v>
      </c>
      <c r="L126" s="126">
        <f t="shared" si="35"/>
        <v>0</v>
      </c>
      <c r="M126" s="124">
        <f t="shared" si="35"/>
        <v>0</v>
      </c>
      <c r="N126" s="125">
        <f t="shared" si="35"/>
        <v>0</v>
      </c>
      <c r="O126" s="125">
        <f t="shared" si="35"/>
        <v>0</v>
      </c>
      <c r="P126" s="125">
        <f t="shared" si="35"/>
        <v>0</v>
      </c>
      <c r="Q126" s="125">
        <f t="shared" si="35"/>
        <v>0</v>
      </c>
      <c r="R126" s="126">
        <f t="shared" si="35"/>
        <v>0</v>
      </c>
      <c r="S126" s="127" t="s">
        <v>67</v>
      </c>
      <c r="T126" s="128"/>
      <c r="U126" s="129"/>
    </row>
    <row r="127" spans="1:21" ht="20.100000000000001" customHeight="1" x14ac:dyDescent="0.15">
      <c r="A127" s="186"/>
      <c r="B127" s="188"/>
      <c r="C127" s="216"/>
      <c r="D127" s="10"/>
      <c r="E127" s="130" t="s">
        <v>113</v>
      </c>
      <c r="F127" s="67"/>
      <c r="G127" s="131"/>
      <c r="H127" s="132"/>
      <c r="I127" s="132"/>
      <c r="J127" s="132"/>
      <c r="K127" s="132" t="s">
        <v>160</v>
      </c>
      <c r="L127" s="133">
        <f>SUM(G126:L126)</f>
        <v>0</v>
      </c>
      <c r="M127" s="131"/>
      <c r="N127" s="132"/>
      <c r="O127" s="132"/>
      <c r="P127" s="132"/>
      <c r="Q127" s="132" t="s">
        <v>162</v>
      </c>
      <c r="R127" s="133">
        <f>SUM(M126:R126)</f>
        <v>0</v>
      </c>
      <c r="S127" s="73"/>
      <c r="T127" s="59"/>
      <c r="U127" s="47"/>
    </row>
    <row r="128" spans="1:21" ht="20.100000000000001" customHeight="1" x14ac:dyDescent="0.15">
      <c r="A128" s="178" t="s">
        <v>28</v>
      </c>
      <c r="B128" s="13" t="s">
        <v>64</v>
      </c>
      <c r="C128" s="13" t="s">
        <v>62</v>
      </c>
      <c r="D128" s="13"/>
      <c r="E128" s="13"/>
      <c r="F128" s="117" t="s">
        <v>114</v>
      </c>
      <c r="G128" s="118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20">
        <f>SUM(L127,R127)</f>
        <v>0</v>
      </c>
      <c r="S128" s="121"/>
      <c r="T128" s="56"/>
      <c r="U128" s="54"/>
    </row>
    <row r="129" spans="1:21" s="82" customFormat="1" ht="9.9499999999999993" customHeight="1" x14ac:dyDescent="0.15">
      <c r="A129" s="76"/>
      <c r="B129" s="77"/>
      <c r="C129" s="77"/>
      <c r="D129" s="77"/>
      <c r="E129" s="77"/>
      <c r="F129" s="78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9"/>
      <c r="S129" s="80"/>
      <c r="T129" s="81"/>
      <c r="U129" s="81"/>
    </row>
    <row r="130" spans="1:21" ht="20.100000000000001" customHeight="1" x14ac:dyDescent="0.15">
      <c r="A130" s="21">
        <v>7</v>
      </c>
      <c r="B130" s="14" t="s">
        <v>131</v>
      </c>
      <c r="C130" s="14"/>
      <c r="D130" s="144"/>
    </row>
    <row r="131" spans="1:21" ht="20.100000000000001" customHeight="1" x14ac:dyDescent="0.15">
      <c r="A131" s="1"/>
      <c r="B131" s="1" t="s">
        <v>132</v>
      </c>
      <c r="D131" s="144"/>
      <c r="N131" s="4" t="s">
        <v>36</v>
      </c>
      <c r="O131" s="5">
        <v>122</v>
      </c>
      <c r="P131" s="1" t="s">
        <v>35</v>
      </c>
      <c r="Q131" s="4" t="s">
        <v>37</v>
      </c>
      <c r="R131" s="2">
        <v>500</v>
      </c>
      <c r="S131" s="1" t="s">
        <v>70</v>
      </c>
    </row>
    <row r="132" spans="1:21" ht="20.100000000000001" customHeight="1" x14ac:dyDescent="0.15">
      <c r="A132" s="185" t="s">
        <v>24</v>
      </c>
      <c r="B132" s="187"/>
      <c r="C132" s="187"/>
      <c r="D132" s="187"/>
      <c r="E132" s="211"/>
      <c r="F132" s="213" t="s">
        <v>65</v>
      </c>
      <c r="G132" s="196" t="s">
        <v>112</v>
      </c>
      <c r="H132" s="197"/>
      <c r="I132" s="197"/>
      <c r="J132" s="197"/>
      <c r="K132" s="197"/>
      <c r="L132" s="197"/>
      <c r="M132" s="197"/>
      <c r="N132" s="197"/>
      <c r="O132" s="197"/>
      <c r="P132" s="197"/>
      <c r="Q132" s="197"/>
      <c r="R132" s="198"/>
      <c r="S132" s="199" t="s">
        <v>71</v>
      </c>
      <c r="T132" s="200"/>
      <c r="U132" s="201"/>
    </row>
    <row r="133" spans="1:21" ht="20.100000000000001" customHeight="1" x14ac:dyDescent="0.15">
      <c r="A133" s="186"/>
      <c r="B133" s="188"/>
      <c r="C133" s="188"/>
      <c r="D133" s="188"/>
      <c r="E133" s="212"/>
      <c r="F133" s="214"/>
      <c r="G133" s="51" t="s">
        <v>12</v>
      </c>
      <c r="H133" s="52" t="s">
        <v>13</v>
      </c>
      <c r="I133" s="52" t="s">
        <v>4</v>
      </c>
      <c r="J133" s="52" t="s">
        <v>5</v>
      </c>
      <c r="K133" s="139" t="s">
        <v>6</v>
      </c>
      <c r="L133" s="53" t="s">
        <v>7</v>
      </c>
      <c r="M133" s="51" t="s">
        <v>8</v>
      </c>
      <c r="N133" s="52" t="s">
        <v>9</v>
      </c>
      <c r="O133" s="52" t="s">
        <v>10</v>
      </c>
      <c r="P133" s="52" t="s">
        <v>14</v>
      </c>
      <c r="Q133" s="52" t="s">
        <v>15</v>
      </c>
      <c r="R133" s="53" t="s">
        <v>11</v>
      </c>
      <c r="S133" s="202"/>
      <c r="T133" s="203"/>
      <c r="U133" s="204"/>
    </row>
    <row r="134" spans="1:21" ht="20.100000000000001" customHeight="1" x14ac:dyDescent="0.15">
      <c r="A134" s="177" t="s">
        <v>17</v>
      </c>
      <c r="B134" s="13" t="s">
        <v>25</v>
      </c>
      <c r="C134" s="13" t="s">
        <v>59</v>
      </c>
      <c r="D134" s="19"/>
      <c r="E134" s="19"/>
      <c r="F134" s="116"/>
      <c r="G134" s="22">
        <v>122</v>
      </c>
      <c r="H134" s="23">
        <v>122</v>
      </c>
      <c r="I134" s="23">
        <v>122</v>
      </c>
      <c r="J134" s="23">
        <v>122</v>
      </c>
      <c r="K134" s="134">
        <v>122</v>
      </c>
      <c r="L134" s="24">
        <v>122</v>
      </c>
      <c r="M134" s="48">
        <v>122</v>
      </c>
      <c r="N134" s="23">
        <v>122</v>
      </c>
      <c r="O134" s="23">
        <v>122</v>
      </c>
      <c r="P134" s="23">
        <v>122</v>
      </c>
      <c r="Q134" s="23">
        <v>122</v>
      </c>
      <c r="R134" s="24">
        <v>122</v>
      </c>
      <c r="S134" s="70" t="s">
        <v>66</v>
      </c>
      <c r="T134" s="56"/>
      <c r="U134" s="54"/>
    </row>
    <row r="135" spans="1:21" ht="20.100000000000001" customHeight="1" x14ac:dyDescent="0.15">
      <c r="A135" s="185" t="s">
        <v>18</v>
      </c>
      <c r="B135" s="190" t="s">
        <v>3</v>
      </c>
      <c r="C135" s="193" t="s">
        <v>60</v>
      </c>
      <c r="D135" s="8" t="s">
        <v>29</v>
      </c>
      <c r="E135" s="15" t="s">
        <v>40</v>
      </c>
      <c r="F135" s="65"/>
      <c r="G135" s="25">
        <v>0</v>
      </c>
      <c r="H135" s="26">
        <v>0</v>
      </c>
      <c r="I135" s="26">
        <v>0</v>
      </c>
      <c r="J135" s="26">
        <v>0</v>
      </c>
      <c r="K135" s="135">
        <v>0</v>
      </c>
      <c r="L135" s="27">
        <v>0</v>
      </c>
      <c r="M135" s="25">
        <v>0</v>
      </c>
      <c r="N135" s="26">
        <v>0</v>
      </c>
      <c r="O135" s="26">
        <v>0</v>
      </c>
      <c r="P135" s="26">
        <v>0</v>
      </c>
      <c r="Q135" s="26">
        <v>0</v>
      </c>
      <c r="R135" s="27">
        <v>0</v>
      </c>
      <c r="S135" s="71" t="s">
        <v>66</v>
      </c>
      <c r="T135" s="57"/>
      <c r="U135" s="45"/>
    </row>
    <row r="136" spans="1:21" ht="20.100000000000001" customHeight="1" x14ac:dyDescent="0.15">
      <c r="A136" s="189"/>
      <c r="B136" s="191"/>
      <c r="C136" s="194"/>
      <c r="D136" s="9" t="s">
        <v>30</v>
      </c>
      <c r="E136" s="16" t="s">
        <v>1</v>
      </c>
      <c r="F136" s="66"/>
      <c r="G136" s="28">
        <v>0</v>
      </c>
      <c r="H136" s="29">
        <v>0</v>
      </c>
      <c r="I136" s="29">
        <v>0</v>
      </c>
      <c r="J136" s="29">
        <v>29100</v>
      </c>
      <c r="K136" s="136">
        <v>34700</v>
      </c>
      <c r="L136" s="30">
        <v>27900</v>
      </c>
      <c r="M136" s="28">
        <v>0</v>
      </c>
      <c r="N136" s="29">
        <v>0</v>
      </c>
      <c r="O136" s="29">
        <v>0</v>
      </c>
      <c r="P136" s="29">
        <v>0</v>
      </c>
      <c r="Q136" s="29">
        <v>0</v>
      </c>
      <c r="R136" s="30">
        <v>0</v>
      </c>
      <c r="S136" s="72" t="s">
        <v>66</v>
      </c>
      <c r="T136" s="58"/>
      <c r="U136" s="46"/>
    </row>
    <row r="137" spans="1:21" ht="20.100000000000001" customHeight="1" x14ac:dyDescent="0.15">
      <c r="A137" s="189"/>
      <c r="B137" s="191"/>
      <c r="C137" s="194"/>
      <c r="D137" s="9" t="s">
        <v>31</v>
      </c>
      <c r="E137" s="16" t="s">
        <v>16</v>
      </c>
      <c r="F137" s="66"/>
      <c r="G137" s="28">
        <v>5700</v>
      </c>
      <c r="H137" s="29">
        <v>5600</v>
      </c>
      <c r="I137" s="29">
        <v>6100</v>
      </c>
      <c r="J137" s="29">
        <v>0</v>
      </c>
      <c r="K137" s="136">
        <v>0</v>
      </c>
      <c r="L137" s="30">
        <v>0</v>
      </c>
      <c r="M137" s="28">
        <v>5400</v>
      </c>
      <c r="N137" s="29">
        <v>5400</v>
      </c>
      <c r="O137" s="29">
        <v>6700</v>
      </c>
      <c r="P137" s="29">
        <v>7300</v>
      </c>
      <c r="Q137" s="29">
        <v>6600</v>
      </c>
      <c r="R137" s="30">
        <v>7100</v>
      </c>
      <c r="S137" s="72" t="s">
        <v>66</v>
      </c>
      <c r="T137" s="58"/>
      <c r="U137" s="46"/>
    </row>
    <row r="138" spans="1:21" ht="20.100000000000001" customHeight="1" x14ac:dyDescent="0.15">
      <c r="A138" s="186"/>
      <c r="B138" s="192"/>
      <c r="C138" s="195"/>
      <c r="D138" s="10" t="s">
        <v>32</v>
      </c>
      <c r="E138" s="17" t="s">
        <v>2</v>
      </c>
      <c r="F138" s="67"/>
      <c r="G138" s="31">
        <v>0</v>
      </c>
      <c r="H138" s="32">
        <v>0</v>
      </c>
      <c r="I138" s="32">
        <v>0</v>
      </c>
      <c r="J138" s="32">
        <v>0</v>
      </c>
      <c r="K138" s="137">
        <v>0</v>
      </c>
      <c r="L138" s="33">
        <v>0</v>
      </c>
      <c r="M138" s="31">
        <v>0</v>
      </c>
      <c r="N138" s="32">
        <v>0</v>
      </c>
      <c r="O138" s="32">
        <v>0</v>
      </c>
      <c r="P138" s="32">
        <v>0</v>
      </c>
      <c r="Q138" s="32">
        <v>0</v>
      </c>
      <c r="R138" s="33">
        <v>0</v>
      </c>
      <c r="S138" s="73" t="s">
        <v>66</v>
      </c>
      <c r="T138" s="59"/>
      <c r="U138" s="47"/>
    </row>
    <row r="139" spans="1:21" ht="20.100000000000001" customHeight="1" thickBot="1" x14ac:dyDescent="0.2">
      <c r="A139" s="178" t="s">
        <v>19</v>
      </c>
      <c r="B139" s="7" t="s">
        <v>97</v>
      </c>
      <c r="C139" s="13"/>
      <c r="D139" s="19"/>
      <c r="E139" s="7"/>
      <c r="F139" s="116" t="s">
        <v>98</v>
      </c>
      <c r="G139" s="36">
        <v>0.85000000000000009</v>
      </c>
      <c r="H139" s="37">
        <v>0.85000000000000009</v>
      </c>
      <c r="I139" s="37">
        <v>0.85000000000000009</v>
      </c>
      <c r="J139" s="37">
        <v>0.85000000000000009</v>
      </c>
      <c r="K139" s="138">
        <v>0.85000000000000009</v>
      </c>
      <c r="L139" s="38">
        <v>0.85000000000000009</v>
      </c>
      <c r="M139" s="36">
        <v>0.85000000000000009</v>
      </c>
      <c r="N139" s="37">
        <v>0.85000000000000009</v>
      </c>
      <c r="O139" s="37">
        <v>0.85000000000000009</v>
      </c>
      <c r="P139" s="37">
        <v>0.85000000000000009</v>
      </c>
      <c r="Q139" s="37">
        <v>0.85000000000000009</v>
      </c>
      <c r="R139" s="38">
        <v>0.85000000000000009</v>
      </c>
      <c r="S139" s="74" t="s">
        <v>66</v>
      </c>
      <c r="T139" s="60"/>
      <c r="U139" s="61"/>
    </row>
    <row r="140" spans="1:21" ht="20.100000000000001" customHeight="1" x14ac:dyDescent="0.15">
      <c r="A140" s="178" t="s">
        <v>20</v>
      </c>
      <c r="B140" s="13" t="s">
        <v>61</v>
      </c>
      <c r="C140" s="13" t="s">
        <v>62</v>
      </c>
      <c r="D140" s="12"/>
      <c r="E140" s="19"/>
      <c r="F140" s="68" t="s">
        <v>51</v>
      </c>
      <c r="G140" s="39">
        <f>G134*$T140*G139</f>
        <v>0</v>
      </c>
      <c r="H140" s="40">
        <f t="shared" ref="H140:R140" si="36">H134*$T140*H139</f>
        <v>0</v>
      </c>
      <c r="I140" s="40">
        <f t="shared" si="36"/>
        <v>0</v>
      </c>
      <c r="J140" s="40">
        <f t="shared" si="36"/>
        <v>0</v>
      </c>
      <c r="K140" s="62">
        <f t="shared" si="36"/>
        <v>0</v>
      </c>
      <c r="L140" s="147">
        <f t="shared" si="36"/>
        <v>0</v>
      </c>
      <c r="M140" s="39">
        <f t="shared" si="36"/>
        <v>0</v>
      </c>
      <c r="N140" s="40">
        <f t="shared" si="36"/>
        <v>0</v>
      </c>
      <c r="O140" s="40">
        <f t="shared" si="36"/>
        <v>0</v>
      </c>
      <c r="P140" s="40">
        <f t="shared" si="36"/>
        <v>0</v>
      </c>
      <c r="Q140" s="40">
        <f t="shared" si="36"/>
        <v>0</v>
      </c>
      <c r="R140" s="62">
        <f t="shared" si="36"/>
        <v>0</v>
      </c>
      <c r="S140" s="113" t="s">
        <v>46</v>
      </c>
      <c r="T140" s="114">
        <v>0</v>
      </c>
      <c r="U140" s="115" t="s">
        <v>107</v>
      </c>
    </row>
    <row r="141" spans="1:21" ht="20.100000000000001" customHeight="1" x14ac:dyDescent="0.15">
      <c r="A141" s="185" t="s">
        <v>21</v>
      </c>
      <c r="B141" s="190" t="s">
        <v>27</v>
      </c>
      <c r="C141" s="193" t="s">
        <v>62</v>
      </c>
      <c r="D141" s="8" t="s">
        <v>42</v>
      </c>
      <c r="E141" s="15" t="s">
        <v>40</v>
      </c>
      <c r="F141" s="65" t="s">
        <v>48</v>
      </c>
      <c r="G141" s="42">
        <f>G135*$T141</f>
        <v>0</v>
      </c>
      <c r="H141" s="43">
        <f t="shared" ref="H141:R141" si="37">H135*$T141</f>
        <v>0</v>
      </c>
      <c r="I141" s="43">
        <f t="shared" si="37"/>
        <v>0</v>
      </c>
      <c r="J141" s="43">
        <f t="shared" si="37"/>
        <v>0</v>
      </c>
      <c r="K141" s="63">
        <f t="shared" si="37"/>
        <v>0</v>
      </c>
      <c r="L141" s="148">
        <f t="shared" si="37"/>
        <v>0</v>
      </c>
      <c r="M141" s="49">
        <f t="shared" si="37"/>
        <v>0</v>
      </c>
      <c r="N141" s="43">
        <f t="shared" si="37"/>
        <v>0</v>
      </c>
      <c r="O141" s="43">
        <f t="shared" si="37"/>
        <v>0</v>
      </c>
      <c r="P141" s="43">
        <f t="shared" si="37"/>
        <v>0</v>
      </c>
      <c r="Q141" s="43">
        <f t="shared" si="37"/>
        <v>0</v>
      </c>
      <c r="R141" s="63">
        <f t="shared" si="37"/>
        <v>0</v>
      </c>
      <c r="S141" s="84" t="s">
        <v>52</v>
      </c>
      <c r="T141" s="85">
        <v>0</v>
      </c>
      <c r="U141" s="86" t="s">
        <v>105</v>
      </c>
    </row>
    <row r="142" spans="1:21" ht="20.100000000000001" customHeight="1" x14ac:dyDescent="0.15">
      <c r="A142" s="189"/>
      <c r="B142" s="191"/>
      <c r="C142" s="194"/>
      <c r="D142" s="9" t="s">
        <v>43</v>
      </c>
      <c r="E142" s="16" t="s">
        <v>1</v>
      </c>
      <c r="F142" s="66" t="s">
        <v>49</v>
      </c>
      <c r="G142" s="34">
        <f t="shared" ref="G142:R142" si="38">G136*$T142</f>
        <v>0</v>
      </c>
      <c r="H142" s="35">
        <f t="shared" si="38"/>
        <v>0</v>
      </c>
      <c r="I142" s="35">
        <f t="shared" si="38"/>
        <v>0</v>
      </c>
      <c r="J142" s="35">
        <f t="shared" si="38"/>
        <v>0</v>
      </c>
      <c r="K142" s="64">
        <f t="shared" si="38"/>
        <v>0</v>
      </c>
      <c r="L142" s="149">
        <f t="shared" si="38"/>
        <v>0</v>
      </c>
      <c r="M142" s="50">
        <f t="shared" si="38"/>
        <v>0</v>
      </c>
      <c r="N142" s="35">
        <f t="shared" si="38"/>
        <v>0</v>
      </c>
      <c r="O142" s="35">
        <f t="shared" si="38"/>
        <v>0</v>
      </c>
      <c r="P142" s="35">
        <f t="shared" si="38"/>
        <v>0</v>
      </c>
      <c r="Q142" s="35">
        <f t="shared" si="38"/>
        <v>0</v>
      </c>
      <c r="R142" s="64">
        <f t="shared" si="38"/>
        <v>0</v>
      </c>
      <c r="S142" s="87" t="s">
        <v>53</v>
      </c>
      <c r="T142" s="88">
        <v>0</v>
      </c>
      <c r="U142" s="89" t="s">
        <v>105</v>
      </c>
    </row>
    <row r="143" spans="1:21" ht="20.100000000000001" customHeight="1" x14ac:dyDescent="0.15">
      <c r="A143" s="189"/>
      <c r="B143" s="191"/>
      <c r="C143" s="194"/>
      <c r="D143" s="9" t="s">
        <v>44</v>
      </c>
      <c r="E143" s="16" t="s">
        <v>16</v>
      </c>
      <c r="F143" s="66" t="s">
        <v>50</v>
      </c>
      <c r="G143" s="34">
        <f t="shared" ref="G143:R143" si="39">G137*$T143</f>
        <v>0</v>
      </c>
      <c r="H143" s="35">
        <f t="shared" si="39"/>
        <v>0</v>
      </c>
      <c r="I143" s="35">
        <f t="shared" si="39"/>
        <v>0</v>
      </c>
      <c r="J143" s="35">
        <f t="shared" si="39"/>
        <v>0</v>
      </c>
      <c r="K143" s="64">
        <f t="shared" si="39"/>
        <v>0</v>
      </c>
      <c r="L143" s="149">
        <f t="shared" si="39"/>
        <v>0</v>
      </c>
      <c r="M143" s="50">
        <f t="shared" si="39"/>
        <v>0</v>
      </c>
      <c r="N143" s="35">
        <f t="shared" si="39"/>
        <v>0</v>
      </c>
      <c r="O143" s="35">
        <f t="shared" si="39"/>
        <v>0</v>
      </c>
      <c r="P143" s="35">
        <f t="shared" si="39"/>
        <v>0</v>
      </c>
      <c r="Q143" s="35">
        <f t="shared" si="39"/>
        <v>0</v>
      </c>
      <c r="R143" s="64">
        <f t="shared" si="39"/>
        <v>0</v>
      </c>
      <c r="S143" s="87" t="s">
        <v>54</v>
      </c>
      <c r="T143" s="88">
        <v>0</v>
      </c>
      <c r="U143" s="89" t="s">
        <v>105</v>
      </c>
    </row>
    <row r="144" spans="1:21" ht="20.100000000000001" customHeight="1" thickBot="1" x14ac:dyDescent="0.2">
      <c r="A144" s="186"/>
      <c r="B144" s="192"/>
      <c r="C144" s="195"/>
      <c r="D144" s="10" t="s">
        <v>45</v>
      </c>
      <c r="E144" s="17" t="s">
        <v>2</v>
      </c>
      <c r="F144" s="69" t="s">
        <v>47</v>
      </c>
      <c r="G144" s="90">
        <f t="shared" ref="G144:R144" si="40">G138*$T144</f>
        <v>0</v>
      </c>
      <c r="H144" s="91">
        <f t="shared" si="40"/>
        <v>0</v>
      </c>
      <c r="I144" s="91">
        <f t="shared" si="40"/>
        <v>0</v>
      </c>
      <c r="J144" s="91">
        <f t="shared" si="40"/>
        <v>0</v>
      </c>
      <c r="K144" s="93">
        <f t="shared" si="40"/>
        <v>0</v>
      </c>
      <c r="L144" s="150">
        <f t="shared" si="40"/>
        <v>0</v>
      </c>
      <c r="M144" s="92">
        <f t="shared" si="40"/>
        <v>0</v>
      </c>
      <c r="N144" s="91">
        <f t="shared" si="40"/>
        <v>0</v>
      </c>
      <c r="O144" s="91">
        <f t="shared" si="40"/>
        <v>0</v>
      </c>
      <c r="P144" s="91">
        <f t="shared" si="40"/>
        <v>0</v>
      </c>
      <c r="Q144" s="91">
        <f t="shared" si="40"/>
        <v>0</v>
      </c>
      <c r="R144" s="93">
        <f t="shared" si="40"/>
        <v>0</v>
      </c>
      <c r="S144" s="94" t="s">
        <v>55</v>
      </c>
      <c r="T144" s="95">
        <v>0</v>
      </c>
      <c r="U144" s="96" t="s">
        <v>105</v>
      </c>
    </row>
    <row r="145" spans="1:21" ht="20.100000000000001" customHeight="1" x14ac:dyDescent="0.15">
      <c r="A145" s="185" t="s">
        <v>22</v>
      </c>
      <c r="B145" s="190" t="s">
        <v>63</v>
      </c>
      <c r="C145" s="193" t="s">
        <v>62</v>
      </c>
      <c r="D145" s="11" t="s">
        <v>33</v>
      </c>
      <c r="E145" s="18" t="s">
        <v>41</v>
      </c>
      <c r="F145" s="97" t="s">
        <v>69</v>
      </c>
      <c r="G145" s="98">
        <f>ROUNDDOWN(G134*T145,2)</f>
        <v>0</v>
      </c>
      <c r="H145" s="99">
        <f>ROUNDDOWN(H134*T145,2)</f>
        <v>0</v>
      </c>
      <c r="I145" s="99">
        <f>ROUNDDOWN(I134*T145,2)</f>
        <v>0</v>
      </c>
      <c r="J145" s="99">
        <f>ROUNDDOWN(J134*T145,2)</f>
        <v>0</v>
      </c>
      <c r="K145" s="101">
        <f>ROUNDDOWN(K134*T145,2)</f>
        <v>0</v>
      </c>
      <c r="L145" s="151">
        <f>ROUNDDOWN(L134*T145,2)</f>
        <v>0</v>
      </c>
      <c r="M145" s="100">
        <f>ROUNDDOWN(M134*T145,2)</f>
        <v>0</v>
      </c>
      <c r="N145" s="99">
        <f>ROUNDDOWN(N134*T145,2)</f>
        <v>0</v>
      </c>
      <c r="O145" s="99">
        <f>ROUNDDOWN(O134*T145,2)</f>
        <v>0</v>
      </c>
      <c r="P145" s="99">
        <f>ROUNDDOWN(P134*T145,2)</f>
        <v>0</v>
      </c>
      <c r="Q145" s="99">
        <f>ROUNDDOWN(Q134*T145,2)</f>
        <v>0</v>
      </c>
      <c r="R145" s="101">
        <f>ROUNDDOWN(R134*T145,2)</f>
        <v>0</v>
      </c>
      <c r="S145" s="102" t="s">
        <v>56</v>
      </c>
      <c r="T145" s="103">
        <v>0</v>
      </c>
      <c r="U145" s="104" t="s">
        <v>91</v>
      </c>
    </row>
    <row r="146" spans="1:21" ht="20.100000000000001" customHeight="1" thickBot="1" x14ac:dyDescent="0.2">
      <c r="A146" s="186"/>
      <c r="B146" s="192"/>
      <c r="C146" s="195"/>
      <c r="D146" s="44" t="s">
        <v>34</v>
      </c>
      <c r="E146" s="55" t="s">
        <v>58</v>
      </c>
      <c r="F146" s="105" t="s">
        <v>68</v>
      </c>
      <c r="G146" s="106">
        <f>ROUNDDOWN(SUM(G141:G144)*T146%,2)</f>
        <v>0</v>
      </c>
      <c r="H146" s="107">
        <f>ROUNDDOWN(SUM(H141:H144)*T146%,2)</f>
        <v>0</v>
      </c>
      <c r="I146" s="107">
        <f>ROUNDDOWN(SUM(I141:I144)*T146%,2)</f>
        <v>0</v>
      </c>
      <c r="J146" s="107">
        <f>ROUNDDOWN(SUM(J141:J144)*T146%,2)</f>
        <v>0</v>
      </c>
      <c r="K146" s="109">
        <f>ROUNDDOWN(SUM(K141:K144)*T146%,2)</f>
        <v>0</v>
      </c>
      <c r="L146" s="152">
        <f>ROUNDDOWN(SUM(L141:L144)*T146%,2)</f>
        <v>0</v>
      </c>
      <c r="M146" s="108">
        <f>ROUNDDOWN(SUM(M141:M144)*T146%,2)</f>
        <v>0</v>
      </c>
      <c r="N146" s="107">
        <f>ROUNDDOWN(SUM(N141:N144)*T146%,2)</f>
        <v>0</v>
      </c>
      <c r="O146" s="107">
        <f>ROUNDDOWN(SUM(O141:O144)*T146%,2)</f>
        <v>0</v>
      </c>
      <c r="P146" s="107">
        <f>ROUNDDOWN(SUM(P141:P144)*T146%,2)</f>
        <v>0</v>
      </c>
      <c r="Q146" s="107">
        <f>ROUNDDOWN(SUM(Q141:Q144)*T146%,2)</f>
        <v>0</v>
      </c>
      <c r="R146" s="109">
        <f>ROUNDDOWN(SUM(R141:R144)*T146%,2)</f>
        <v>0</v>
      </c>
      <c r="S146" s="110" t="s">
        <v>57</v>
      </c>
      <c r="T146" s="111">
        <v>0</v>
      </c>
      <c r="U146" s="112" t="s">
        <v>106</v>
      </c>
    </row>
    <row r="147" spans="1:21" ht="20.100000000000001" customHeight="1" x14ac:dyDescent="0.15">
      <c r="A147" s="185" t="s">
        <v>23</v>
      </c>
      <c r="B147" s="187" t="s">
        <v>26</v>
      </c>
      <c r="C147" s="215" t="s">
        <v>62</v>
      </c>
      <c r="D147" s="8"/>
      <c r="E147" s="122" t="s">
        <v>73</v>
      </c>
      <c r="F147" s="123" t="s">
        <v>99</v>
      </c>
      <c r="G147" s="124">
        <f>ROUNDDOWN(G140+SUM(G141:G144)-SUM(G145:G146),0)</f>
        <v>0</v>
      </c>
      <c r="H147" s="125">
        <f t="shared" ref="H147:R147" si="41">ROUNDDOWN(H140+SUM(H141:H144)-SUM(H145:H146),0)</f>
        <v>0</v>
      </c>
      <c r="I147" s="125">
        <f t="shared" si="41"/>
        <v>0</v>
      </c>
      <c r="J147" s="125">
        <f t="shared" si="41"/>
        <v>0</v>
      </c>
      <c r="K147" s="146">
        <f t="shared" si="41"/>
        <v>0</v>
      </c>
      <c r="L147" s="126">
        <f t="shared" si="41"/>
        <v>0</v>
      </c>
      <c r="M147" s="124">
        <f t="shared" si="41"/>
        <v>0</v>
      </c>
      <c r="N147" s="125">
        <f t="shared" si="41"/>
        <v>0</v>
      </c>
      <c r="O147" s="125">
        <f t="shared" si="41"/>
        <v>0</v>
      </c>
      <c r="P147" s="125">
        <f t="shared" si="41"/>
        <v>0</v>
      </c>
      <c r="Q147" s="125">
        <f t="shared" si="41"/>
        <v>0</v>
      </c>
      <c r="R147" s="126">
        <f t="shared" si="41"/>
        <v>0</v>
      </c>
      <c r="S147" s="127" t="s">
        <v>67</v>
      </c>
      <c r="T147" s="128"/>
      <c r="U147" s="129"/>
    </row>
    <row r="148" spans="1:21" ht="20.100000000000001" customHeight="1" x14ac:dyDescent="0.15">
      <c r="A148" s="186"/>
      <c r="B148" s="188"/>
      <c r="C148" s="216"/>
      <c r="D148" s="10"/>
      <c r="E148" s="130" t="s">
        <v>113</v>
      </c>
      <c r="F148" s="67"/>
      <c r="G148" s="131"/>
      <c r="H148" s="132"/>
      <c r="I148" s="132"/>
      <c r="J148" s="132"/>
      <c r="K148" s="132" t="s">
        <v>160</v>
      </c>
      <c r="L148" s="133">
        <f>SUM(G147:L147)</f>
        <v>0</v>
      </c>
      <c r="M148" s="131"/>
      <c r="N148" s="132"/>
      <c r="O148" s="132"/>
      <c r="P148" s="132"/>
      <c r="Q148" s="132" t="s">
        <v>162</v>
      </c>
      <c r="R148" s="133">
        <f>SUM(M147:R147)</f>
        <v>0</v>
      </c>
      <c r="S148" s="73"/>
      <c r="T148" s="59"/>
      <c r="U148" s="47"/>
    </row>
    <row r="149" spans="1:21" ht="20.100000000000001" customHeight="1" x14ac:dyDescent="0.15">
      <c r="A149" s="178" t="s">
        <v>28</v>
      </c>
      <c r="B149" s="13" t="s">
        <v>64</v>
      </c>
      <c r="C149" s="13" t="s">
        <v>62</v>
      </c>
      <c r="D149" s="13"/>
      <c r="E149" s="13"/>
      <c r="F149" s="117" t="s">
        <v>114</v>
      </c>
      <c r="G149" s="118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20">
        <f>SUM(L148,R148)</f>
        <v>0</v>
      </c>
      <c r="S149" s="121"/>
      <c r="T149" s="56"/>
      <c r="U149" s="54"/>
    </row>
    <row r="150" spans="1:21" s="82" customFormat="1" ht="9.9499999999999993" customHeight="1" x14ac:dyDescent="0.15">
      <c r="A150" s="41"/>
      <c r="B150" s="41"/>
      <c r="C150" s="41"/>
      <c r="D150" s="41"/>
      <c r="E150" s="41"/>
      <c r="F150" s="41"/>
      <c r="G150" s="4"/>
      <c r="H150" s="1"/>
      <c r="I150" s="1"/>
      <c r="J150" s="1"/>
      <c r="K150" s="1"/>
      <c r="L150" s="4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20.100000000000001" customHeight="1" x14ac:dyDescent="0.15">
      <c r="A151" s="21">
        <v>8</v>
      </c>
      <c r="B151" s="14" t="s">
        <v>133</v>
      </c>
      <c r="C151" s="14"/>
      <c r="D151" s="144"/>
    </row>
    <row r="152" spans="1:21" ht="20.100000000000001" customHeight="1" x14ac:dyDescent="0.15">
      <c r="A152" s="1"/>
      <c r="B152" s="1" t="s">
        <v>134</v>
      </c>
      <c r="D152" s="144"/>
      <c r="N152" s="4" t="s">
        <v>36</v>
      </c>
      <c r="O152" s="5">
        <v>155</v>
      </c>
      <c r="P152" s="1" t="s">
        <v>35</v>
      </c>
      <c r="Q152" s="4" t="s">
        <v>37</v>
      </c>
      <c r="R152" s="2">
        <v>500</v>
      </c>
      <c r="S152" s="1" t="s">
        <v>70</v>
      </c>
    </row>
    <row r="153" spans="1:21" ht="20.100000000000001" customHeight="1" x14ac:dyDescent="0.15">
      <c r="A153" s="185" t="s">
        <v>24</v>
      </c>
      <c r="B153" s="187"/>
      <c r="C153" s="187"/>
      <c r="D153" s="187"/>
      <c r="E153" s="211"/>
      <c r="F153" s="213" t="s">
        <v>65</v>
      </c>
      <c r="G153" s="196" t="s">
        <v>112</v>
      </c>
      <c r="H153" s="197"/>
      <c r="I153" s="197"/>
      <c r="J153" s="197"/>
      <c r="K153" s="197"/>
      <c r="L153" s="197"/>
      <c r="M153" s="197"/>
      <c r="N153" s="197"/>
      <c r="O153" s="197"/>
      <c r="P153" s="197"/>
      <c r="Q153" s="197"/>
      <c r="R153" s="198"/>
      <c r="S153" s="199" t="s">
        <v>71</v>
      </c>
      <c r="T153" s="200"/>
      <c r="U153" s="201"/>
    </row>
    <row r="154" spans="1:21" ht="20.100000000000001" customHeight="1" x14ac:dyDescent="0.15">
      <c r="A154" s="186"/>
      <c r="B154" s="188"/>
      <c r="C154" s="188"/>
      <c r="D154" s="188"/>
      <c r="E154" s="212"/>
      <c r="F154" s="214"/>
      <c r="G154" s="51" t="s">
        <v>12</v>
      </c>
      <c r="H154" s="52" t="s">
        <v>13</v>
      </c>
      <c r="I154" s="52" t="s">
        <v>4</v>
      </c>
      <c r="J154" s="52" t="s">
        <v>5</v>
      </c>
      <c r="K154" s="139" t="s">
        <v>6</v>
      </c>
      <c r="L154" s="53" t="s">
        <v>7</v>
      </c>
      <c r="M154" s="51" t="s">
        <v>8</v>
      </c>
      <c r="N154" s="52" t="s">
        <v>9</v>
      </c>
      <c r="O154" s="52" t="s">
        <v>10</v>
      </c>
      <c r="P154" s="52" t="s">
        <v>14</v>
      </c>
      <c r="Q154" s="52" t="s">
        <v>15</v>
      </c>
      <c r="R154" s="53" t="s">
        <v>11</v>
      </c>
      <c r="S154" s="202"/>
      <c r="T154" s="203"/>
      <c r="U154" s="204"/>
    </row>
    <row r="155" spans="1:21" ht="20.100000000000001" customHeight="1" x14ac:dyDescent="0.15">
      <c r="A155" s="177" t="s">
        <v>17</v>
      </c>
      <c r="B155" s="13" t="s">
        <v>25</v>
      </c>
      <c r="C155" s="13" t="s">
        <v>59</v>
      </c>
      <c r="D155" s="19"/>
      <c r="E155" s="19"/>
      <c r="F155" s="116"/>
      <c r="G155" s="22">
        <v>155</v>
      </c>
      <c r="H155" s="23">
        <v>155</v>
      </c>
      <c r="I155" s="23">
        <v>155</v>
      </c>
      <c r="J155" s="23">
        <v>155</v>
      </c>
      <c r="K155" s="134">
        <v>155</v>
      </c>
      <c r="L155" s="24">
        <v>155</v>
      </c>
      <c r="M155" s="48">
        <v>155</v>
      </c>
      <c r="N155" s="23">
        <v>155</v>
      </c>
      <c r="O155" s="23">
        <v>155</v>
      </c>
      <c r="P155" s="23">
        <v>155</v>
      </c>
      <c r="Q155" s="23">
        <v>155</v>
      </c>
      <c r="R155" s="24">
        <v>155</v>
      </c>
      <c r="S155" s="70" t="s">
        <v>66</v>
      </c>
      <c r="T155" s="56"/>
      <c r="U155" s="54"/>
    </row>
    <row r="156" spans="1:21" ht="20.100000000000001" customHeight="1" x14ac:dyDescent="0.15">
      <c r="A156" s="185" t="s">
        <v>18</v>
      </c>
      <c r="B156" s="190" t="s">
        <v>3</v>
      </c>
      <c r="C156" s="193" t="s">
        <v>60</v>
      </c>
      <c r="D156" s="8" t="s">
        <v>29</v>
      </c>
      <c r="E156" s="15" t="s">
        <v>40</v>
      </c>
      <c r="F156" s="65"/>
      <c r="G156" s="25">
        <v>0</v>
      </c>
      <c r="H156" s="26">
        <v>0</v>
      </c>
      <c r="I156" s="26">
        <v>0</v>
      </c>
      <c r="J156" s="26">
        <v>0</v>
      </c>
      <c r="K156" s="135">
        <v>0</v>
      </c>
      <c r="L156" s="27">
        <v>0</v>
      </c>
      <c r="M156" s="25">
        <v>0</v>
      </c>
      <c r="N156" s="26">
        <v>0</v>
      </c>
      <c r="O156" s="26">
        <v>0</v>
      </c>
      <c r="P156" s="26">
        <v>0</v>
      </c>
      <c r="Q156" s="26">
        <v>0</v>
      </c>
      <c r="R156" s="27">
        <v>0</v>
      </c>
      <c r="S156" s="71" t="s">
        <v>66</v>
      </c>
      <c r="T156" s="57"/>
      <c r="U156" s="45"/>
    </row>
    <row r="157" spans="1:21" ht="20.100000000000001" customHeight="1" x14ac:dyDescent="0.15">
      <c r="A157" s="189"/>
      <c r="B157" s="191"/>
      <c r="C157" s="194"/>
      <c r="D157" s="9" t="s">
        <v>30</v>
      </c>
      <c r="E157" s="16" t="s">
        <v>1</v>
      </c>
      <c r="F157" s="66"/>
      <c r="G157" s="28">
        <v>0</v>
      </c>
      <c r="H157" s="29">
        <v>0</v>
      </c>
      <c r="I157" s="29">
        <v>0</v>
      </c>
      <c r="J157" s="29">
        <v>5900</v>
      </c>
      <c r="K157" s="136">
        <v>4500</v>
      </c>
      <c r="L157" s="30">
        <v>6200</v>
      </c>
      <c r="M157" s="28">
        <v>0</v>
      </c>
      <c r="N157" s="29">
        <v>0</v>
      </c>
      <c r="O157" s="29">
        <v>0</v>
      </c>
      <c r="P157" s="29">
        <v>0</v>
      </c>
      <c r="Q157" s="29">
        <v>0</v>
      </c>
      <c r="R157" s="30">
        <v>0</v>
      </c>
      <c r="S157" s="72" t="s">
        <v>66</v>
      </c>
      <c r="T157" s="58"/>
      <c r="U157" s="46"/>
    </row>
    <row r="158" spans="1:21" ht="20.100000000000001" customHeight="1" x14ac:dyDescent="0.15">
      <c r="A158" s="189"/>
      <c r="B158" s="191"/>
      <c r="C158" s="194"/>
      <c r="D158" s="9" t="s">
        <v>31</v>
      </c>
      <c r="E158" s="16" t="s">
        <v>16</v>
      </c>
      <c r="F158" s="66"/>
      <c r="G158" s="28">
        <v>3900</v>
      </c>
      <c r="H158" s="29">
        <v>4700</v>
      </c>
      <c r="I158" s="29">
        <v>5600</v>
      </c>
      <c r="J158" s="29">
        <v>0</v>
      </c>
      <c r="K158" s="136">
        <v>0</v>
      </c>
      <c r="L158" s="30">
        <v>0</v>
      </c>
      <c r="M158" s="28">
        <v>4900</v>
      </c>
      <c r="N158" s="29">
        <v>4700</v>
      </c>
      <c r="O158" s="29">
        <v>4800</v>
      </c>
      <c r="P158" s="29">
        <v>5100</v>
      </c>
      <c r="Q158" s="29">
        <v>4500</v>
      </c>
      <c r="R158" s="30">
        <v>5600</v>
      </c>
      <c r="S158" s="72" t="s">
        <v>66</v>
      </c>
      <c r="T158" s="58"/>
      <c r="U158" s="46"/>
    </row>
    <row r="159" spans="1:21" ht="20.100000000000001" customHeight="1" x14ac:dyDescent="0.15">
      <c r="A159" s="186"/>
      <c r="B159" s="192"/>
      <c r="C159" s="195"/>
      <c r="D159" s="10" t="s">
        <v>32</v>
      </c>
      <c r="E159" s="17" t="s">
        <v>2</v>
      </c>
      <c r="F159" s="67"/>
      <c r="G159" s="31">
        <v>0</v>
      </c>
      <c r="H159" s="32">
        <v>0</v>
      </c>
      <c r="I159" s="32">
        <v>0</v>
      </c>
      <c r="J159" s="32">
        <v>0</v>
      </c>
      <c r="K159" s="137">
        <v>0</v>
      </c>
      <c r="L159" s="33">
        <v>0</v>
      </c>
      <c r="M159" s="31">
        <v>0</v>
      </c>
      <c r="N159" s="32">
        <v>0</v>
      </c>
      <c r="O159" s="32">
        <v>0</v>
      </c>
      <c r="P159" s="32">
        <v>0</v>
      </c>
      <c r="Q159" s="32">
        <v>0</v>
      </c>
      <c r="R159" s="33">
        <v>0</v>
      </c>
      <c r="S159" s="73" t="s">
        <v>66</v>
      </c>
      <c r="T159" s="59"/>
      <c r="U159" s="47"/>
    </row>
    <row r="160" spans="1:21" ht="20.100000000000001" customHeight="1" thickBot="1" x14ac:dyDescent="0.2">
      <c r="A160" s="178" t="s">
        <v>19</v>
      </c>
      <c r="B160" s="7" t="s">
        <v>97</v>
      </c>
      <c r="C160" s="13"/>
      <c r="D160" s="19"/>
      <c r="E160" s="7"/>
      <c r="F160" s="116" t="s">
        <v>98</v>
      </c>
      <c r="G160" s="36">
        <v>1.0300000000000002</v>
      </c>
      <c r="H160" s="37">
        <v>1.0300000000000002</v>
      </c>
      <c r="I160" s="37">
        <v>1.0300000000000002</v>
      </c>
      <c r="J160" s="37">
        <v>1.04</v>
      </c>
      <c r="K160" s="138">
        <v>1.06</v>
      </c>
      <c r="L160" s="38">
        <v>1.04</v>
      </c>
      <c r="M160" s="36">
        <v>1.04</v>
      </c>
      <c r="N160" s="37">
        <v>1.0300000000000002</v>
      </c>
      <c r="O160" s="37">
        <v>1.0100000000000002</v>
      </c>
      <c r="P160" s="37">
        <v>1</v>
      </c>
      <c r="Q160" s="37">
        <v>1</v>
      </c>
      <c r="R160" s="38">
        <v>1</v>
      </c>
      <c r="S160" s="74" t="s">
        <v>66</v>
      </c>
      <c r="T160" s="60"/>
      <c r="U160" s="61"/>
    </row>
    <row r="161" spans="1:21" ht="20.100000000000001" customHeight="1" x14ac:dyDescent="0.15">
      <c r="A161" s="178" t="s">
        <v>20</v>
      </c>
      <c r="B161" s="13" t="s">
        <v>61</v>
      </c>
      <c r="C161" s="13" t="s">
        <v>62</v>
      </c>
      <c r="D161" s="12"/>
      <c r="E161" s="19"/>
      <c r="F161" s="68" t="s">
        <v>51</v>
      </c>
      <c r="G161" s="39">
        <f>G155*$T161*G160</f>
        <v>0</v>
      </c>
      <c r="H161" s="40">
        <f t="shared" ref="H161:R161" si="42">H155*$T161*H160</f>
        <v>0</v>
      </c>
      <c r="I161" s="40">
        <f t="shared" si="42"/>
        <v>0</v>
      </c>
      <c r="J161" s="40">
        <f t="shared" si="42"/>
        <v>0</v>
      </c>
      <c r="K161" s="62">
        <f t="shared" si="42"/>
        <v>0</v>
      </c>
      <c r="L161" s="147">
        <f t="shared" si="42"/>
        <v>0</v>
      </c>
      <c r="M161" s="39">
        <f t="shared" si="42"/>
        <v>0</v>
      </c>
      <c r="N161" s="40">
        <f t="shared" si="42"/>
        <v>0</v>
      </c>
      <c r="O161" s="40">
        <f t="shared" si="42"/>
        <v>0</v>
      </c>
      <c r="P161" s="40">
        <f t="shared" si="42"/>
        <v>0</v>
      </c>
      <c r="Q161" s="40">
        <f t="shared" si="42"/>
        <v>0</v>
      </c>
      <c r="R161" s="62">
        <f t="shared" si="42"/>
        <v>0</v>
      </c>
      <c r="S161" s="113" t="s">
        <v>46</v>
      </c>
      <c r="T161" s="114">
        <v>0</v>
      </c>
      <c r="U161" s="115" t="s">
        <v>107</v>
      </c>
    </row>
    <row r="162" spans="1:21" ht="20.100000000000001" customHeight="1" x14ac:dyDescent="0.15">
      <c r="A162" s="185" t="s">
        <v>21</v>
      </c>
      <c r="B162" s="190" t="s">
        <v>27</v>
      </c>
      <c r="C162" s="193" t="s">
        <v>62</v>
      </c>
      <c r="D162" s="8" t="s">
        <v>42</v>
      </c>
      <c r="E162" s="15" t="s">
        <v>40</v>
      </c>
      <c r="F162" s="65" t="s">
        <v>48</v>
      </c>
      <c r="G162" s="42">
        <f>G156*$T162</f>
        <v>0</v>
      </c>
      <c r="H162" s="43">
        <f t="shared" ref="H162:R162" si="43">H156*$T162</f>
        <v>0</v>
      </c>
      <c r="I162" s="43">
        <f t="shared" si="43"/>
        <v>0</v>
      </c>
      <c r="J162" s="43">
        <f t="shared" si="43"/>
        <v>0</v>
      </c>
      <c r="K162" s="63">
        <f t="shared" si="43"/>
        <v>0</v>
      </c>
      <c r="L162" s="148">
        <f t="shared" si="43"/>
        <v>0</v>
      </c>
      <c r="M162" s="49">
        <f t="shared" si="43"/>
        <v>0</v>
      </c>
      <c r="N162" s="43">
        <f t="shared" si="43"/>
        <v>0</v>
      </c>
      <c r="O162" s="43">
        <f t="shared" si="43"/>
        <v>0</v>
      </c>
      <c r="P162" s="43">
        <f t="shared" si="43"/>
        <v>0</v>
      </c>
      <c r="Q162" s="43">
        <f t="shared" si="43"/>
        <v>0</v>
      </c>
      <c r="R162" s="63">
        <f t="shared" si="43"/>
        <v>0</v>
      </c>
      <c r="S162" s="84" t="s">
        <v>52</v>
      </c>
      <c r="T162" s="85">
        <v>0</v>
      </c>
      <c r="U162" s="86" t="s">
        <v>105</v>
      </c>
    </row>
    <row r="163" spans="1:21" ht="20.100000000000001" customHeight="1" x14ac:dyDescent="0.15">
      <c r="A163" s="189"/>
      <c r="B163" s="191"/>
      <c r="C163" s="194"/>
      <c r="D163" s="9" t="s">
        <v>43</v>
      </c>
      <c r="E163" s="16" t="s">
        <v>1</v>
      </c>
      <c r="F163" s="66" t="s">
        <v>49</v>
      </c>
      <c r="G163" s="34">
        <f t="shared" ref="G163:R163" si="44">G157*$T163</f>
        <v>0</v>
      </c>
      <c r="H163" s="35">
        <f t="shared" si="44"/>
        <v>0</v>
      </c>
      <c r="I163" s="35">
        <f t="shared" si="44"/>
        <v>0</v>
      </c>
      <c r="J163" s="35">
        <f t="shared" si="44"/>
        <v>0</v>
      </c>
      <c r="K163" s="64">
        <f t="shared" si="44"/>
        <v>0</v>
      </c>
      <c r="L163" s="149">
        <f t="shared" si="44"/>
        <v>0</v>
      </c>
      <c r="M163" s="50">
        <f t="shared" si="44"/>
        <v>0</v>
      </c>
      <c r="N163" s="35">
        <f t="shared" si="44"/>
        <v>0</v>
      </c>
      <c r="O163" s="35">
        <f t="shared" si="44"/>
        <v>0</v>
      </c>
      <c r="P163" s="35">
        <f t="shared" si="44"/>
        <v>0</v>
      </c>
      <c r="Q163" s="35">
        <f t="shared" si="44"/>
        <v>0</v>
      </c>
      <c r="R163" s="64">
        <f t="shared" si="44"/>
        <v>0</v>
      </c>
      <c r="S163" s="87" t="s">
        <v>53</v>
      </c>
      <c r="T163" s="88">
        <v>0</v>
      </c>
      <c r="U163" s="89" t="s">
        <v>105</v>
      </c>
    </row>
    <row r="164" spans="1:21" ht="20.100000000000001" customHeight="1" x14ac:dyDescent="0.15">
      <c r="A164" s="189"/>
      <c r="B164" s="191"/>
      <c r="C164" s="194"/>
      <c r="D164" s="9" t="s">
        <v>44</v>
      </c>
      <c r="E164" s="16" t="s">
        <v>16</v>
      </c>
      <c r="F164" s="66" t="s">
        <v>50</v>
      </c>
      <c r="G164" s="34">
        <f t="shared" ref="G164:R164" si="45">G158*$T164</f>
        <v>0</v>
      </c>
      <c r="H164" s="35">
        <f t="shared" si="45"/>
        <v>0</v>
      </c>
      <c r="I164" s="35">
        <f t="shared" si="45"/>
        <v>0</v>
      </c>
      <c r="J164" s="35">
        <f t="shared" si="45"/>
        <v>0</v>
      </c>
      <c r="K164" s="64">
        <f t="shared" si="45"/>
        <v>0</v>
      </c>
      <c r="L164" s="149">
        <f t="shared" si="45"/>
        <v>0</v>
      </c>
      <c r="M164" s="50">
        <f t="shared" si="45"/>
        <v>0</v>
      </c>
      <c r="N164" s="35">
        <f t="shared" si="45"/>
        <v>0</v>
      </c>
      <c r="O164" s="35">
        <f t="shared" si="45"/>
        <v>0</v>
      </c>
      <c r="P164" s="35">
        <f t="shared" si="45"/>
        <v>0</v>
      </c>
      <c r="Q164" s="35">
        <f t="shared" si="45"/>
        <v>0</v>
      </c>
      <c r="R164" s="64">
        <f t="shared" si="45"/>
        <v>0</v>
      </c>
      <c r="S164" s="87" t="s">
        <v>54</v>
      </c>
      <c r="T164" s="88">
        <v>0</v>
      </c>
      <c r="U164" s="89" t="s">
        <v>105</v>
      </c>
    </row>
    <row r="165" spans="1:21" ht="20.100000000000001" customHeight="1" thickBot="1" x14ac:dyDescent="0.2">
      <c r="A165" s="186"/>
      <c r="B165" s="192"/>
      <c r="C165" s="195"/>
      <c r="D165" s="10" t="s">
        <v>45</v>
      </c>
      <c r="E165" s="17" t="s">
        <v>2</v>
      </c>
      <c r="F165" s="69" t="s">
        <v>47</v>
      </c>
      <c r="G165" s="90">
        <f t="shared" ref="G165:R165" si="46">G159*$T165</f>
        <v>0</v>
      </c>
      <c r="H165" s="91">
        <f t="shared" si="46"/>
        <v>0</v>
      </c>
      <c r="I165" s="91">
        <f t="shared" si="46"/>
        <v>0</v>
      </c>
      <c r="J165" s="91">
        <f t="shared" si="46"/>
        <v>0</v>
      </c>
      <c r="K165" s="93">
        <f t="shared" si="46"/>
        <v>0</v>
      </c>
      <c r="L165" s="150">
        <f t="shared" si="46"/>
        <v>0</v>
      </c>
      <c r="M165" s="92">
        <f t="shared" si="46"/>
        <v>0</v>
      </c>
      <c r="N165" s="91">
        <f t="shared" si="46"/>
        <v>0</v>
      </c>
      <c r="O165" s="91">
        <f t="shared" si="46"/>
        <v>0</v>
      </c>
      <c r="P165" s="91">
        <f t="shared" si="46"/>
        <v>0</v>
      </c>
      <c r="Q165" s="91">
        <f t="shared" si="46"/>
        <v>0</v>
      </c>
      <c r="R165" s="93">
        <f t="shared" si="46"/>
        <v>0</v>
      </c>
      <c r="S165" s="94" t="s">
        <v>55</v>
      </c>
      <c r="T165" s="95">
        <v>0</v>
      </c>
      <c r="U165" s="96" t="s">
        <v>105</v>
      </c>
    </row>
    <row r="166" spans="1:21" ht="20.100000000000001" customHeight="1" x14ac:dyDescent="0.15">
      <c r="A166" s="185" t="s">
        <v>22</v>
      </c>
      <c r="B166" s="190" t="s">
        <v>63</v>
      </c>
      <c r="C166" s="193" t="s">
        <v>62</v>
      </c>
      <c r="D166" s="11" t="s">
        <v>33</v>
      </c>
      <c r="E166" s="18" t="s">
        <v>41</v>
      </c>
      <c r="F166" s="97" t="s">
        <v>69</v>
      </c>
      <c r="G166" s="98">
        <f>ROUNDDOWN(G155*T166,2)</f>
        <v>0</v>
      </c>
      <c r="H166" s="99">
        <f>ROUNDDOWN(H155*T166,2)</f>
        <v>0</v>
      </c>
      <c r="I166" s="99">
        <f>ROUNDDOWN(I155*T166,2)</f>
        <v>0</v>
      </c>
      <c r="J166" s="99">
        <f>ROUNDDOWN(J155*T166,2)</f>
        <v>0</v>
      </c>
      <c r="K166" s="101">
        <f>ROUNDDOWN(K155*T166,2)</f>
        <v>0</v>
      </c>
      <c r="L166" s="151">
        <f>ROUNDDOWN(L155*T166,2)</f>
        <v>0</v>
      </c>
      <c r="M166" s="100">
        <f>ROUNDDOWN(M155*T166,2)</f>
        <v>0</v>
      </c>
      <c r="N166" s="99">
        <f>ROUNDDOWN(N155*T166,2)</f>
        <v>0</v>
      </c>
      <c r="O166" s="99">
        <f>ROUNDDOWN(O155*T166,2)</f>
        <v>0</v>
      </c>
      <c r="P166" s="99">
        <f>ROUNDDOWN(P155*T166,2)</f>
        <v>0</v>
      </c>
      <c r="Q166" s="99">
        <f>ROUNDDOWN(Q155*T166,2)</f>
        <v>0</v>
      </c>
      <c r="R166" s="101">
        <f>ROUNDDOWN(R155*T166,2)</f>
        <v>0</v>
      </c>
      <c r="S166" s="102" t="s">
        <v>56</v>
      </c>
      <c r="T166" s="103">
        <v>0</v>
      </c>
      <c r="U166" s="104" t="s">
        <v>91</v>
      </c>
    </row>
    <row r="167" spans="1:21" ht="20.100000000000001" customHeight="1" thickBot="1" x14ac:dyDescent="0.2">
      <c r="A167" s="186"/>
      <c r="B167" s="192"/>
      <c r="C167" s="195"/>
      <c r="D167" s="44" t="s">
        <v>34</v>
      </c>
      <c r="E167" s="55" t="s">
        <v>58</v>
      </c>
      <c r="F167" s="105" t="s">
        <v>68</v>
      </c>
      <c r="G167" s="106">
        <f>ROUNDDOWN(SUM(G162:G165)*T167%,2)</f>
        <v>0</v>
      </c>
      <c r="H167" s="107">
        <f>ROUNDDOWN(SUM(H162:H165)*T167%,2)</f>
        <v>0</v>
      </c>
      <c r="I167" s="107">
        <f>ROUNDDOWN(SUM(I162:I165)*T167%,2)</f>
        <v>0</v>
      </c>
      <c r="J167" s="107">
        <f>ROUNDDOWN(SUM(J162:J165)*T167%,2)</f>
        <v>0</v>
      </c>
      <c r="K167" s="109">
        <f>ROUNDDOWN(SUM(K162:K165)*T167%,2)</f>
        <v>0</v>
      </c>
      <c r="L167" s="152">
        <f>ROUNDDOWN(SUM(L162:L165)*T167%,2)</f>
        <v>0</v>
      </c>
      <c r="M167" s="108">
        <f>ROUNDDOWN(SUM(M162:M165)*T167%,2)</f>
        <v>0</v>
      </c>
      <c r="N167" s="107">
        <f>ROUNDDOWN(SUM(N162:N165)*T167%,2)</f>
        <v>0</v>
      </c>
      <c r="O167" s="107">
        <f>ROUNDDOWN(SUM(O162:O165)*T167%,2)</f>
        <v>0</v>
      </c>
      <c r="P167" s="107">
        <f>ROUNDDOWN(SUM(P162:P165)*T167%,2)</f>
        <v>0</v>
      </c>
      <c r="Q167" s="107">
        <f>ROUNDDOWN(SUM(Q162:Q165)*T167%,2)</f>
        <v>0</v>
      </c>
      <c r="R167" s="109">
        <f>ROUNDDOWN(SUM(R162:R165)*T167%,2)</f>
        <v>0</v>
      </c>
      <c r="S167" s="110" t="s">
        <v>57</v>
      </c>
      <c r="T167" s="111">
        <v>0</v>
      </c>
      <c r="U167" s="112" t="s">
        <v>106</v>
      </c>
    </row>
    <row r="168" spans="1:21" ht="20.100000000000001" customHeight="1" x14ac:dyDescent="0.15">
      <c r="A168" s="185" t="s">
        <v>23</v>
      </c>
      <c r="B168" s="187" t="s">
        <v>26</v>
      </c>
      <c r="C168" s="215" t="s">
        <v>62</v>
      </c>
      <c r="D168" s="8"/>
      <c r="E168" s="122" t="s">
        <v>73</v>
      </c>
      <c r="F168" s="123" t="s">
        <v>99</v>
      </c>
      <c r="G168" s="124">
        <f>ROUNDDOWN(G161+SUM(G162:G165)-SUM(G166:G167),0)</f>
        <v>0</v>
      </c>
      <c r="H168" s="125">
        <f t="shared" ref="H168:R168" si="47">ROUNDDOWN(H161+SUM(H162:H165)-SUM(H166:H167),0)</f>
        <v>0</v>
      </c>
      <c r="I168" s="125">
        <f t="shared" si="47"/>
        <v>0</v>
      </c>
      <c r="J168" s="125">
        <f t="shared" si="47"/>
        <v>0</v>
      </c>
      <c r="K168" s="146">
        <f t="shared" si="47"/>
        <v>0</v>
      </c>
      <c r="L168" s="126">
        <f t="shared" si="47"/>
        <v>0</v>
      </c>
      <c r="M168" s="124">
        <f t="shared" si="47"/>
        <v>0</v>
      </c>
      <c r="N168" s="125">
        <f t="shared" si="47"/>
        <v>0</v>
      </c>
      <c r="O168" s="125">
        <f t="shared" si="47"/>
        <v>0</v>
      </c>
      <c r="P168" s="125">
        <f t="shared" si="47"/>
        <v>0</v>
      </c>
      <c r="Q168" s="125">
        <f t="shared" si="47"/>
        <v>0</v>
      </c>
      <c r="R168" s="126">
        <f t="shared" si="47"/>
        <v>0</v>
      </c>
      <c r="S168" s="127" t="s">
        <v>67</v>
      </c>
      <c r="T168" s="128"/>
      <c r="U168" s="129"/>
    </row>
    <row r="169" spans="1:21" ht="20.100000000000001" customHeight="1" x14ac:dyDescent="0.15">
      <c r="A169" s="186"/>
      <c r="B169" s="188"/>
      <c r="C169" s="216"/>
      <c r="D169" s="10"/>
      <c r="E169" s="130" t="s">
        <v>113</v>
      </c>
      <c r="F169" s="67"/>
      <c r="G169" s="131"/>
      <c r="H169" s="132"/>
      <c r="I169" s="132"/>
      <c r="J169" s="132"/>
      <c r="K169" s="132" t="s">
        <v>160</v>
      </c>
      <c r="L169" s="133">
        <f>SUM(G168:L168)</f>
        <v>0</v>
      </c>
      <c r="M169" s="131"/>
      <c r="N169" s="132"/>
      <c r="O169" s="132"/>
      <c r="P169" s="132"/>
      <c r="Q169" s="132" t="s">
        <v>162</v>
      </c>
      <c r="R169" s="133">
        <f>SUM(M168:R168)</f>
        <v>0</v>
      </c>
      <c r="S169" s="73"/>
      <c r="T169" s="59"/>
      <c r="U169" s="47"/>
    </row>
    <row r="170" spans="1:21" ht="20.100000000000001" customHeight="1" x14ac:dyDescent="0.15">
      <c r="A170" s="178" t="s">
        <v>28</v>
      </c>
      <c r="B170" s="13" t="s">
        <v>64</v>
      </c>
      <c r="C170" s="13" t="s">
        <v>62</v>
      </c>
      <c r="D170" s="13"/>
      <c r="E170" s="13"/>
      <c r="F170" s="117" t="s">
        <v>114</v>
      </c>
      <c r="G170" s="118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20">
        <f>SUM(L169,R169)</f>
        <v>0</v>
      </c>
      <c r="S170" s="121"/>
      <c r="T170" s="56"/>
      <c r="U170" s="54"/>
    </row>
    <row r="171" spans="1:21" s="82" customFormat="1" ht="9.9499999999999993" customHeight="1" x14ac:dyDescent="0.15">
      <c r="A171" s="76"/>
      <c r="B171" s="77"/>
      <c r="C171" s="77"/>
      <c r="D171" s="77"/>
      <c r="E171" s="77"/>
      <c r="F171" s="78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9"/>
      <c r="S171" s="80"/>
      <c r="T171" s="81"/>
      <c r="U171" s="81"/>
    </row>
    <row r="172" spans="1:21" ht="20.100000000000001" customHeight="1" x14ac:dyDescent="0.15">
      <c r="A172" s="21">
        <v>9</v>
      </c>
      <c r="B172" s="14" t="s">
        <v>135</v>
      </c>
      <c r="C172" s="14"/>
      <c r="D172" s="144"/>
    </row>
    <row r="173" spans="1:21" ht="20.100000000000001" customHeight="1" x14ac:dyDescent="0.15">
      <c r="A173" s="1"/>
      <c r="B173" s="1" t="s">
        <v>136</v>
      </c>
      <c r="D173" s="144"/>
      <c r="N173" s="4" t="s">
        <v>36</v>
      </c>
      <c r="O173" s="5">
        <v>80</v>
      </c>
      <c r="P173" s="1" t="s">
        <v>35</v>
      </c>
      <c r="Q173" s="4" t="s">
        <v>37</v>
      </c>
      <c r="R173" s="2">
        <v>300</v>
      </c>
      <c r="S173" s="1" t="s">
        <v>70</v>
      </c>
    </row>
    <row r="174" spans="1:21" ht="20.100000000000001" customHeight="1" x14ac:dyDescent="0.15">
      <c r="A174" s="185" t="s">
        <v>24</v>
      </c>
      <c r="B174" s="187"/>
      <c r="C174" s="187"/>
      <c r="D174" s="187"/>
      <c r="E174" s="211"/>
      <c r="F174" s="213" t="s">
        <v>65</v>
      </c>
      <c r="G174" s="196" t="s">
        <v>112</v>
      </c>
      <c r="H174" s="197"/>
      <c r="I174" s="197"/>
      <c r="J174" s="197"/>
      <c r="K174" s="197"/>
      <c r="L174" s="197"/>
      <c r="M174" s="197"/>
      <c r="N174" s="197"/>
      <c r="O174" s="197"/>
      <c r="P174" s="197"/>
      <c r="Q174" s="197"/>
      <c r="R174" s="198"/>
      <c r="S174" s="199" t="s">
        <v>71</v>
      </c>
      <c r="T174" s="200"/>
      <c r="U174" s="201"/>
    </row>
    <row r="175" spans="1:21" ht="20.100000000000001" customHeight="1" x14ac:dyDescent="0.15">
      <c r="A175" s="186"/>
      <c r="B175" s="188"/>
      <c r="C175" s="188"/>
      <c r="D175" s="188"/>
      <c r="E175" s="212"/>
      <c r="F175" s="214"/>
      <c r="G175" s="51" t="s">
        <v>12</v>
      </c>
      <c r="H175" s="52" t="s">
        <v>13</v>
      </c>
      <c r="I175" s="52" t="s">
        <v>4</v>
      </c>
      <c r="J175" s="52" t="s">
        <v>5</v>
      </c>
      <c r="K175" s="139" t="s">
        <v>6</v>
      </c>
      <c r="L175" s="53" t="s">
        <v>7</v>
      </c>
      <c r="M175" s="51" t="s">
        <v>8</v>
      </c>
      <c r="N175" s="52" t="s">
        <v>9</v>
      </c>
      <c r="O175" s="52" t="s">
        <v>10</v>
      </c>
      <c r="P175" s="52" t="s">
        <v>14</v>
      </c>
      <c r="Q175" s="52" t="s">
        <v>15</v>
      </c>
      <c r="R175" s="53" t="s">
        <v>11</v>
      </c>
      <c r="S175" s="202"/>
      <c r="T175" s="203"/>
      <c r="U175" s="204"/>
    </row>
    <row r="176" spans="1:21" ht="20.100000000000001" customHeight="1" x14ac:dyDescent="0.15">
      <c r="A176" s="153" t="s">
        <v>17</v>
      </c>
      <c r="B176" s="13" t="s">
        <v>25</v>
      </c>
      <c r="C176" s="13" t="s">
        <v>59</v>
      </c>
      <c r="D176" s="19"/>
      <c r="E176" s="19"/>
      <c r="F176" s="116"/>
      <c r="G176" s="22">
        <v>80</v>
      </c>
      <c r="H176" s="23">
        <v>80</v>
      </c>
      <c r="I176" s="23">
        <v>80</v>
      </c>
      <c r="J176" s="23">
        <v>80</v>
      </c>
      <c r="K176" s="134">
        <v>80</v>
      </c>
      <c r="L176" s="24">
        <v>80</v>
      </c>
      <c r="M176" s="48">
        <v>80</v>
      </c>
      <c r="N176" s="23">
        <v>80</v>
      </c>
      <c r="O176" s="23">
        <v>80</v>
      </c>
      <c r="P176" s="23">
        <v>80</v>
      </c>
      <c r="Q176" s="23">
        <v>80</v>
      </c>
      <c r="R176" s="24">
        <v>80</v>
      </c>
      <c r="S176" s="70" t="s">
        <v>66</v>
      </c>
      <c r="T176" s="56"/>
      <c r="U176" s="54"/>
    </row>
    <row r="177" spans="1:21" ht="20.100000000000001" customHeight="1" x14ac:dyDescent="0.15">
      <c r="A177" s="205" t="s">
        <v>18</v>
      </c>
      <c r="B177" s="208" t="s">
        <v>3</v>
      </c>
      <c r="C177" s="193" t="s">
        <v>60</v>
      </c>
      <c r="D177" s="8" t="s">
        <v>29</v>
      </c>
      <c r="E177" s="15" t="s">
        <v>40</v>
      </c>
      <c r="F177" s="65"/>
      <c r="G177" s="25">
        <v>0</v>
      </c>
      <c r="H177" s="26">
        <v>0</v>
      </c>
      <c r="I177" s="26">
        <v>0</v>
      </c>
      <c r="J177" s="26">
        <v>0</v>
      </c>
      <c r="K177" s="135">
        <v>0</v>
      </c>
      <c r="L177" s="27">
        <v>0</v>
      </c>
      <c r="M177" s="25">
        <v>0</v>
      </c>
      <c r="N177" s="26">
        <v>0</v>
      </c>
      <c r="O177" s="26">
        <v>0</v>
      </c>
      <c r="P177" s="26">
        <v>0</v>
      </c>
      <c r="Q177" s="26">
        <v>0</v>
      </c>
      <c r="R177" s="27">
        <v>0</v>
      </c>
      <c r="S177" s="71" t="s">
        <v>66</v>
      </c>
      <c r="T177" s="57"/>
      <c r="U177" s="45"/>
    </row>
    <row r="178" spans="1:21" ht="20.100000000000001" customHeight="1" x14ac:dyDescent="0.15">
      <c r="A178" s="206"/>
      <c r="B178" s="209"/>
      <c r="C178" s="194"/>
      <c r="D178" s="9" t="s">
        <v>30</v>
      </c>
      <c r="E178" s="16" t="s">
        <v>1</v>
      </c>
      <c r="F178" s="66"/>
      <c r="G178" s="28">
        <v>0</v>
      </c>
      <c r="H178" s="29">
        <v>0</v>
      </c>
      <c r="I178" s="29">
        <v>0</v>
      </c>
      <c r="J178" s="29">
        <v>6800</v>
      </c>
      <c r="K178" s="136">
        <v>6700</v>
      </c>
      <c r="L178" s="30">
        <v>7400</v>
      </c>
      <c r="M178" s="28">
        <v>0</v>
      </c>
      <c r="N178" s="29">
        <v>0</v>
      </c>
      <c r="O178" s="29">
        <v>0</v>
      </c>
      <c r="P178" s="29">
        <v>0</v>
      </c>
      <c r="Q178" s="29">
        <v>0</v>
      </c>
      <c r="R178" s="30">
        <v>0</v>
      </c>
      <c r="S178" s="72" t="s">
        <v>66</v>
      </c>
      <c r="T178" s="58"/>
      <c r="U178" s="46"/>
    </row>
    <row r="179" spans="1:21" ht="20.100000000000001" customHeight="1" x14ac:dyDescent="0.15">
      <c r="A179" s="206"/>
      <c r="B179" s="209"/>
      <c r="C179" s="194"/>
      <c r="D179" s="9" t="s">
        <v>31</v>
      </c>
      <c r="E179" s="16" t="s">
        <v>16</v>
      </c>
      <c r="F179" s="66"/>
      <c r="G179" s="28">
        <v>7700</v>
      </c>
      <c r="H179" s="29">
        <v>6000</v>
      </c>
      <c r="I179" s="29">
        <v>5500</v>
      </c>
      <c r="J179" s="29">
        <v>0</v>
      </c>
      <c r="K179" s="136">
        <v>0</v>
      </c>
      <c r="L179" s="30">
        <v>0</v>
      </c>
      <c r="M179" s="28">
        <v>5800</v>
      </c>
      <c r="N179" s="29">
        <v>8300</v>
      </c>
      <c r="O179" s="29">
        <v>13200</v>
      </c>
      <c r="P179" s="29">
        <v>15000</v>
      </c>
      <c r="Q179" s="29">
        <v>13300</v>
      </c>
      <c r="R179" s="30">
        <v>13000</v>
      </c>
      <c r="S179" s="72" t="s">
        <v>66</v>
      </c>
      <c r="T179" s="58"/>
      <c r="U179" s="46"/>
    </row>
    <row r="180" spans="1:21" ht="20.100000000000001" customHeight="1" x14ac:dyDescent="0.15">
      <c r="A180" s="207"/>
      <c r="B180" s="210"/>
      <c r="C180" s="195"/>
      <c r="D180" s="10" t="s">
        <v>32</v>
      </c>
      <c r="E180" s="17" t="s">
        <v>2</v>
      </c>
      <c r="F180" s="67"/>
      <c r="G180" s="31">
        <v>0</v>
      </c>
      <c r="H180" s="32">
        <v>0</v>
      </c>
      <c r="I180" s="32">
        <v>0</v>
      </c>
      <c r="J180" s="32">
        <v>0</v>
      </c>
      <c r="K180" s="137">
        <v>0</v>
      </c>
      <c r="L180" s="33">
        <v>0</v>
      </c>
      <c r="M180" s="31">
        <v>0</v>
      </c>
      <c r="N180" s="32">
        <v>0</v>
      </c>
      <c r="O180" s="32">
        <v>0</v>
      </c>
      <c r="P180" s="32">
        <v>0</v>
      </c>
      <c r="Q180" s="32">
        <v>0</v>
      </c>
      <c r="R180" s="33">
        <v>0</v>
      </c>
      <c r="S180" s="73" t="s">
        <v>66</v>
      </c>
      <c r="T180" s="59"/>
      <c r="U180" s="47"/>
    </row>
    <row r="181" spans="1:21" ht="20.100000000000001" customHeight="1" thickBot="1" x14ac:dyDescent="0.2">
      <c r="A181" s="154" t="s">
        <v>19</v>
      </c>
      <c r="B181" s="7" t="s">
        <v>97</v>
      </c>
      <c r="C181" s="13"/>
      <c r="D181" s="19"/>
      <c r="E181" s="7"/>
      <c r="F181" s="116" t="s">
        <v>98</v>
      </c>
      <c r="G181" s="36">
        <v>0.85000000000000009</v>
      </c>
      <c r="H181" s="37">
        <v>0.85000000000000009</v>
      </c>
      <c r="I181" s="37">
        <v>0.85000000000000009</v>
      </c>
      <c r="J181" s="37">
        <v>0.85000000000000009</v>
      </c>
      <c r="K181" s="138">
        <v>0.85000000000000009</v>
      </c>
      <c r="L181" s="38">
        <v>0.8600000000000001</v>
      </c>
      <c r="M181" s="36">
        <v>0.85000000000000009</v>
      </c>
      <c r="N181" s="37">
        <v>0.85000000000000009</v>
      </c>
      <c r="O181" s="37">
        <v>0.85000000000000009</v>
      </c>
      <c r="P181" s="37">
        <v>0.85000000000000009</v>
      </c>
      <c r="Q181" s="37">
        <v>0.85000000000000009</v>
      </c>
      <c r="R181" s="38">
        <v>0.85000000000000009</v>
      </c>
      <c r="S181" s="74" t="s">
        <v>66</v>
      </c>
      <c r="T181" s="60"/>
      <c r="U181" s="61"/>
    </row>
    <row r="182" spans="1:21" ht="20.100000000000001" customHeight="1" x14ac:dyDescent="0.15">
      <c r="A182" s="154" t="s">
        <v>20</v>
      </c>
      <c r="B182" s="13" t="s">
        <v>61</v>
      </c>
      <c r="C182" s="13" t="s">
        <v>62</v>
      </c>
      <c r="D182" s="12"/>
      <c r="E182" s="19"/>
      <c r="F182" s="68" t="s">
        <v>51</v>
      </c>
      <c r="G182" s="39">
        <f>G176*$T182*G181</f>
        <v>0</v>
      </c>
      <c r="H182" s="40">
        <f t="shared" ref="H182:R182" si="48">H176*$T182*H181</f>
        <v>0</v>
      </c>
      <c r="I182" s="40">
        <f t="shared" si="48"/>
        <v>0</v>
      </c>
      <c r="J182" s="40">
        <f t="shared" si="48"/>
        <v>0</v>
      </c>
      <c r="K182" s="62">
        <f t="shared" si="48"/>
        <v>0</v>
      </c>
      <c r="L182" s="147">
        <f t="shared" si="48"/>
        <v>0</v>
      </c>
      <c r="M182" s="39">
        <f t="shared" si="48"/>
        <v>0</v>
      </c>
      <c r="N182" s="40">
        <f t="shared" si="48"/>
        <v>0</v>
      </c>
      <c r="O182" s="40">
        <f t="shared" si="48"/>
        <v>0</v>
      </c>
      <c r="P182" s="40">
        <f t="shared" si="48"/>
        <v>0</v>
      </c>
      <c r="Q182" s="40">
        <f t="shared" si="48"/>
        <v>0</v>
      </c>
      <c r="R182" s="62">
        <f t="shared" si="48"/>
        <v>0</v>
      </c>
      <c r="S182" s="113" t="s">
        <v>46</v>
      </c>
      <c r="T182" s="114">
        <v>0</v>
      </c>
      <c r="U182" s="115" t="s">
        <v>107</v>
      </c>
    </row>
    <row r="183" spans="1:21" ht="20.100000000000001" customHeight="1" x14ac:dyDescent="0.15">
      <c r="A183" s="185" t="s">
        <v>21</v>
      </c>
      <c r="B183" s="190" t="s">
        <v>27</v>
      </c>
      <c r="C183" s="193" t="s">
        <v>62</v>
      </c>
      <c r="D183" s="8" t="s">
        <v>42</v>
      </c>
      <c r="E183" s="15" t="s">
        <v>40</v>
      </c>
      <c r="F183" s="65" t="s">
        <v>48</v>
      </c>
      <c r="G183" s="42">
        <f>G177*$T183</f>
        <v>0</v>
      </c>
      <c r="H183" s="43">
        <f t="shared" ref="H183:R183" si="49">H177*$T183</f>
        <v>0</v>
      </c>
      <c r="I183" s="43">
        <f t="shared" si="49"/>
        <v>0</v>
      </c>
      <c r="J183" s="43">
        <f t="shared" si="49"/>
        <v>0</v>
      </c>
      <c r="K183" s="63">
        <f t="shared" si="49"/>
        <v>0</v>
      </c>
      <c r="L183" s="148">
        <f t="shared" si="49"/>
        <v>0</v>
      </c>
      <c r="M183" s="49">
        <f t="shared" si="49"/>
        <v>0</v>
      </c>
      <c r="N183" s="43">
        <f t="shared" si="49"/>
        <v>0</v>
      </c>
      <c r="O183" s="43">
        <f t="shared" si="49"/>
        <v>0</v>
      </c>
      <c r="P183" s="43">
        <f t="shared" si="49"/>
        <v>0</v>
      </c>
      <c r="Q183" s="43">
        <f t="shared" si="49"/>
        <v>0</v>
      </c>
      <c r="R183" s="63">
        <f t="shared" si="49"/>
        <v>0</v>
      </c>
      <c r="S183" s="84" t="s">
        <v>52</v>
      </c>
      <c r="T183" s="85">
        <v>0</v>
      </c>
      <c r="U183" s="86" t="s">
        <v>105</v>
      </c>
    </row>
    <row r="184" spans="1:21" ht="20.100000000000001" customHeight="1" x14ac:dyDescent="0.15">
      <c r="A184" s="189"/>
      <c r="B184" s="191"/>
      <c r="C184" s="194"/>
      <c r="D184" s="9" t="s">
        <v>43</v>
      </c>
      <c r="E184" s="16" t="s">
        <v>1</v>
      </c>
      <c r="F184" s="66" t="s">
        <v>49</v>
      </c>
      <c r="G184" s="34">
        <f t="shared" ref="G184:R184" si="50">G178*$T184</f>
        <v>0</v>
      </c>
      <c r="H184" s="35">
        <f t="shared" si="50"/>
        <v>0</v>
      </c>
      <c r="I184" s="35">
        <f t="shared" si="50"/>
        <v>0</v>
      </c>
      <c r="J184" s="35">
        <f t="shared" si="50"/>
        <v>0</v>
      </c>
      <c r="K184" s="64">
        <f t="shared" si="50"/>
        <v>0</v>
      </c>
      <c r="L184" s="149">
        <f t="shared" si="50"/>
        <v>0</v>
      </c>
      <c r="M184" s="50">
        <f t="shared" si="50"/>
        <v>0</v>
      </c>
      <c r="N184" s="35">
        <f t="shared" si="50"/>
        <v>0</v>
      </c>
      <c r="O184" s="35">
        <f t="shared" si="50"/>
        <v>0</v>
      </c>
      <c r="P184" s="35">
        <f t="shared" si="50"/>
        <v>0</v>
      </c>
      <c r="Q184" s="35">
        <f t="shared" si="50"/>
        <v>0</v>
      </c>
      <c r="R184" s="64">
        <f t="shared" si="50"/>
        <v>0</v>
      </c>
      <c r="S184" s="87" t="s">
        <v>53</v>
      </c>
      <c r="T184" s="88">
        <v>0</v>
      </c>
      <c r="U184" s="89" t="s">
        <v>105</v>
      </c>
    </row>
    <row r="185" spans="1:21" ht="20.100000000000001" customHeight="1" x14ac:dyDescent="0.15">
      <c r="A185" s="189"/>
      <c r="B185" s="191"/>
      <c r="C185" s="194"/>
      <c r="D185" s="9" t="s">
        <v>44</v>
      </c>
      <c r="E185" s="16" t="s">
        <v>16</v>
      </c>
      <c r="F185" s="66" t="s">
        <v>50</v>
      </c>
      <c r="G185" s="34">
        <f t="shared" ref="G185:R185" si="51">G179*$T185</f>
        <v>0</v>
      </c>
      <c r="H185" s="35">
        <f t="shared" si="51"/>
        <v>0</v>
      </c>
      <c r="I185" s="35">
        <f t="shared" si="51"/>
        <v>0</v>
      </c>
      <c r="J185" s="35">
        <f t="shared" si="51"/>
        <v>0</v>
      </c>
      <c r="K185" s="64">
        <f t="shared" si="51"/>
        <v>0</v>
      </c>
      <c r="L185" s="149">
        <f t="shared" si="51"/>
        <v>0</v>
      </c>
      <c r="M185" s="50">
        <f t="shared" si="51"/>
        <v>0</v>
      </c>
      <c r="N185" s="35">
        <f t="shared" si="51"/>
        <v>0</v>
      </c>
      <c r="O185" s="35">
        <f t="shared" si="51"/>
        <v>0</v>
      </c>
      <c r="P185" s="35">
        <f t="shared" si="51"/>
        <v>0</v>
      </c>
      <c r="Q185" s="35">
        <f t="shared" si="51"/>
        <v>0</v>
      </c>
      <c r="R185" s="64">
        <f t="shared" si="51"/>
        <v>0</v>
      </c>
      <c r="S185" s="87" t="s">
        <v>54</v>
      </c>
      <c r="T185" s="88">
        <v>0</v>
      </c>
      <c r="U185" s="89" t="s">
        <v>105</v>
      </c>
    </row>
    <row r="186" spans="1:21" ht="20.100000000000001" customHeight="1" thickBot="1" x14ac:dyDescent="0.2">
      <c r="A186" s="186"/>
      <c r="B186" s="192"/>
      <c r="C186" s="195"/>
      <c r="D186" s="10" t="s">
        <v>45</v>
      </c>
      <c r="E186" s="17" t="s">
        <v>2</v>
      </c>
      <c r="F186" s="69" t="s">
        <v>47</v>
      </c>
      <c r="G186" s="90">
        <f t="shared" ref="G186:R186" si="52">G180*$T186</f>
        <v>0</v>
      </c>
      <c r="H186" s="91">
        <f t="shared" si="52"/>
        <v>0</v>
      </c>
      <c r="I186" s="91">
        <f t="shared" si="52"/>
        <v>0</v>
      </c>
      <c r="J186" s="91">
        <f t="shared" si="52"/>
        <v>0</v>
      </c>
      <c r="K186" s="93">
        <f t="shared" si="52"/>
        <v>0</v>
      </c>
      <c r="L186" s="150">
        <f t="shared" si="52"/>
        <v>0</v>
      </c>
      <c r="M186" s="92">
        <f t="shared" si="52"/>
        <v>0</v>
      </c>
      <c r="N186" s="91">
        <f t="shared" si="52"/>
        <v>0</v>
      </c>
      <c r="O186" s="91">
        <f t="shared" si="52"/>
        <v>0</v>
      </c>
      <c r="P186" s="91">
        <f t="shared" si="52"/>
        <v>0</v>
      </c>
      <c r="Q186" s="91">
        <f t="shared" si="52"/>
        <v>0</v>
      </c>
      <c r="R186" s="93">
        <f t="shared" si="52"/>
        <v>0</v>
      </c>
      <c r="S186" s="94" t="s">
        <v>55</v>
      </c>
      <c r="T186" s="95">
        <v>0</v>
      </c>
      <c r="U186" s="96" t="s">
        <v>105</v>
      </c>
    </row>
    <row r="187" spans="1:21" ht="20.100000000000001" customHeight="1" x14ac:dyDescent="0.15">
      <c r="A187" s="185" t="s">
        <v>22</v>
      </c>
      <c r="B187" s="190" t="s">
        <v>63</v>
      </c>
      <c r="C187" s="193" t="s">
        <v>62</v>
      </c>
      <c r="D187" s="11" t="s">
        <v>33</v>
      </c>
      <c r="E187" s="18" t="s">
        <v>41</v>
      </c>
      <c r="F187" s="97" t="s">
        <v>69</v>
      </c>
      <c r="G187" s="98">
        <f>ROUNDDOWN(G176*T187,2)</f>
        <v>0</v>
      </c>
      <c r="H187" s="99">
        <f>ROUNDDOWN(H176*T187,2)</f>
        <v>0</v>
      </c>
      <c r="I187" s="99">
        <f>ROUNDDOWN(I176*T187,2)</f>
        <v>0</v>
      </c>
      <c r="J187" s="99">
        <f>ROUNDDOWN(J176*T187,2)</f>
        <v>0</v>
      </c>
      <c r="K187" s="101">
        <f>ROUNDDOWN(K176*T187,2)</f>
        <v>0</v>
      </c>
      <c r="L187" s="151">
        <f>ROUNDDOWN(L176*T187,2)</f>
        <v>0</v>
      </c>
      <c r="M187" s="100">
        <f>ROUNDDOWN(M176*T187,2)</f>
        <v>0</v>
      </c>
      <c r="N187" s="99">
        <f>ROUNDDOWN(N176*T187,2)</f>
        <v>0</v>
      </c>
      <c r="O187" s="99">
        <f>ROUNDDOWN(O176*T187,2)</f>
        <v>0</v>
      </c>
      <c r="P187" s="99">
        <f>ROUNDDOWN(P176*T187,2)</f>
        <v>0</v>
      </c>
      <c r="Q187" s="99">
        <f>ROUNDDOWN(Q176*T187,2)</f>
        <v>0</v>
      </c>
      <c r="R187" s="101">
        <f>ROUNDDOWN(R176*T187,2)</f>
        <v>0</v>
      </c>
      <c r="S187" s="102" t="s">
        <v>56</v>
      </c>
      <c r="T187" s="103">
        <v>0</v>
      </c>
      <c r="U187" s="104" t="s">
        <v>91</v>
      </c>
    </row>
    <row r="188" spans="1:21" ht="20.100000000000001" customHeight="1" thickBot="1" x14ac:dyDescent="0.2">
      <c r="A188" s="186"/>
      <c r="B188" s="192"/>
      <c r="C188" s="195"/>
      <c r="D188" s="44" t="s">
        <v>34</v>
      </c>
      <c r="E188" s="55" t="s">
        <v>58</v>
      </c>
      <c r="F188" s="105" t="s">
        <v>68</v>
      </c>
      <c r="G188" s="106">
        <f>ROUNDDOWN(SUM(G183:G186)*T188%,2)</f>
        <v>0</v>
      </c>
      <c r="H188" s="107">
        <f>ROUNDDOWN(SUM(H183:H186)*T188%,2)</f>
        <v>0</v>
      </c>
      <c r="I188" s="107">
        <f>ROUNDDOWN(SUM(I183:I186)*T188%,2)</f>
        <v>0</v>
      </c>
      <c r="J188" s="107">
        <f>ROUNDDOWN(SUM(J183:J186)*T188%,2)</f>
        <v>0</v>
      </c>
      <c r="K188" s="109">
        <f>ROUNDDOWN(SUM(K183:K186)*T188%,2)</f>
        <v>0</v>
      </c>
      <c r="L188" s="152">
        <f>ROUNDDOWN(SUM(L183:L186)*T188%,2)</f>
        <v>0</v>
      </c>
      <c r="M188" s="108">
        <f>ROUNDDOWN(SUM(M183:M186)*T188%,2)</f>
        <v>0</v>
      </c>
      <c r="N188" s="107">
        <f>ROUNDDOWN(SUM(N183:N186)*T188%,2)</f>
        <v>0</v>
      </c>
      <c r="O188" s="107">
        <f>ROUNDDOWN(SUM(O183:O186)*T188%,2)</f>
        <v>0</v>
      </c>
      <c r="P188" s="107">
        <f>ROUNDDOWN(SUM(P183:P186)*T188%,2)</f>
        <v>0</v>
      </c>
      <c r="Q188" s="107">
        <f>ROUNDDOWN(SUM(Q183:Q186)*T188%,2)</f>
        <v>0</v>
      </c>
      <c r="R188" s="109">
        <f>ROUNDDOWN(SUM(R183:R186)*T188%,2)</f>
        <v>0</v>
      </c>
      <c r="S188" s="110" t="s">
        <v>57</v>
      </c>
      <c r="T188" s="111">
        <v>0</v>
      </c>
      <c r="U188" s="112" t="s">
        <v>106</v>
      </c>
    </row>
    <row r="189" spans="1:21" ht="20.100000000000001" customHeight="1" x14ac:dyDescent="0.15">
      <c r="A189" s="185" t="s">
        <v>23</v>
      </c>
      <c r="B189" s="187" t="s">
        <v>26</v>
      </c>
      <c r="C189" s="187" t="s">
        <v>62</v>
      </c>
      <c r="D189" s="8"/>
      <c r="E189" s="122" t="s">
        <v>73</v>
      </c>
      <c r="F189" s="123" t="s">
        <v>99</v>
      </c>
      <c r="G189" s="124">
        <f>ROUNDDOWN(G182+SUM(G183:G186)-SUM(G187:G188),0)</f>
        <v>0</v>
      </c>
      <c r="H189" s="125">
        <f t="shared" ref="H189:R189" si="53">ROUNDDOWN(H182+SUM(H183:H186)-SUM(H187:H188),0)</f>
        <v>0</v>
      </c>
      <c r="I189" s="125">
        <f t="shared" si="53"/>
        <v>0</v>
      </c>
      <c r="J189" s="125">
        <f t="shared" si="53"/>
        <v>0</v>
      </c>
      <c r="K189" s="146">
        <f t="shared" si="53"/>
        <v>0</v>
      </c>
      <c r="L189" s="126">
        <f t="shared" si="53"/>
        <v>0</v>
      </c>
      <c r="M189" s="124">
        <f t="shared" si="53"/>
        <v>0</v>
      </c>
      <c r="N189" s="125">
        <f t="shared" si="53"/>
        <v>0</v>
      </c>
      <c r="O189" s="125">
        <f t="shared" si="53"/>
        <v>0</v>
      </c>
      <c r="P189" s="125">
        <f t="shared" si="53"/>
        <v>0</v>
      </c>
      <c r="Q189" s="125">
        <f t="shared" si="53"/>
        <v>0</v>
      </c>
      <c r="R189" s="126">
        <f t="shared" si="53"/>
        <v>0</v>
      </c>
      <c r="S189" s="127" t="s">
        <v>67</v>
      </c>
      <c r="T189" s="128"/>
      <c r="U189" s="129"/>
    </row>
    <row r="190" spans="1:21" ht="20.100000000000001" customHeight="1" x14ac:dyDescent="0.15">
      <c r="A190" s="186"/>
      <c r="B190" s="188"/>
      <c r="C190" s="188"/>
      <c r="D190" s="10"/>
      <c r="E190" s="130" t="s">
        <v>113</v>
      </c>
      <c r="F190" s="67"/>
      <c r="G190" s="131"/>
      <c r="H190" s="132"/>
      <c r="I190" s="132"/>
      <c r="J190" s="132"/>
      <c r="K190" s="132" t="s">
        <v>160</v>
      </c>
      <c r="L190" s="133">
        <f>SUM(G189:L189)</f>
        <v>0</v>
      </c>
      <c r="M190" s="131"/>
      <c r="N190" s="132"/>
      <c r="O190" s="132"/>
      <c r="P190" s="132"/>
      <c r="Q190" s="132" t="s">
        <v>162</v>
      </c>
      <c r="R190" s="133">
        <f>SUM(M189:R189)</f>
        <v>0</v>
      </c>
      <c r="S190" s="73"/>
      <c r="T190" s="59"/>
      <c r="U190" s="47"/>
    </row>
    <row r="191" spans="1:21" ht="20.100000000000001" customHeight="1" x14ac:dyDescent="0.15">
      <c r="A191" s="154" t="s">
        <v>28</v>
      </c>
      <c r="B191" s="13" t="s">
        <v>64</v>
      </c>
      <c r="C191" s="13" t="s">
        <v>62</v>
      </c>
      <c r="D191" s="13"/>
      <c r="E191" s="13"/>
      <c r="F191" s="117" t="s">
        <v>114</v>
      </c>
      <c r="G191" s="118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20">
        <f>SUM(L190,R190)</f>
        <v>0</v>
      </c>
      <c r="S191" s="121"/>
      <c r="T191" s="56"/>
      <c r="U191" s="54"/>
    </row>
    <row r="192" spans="1:21" s="82" customFormat="1" ht="9.9499999999999993" customHeight="1" x14ac:dyDescent="0.15">
      <c r="A192" s="41"/>
      <c r="B192" s="41"/>
      <c r="C192" s="41"/>
      <c r="D192" s="41"/>
      <c r="E192" s="41"/>
      <c r="F192" s="41"/>
      <c r="G192" s="4"/>
      <c r="H192" s="1"/>
      <c r="I192" s="1"/>
      <c r="J192" s="1"/>
      <c r="K192" s="1"/>
      <c r="L192" s="4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20.100000000000001" customHeight="1" x14ac:dyDescent="0.15">
      <c r="A193" s="21">
        <v>10</v>
      </c>
      <c r="B193" s="14" t="s">
        <v>137</v>
      </c>
      <c r="C193" s="14"/>
      <c r="D193" s="144"/>
    </row>
    <row r="194" spans="1:21" ht="20.100000000000001" customHeight="1" x14ac:dyDescent="0.15">
      <c r="A194" s="1"/>
      <c r="B194" s="1" t="s">
        <v>138</v>
      </c>
      <c r="D194" s="144"/>
      <c r="N194" s="4" t="s">
        <v>36</v>
      </c>
      <c r="O194" s="5">
        <v>81</v>
      </c>
      <c r="P194" s="1" t="s">
        <v>35</v>
      </c>
      <c r="Q194" s="4" t="s">
        <v>37</v>
      </c>
      <c r="R194" s="2">
        <v>300</v>
      </c>
      <c r="S194" s="1" t="s">
        <v>70</v>
      </c>
    </row>
    <row r="195" spans="1:21" ht="20.100000000000001" customHeight="1" x14ac:dyDescent="0.15">
      <c r="A195" s="185" t="s">
        <v>24</v>
      </c>
      <c r="B195" s="187"/>
      <c r="C195" s="187"/>
      <c r="D195" s="187"/>
      <c r="E195" s="211"/>
      <c r="F195" s="213" t="s">
        <v>65</v>
      </c>
      <c r="G195" s="196" t="s">
        <v>112</v>
      </c>
      <c r="H195" s="197"/>
      <c r="I195" s="197"/>
      <c r="J195" s="197"/>
      <c r="K195" s="197"/>
      <c r="L195" s="197"/>
      <c r="M195" s="197"/>
      <c r="N195" s="197"/>
      <c r="O195" s="197"/>
      <c r="P195" s="197"/>
      <c r="Q195" s="197"/>
      <c r="R195" s="198"/>
      <c r="S195" s="199" t="s">
        <v>71</v>
      </c>
      <c r="T195" s="200"/>
      <c r="U195" s="201"/>
    </row>
    <row r="196" spans="1:21" ht="20.100000000000001" customHeight="1" x14ac:dyDescent="0.15">
      <c r="A196" s="186"/>
      <c r="B196" s="188"/>
      <c r="C196" s="188"/>
      <c r="D196" s="188"/>
      <c r="E196" s="212"/>
      <c r="F196" s="214"/>
      <c r="G196" s="51" t="s">
        <v>12</v>
      </c>
      <c r="H196" s="52" t="s">
        <v>13</v>
      </c>
      <c r="I196" s="52" t="s">
        <v>4</v>
      </c>
      <c r="J196" s="52" t="s">
        <v>5</v>
      </c>
      <c r="K196" s="139" t="s">
        <v>6</v>
      </c>
      <c r="L196" s="53" t="s">
        <v>7</v>
      </c>
      <c r="M196" s="51" t="s">
        <v>8</v>
      </c>
      <c r="N196" s="52" t="s">
        <v>9</v>
      </c>
      <c r="O196" s="52" t="s">
        <v>10</v>
      </c>
      <c r="P196" s="52" t="s">
        <v>14</v>
      </c>
      <c r="Q196" s="52" t="s">
        <v>15</v>
      </c>
      <c r="R196" s="53" t="s">
        <v>11</v>
      </c>
      <c r="S196" s="202"/>
      <c r="T196" s="203"/>
      <c r="U196" s="204"/>
    </row>
    <row r="197" spans="1:21" ht="20.100000000000001" customHeight="1" x14ac:dyDescent="0.15">
      <c r="A197" s="153" t="s">
        <v>17</v>
      </c>
      <c r="B197" s="13" t="s">
        <v>25</v>
      </c>
      <c r="C197" s="13" t="s">
        <v>59</v>
      </c>
      <c r="D197" s="19"/>
      <c r="E197" s="19"/>
      <c r="F197" s="116"/>
      <c r="G197" s="22">
        <v>81</v>
      </c>
      <c r="H197" s="23">
        <v>81</v>
      </c>
      <c r="I197" s="23">
        <v>81</v>
      </c>
      <c r="J197" s="23">
        <v>81</v>
      </c>
      <c r="K197" s="134">
        <v>81</v>
      </c>
      <c r="L197" s="24">
        <v>81</v>
      </c>
      <c r="M197" s="48">
        <v>81</v>
      </c>
      <c r="N197" s="23">
        <v>81</v>
      </c>
      <c r="O197" s="23">
        <v>81</v>
      </c>
      <c r="P197" s="23">
        <v>81</v>
      </c>
      <c r="Q197" s="23">
        <v>81</v>
      </c>
      <c r="R197" s="24">
        <v>81</v>
      </c>
      <c r="S197" s="70" t="s">
        <v>66</v>
      </c>
      <c r="T197" s="56"/>
      <c r="U197" s="54"/>
    </row>
    <row r="198" spans="1:21" ht="20.100000000000001" customHeight="1" x14ac:dyDescent="0.15">
      <c r="A198" s="205" t="s">
        <v>18</v>
      </c>
      <c r="B198" s="208" t="s">
        <v>3</v>
      </c>
      <c r="C198" s="193" t="s">
        <v>60</v>
      </c>
      <c r="D198" s="8" t="s">
        <v>29</v>
      </c>
      <c r="E198" s="15" t="s">
        <v>40</v>
      </c>
      <c r="F198" s="65"/>
      <c r="G198" s="25">
        <v>0</v>
      </c>
      <c r="H198" s="26">
        <v>0</v>
      </c>
      <c r="I198" s="26">
        <v>0</v>
      </c>
      <c r="J198" s="26">
        <v>0</v>
      </c>
      <c r="K198" s="135">
        <v>0</v>
      </c>
      <c r="L198" s="27">
        <v>0</v>
      </c>
      <c r="M198" s="25">
        <v>0</v>
      </c>
      <c r="N198" s="26">
        <v>0</v>
      </c>
      <c r="O198" s="26">
        <v>0</v>
      </c>
      <c r="P198" s="26">
        <v>0</v>
      </c>
      <c r="Q198" s="26">
        <v>0</v>
      </c>
      <c r="R198" s="27">
        <v>0</v>
      </c>
      <c r="S198" s="71" t="s">
        <v>66</v>
      </c>
      <c r="T198" s="57"/>
      <c r="U198" s="45"/>
    </row>
    <row r="199" spans="1:21" ht="20.100000000000001" customHeight="1" x14ac:dyDescent="0.15">
      <c r="A199" s="206"/>
      <c r="B199" s="209"/>
      <c r="C199" s="194"/>
      <c r="D199" s="9" t="s">
        <v>30</v>
      </c>
      <c r="E199" s="16" t="s">
        <v>1</v>
      </c>
      <c r="F199" s="66"/>
      <c r="G199" s="28">
        <v>0</v>
      </c>
      <c r="H199" s="29">
        <v>0</v>
      </c>
      <c r="I199" s="29">
        <v>0</v>
      </c>
      <c r="J199" s="29">
        <v>4100</v>
      </c>
      <c r="K199" s="136">
        <v>3900</v>
      </c>
      <c r="L199" s="30">
        <v>3900</v>
      </c>
      <c r="M199" s="28">
        <v>0</v>
      </c>
      <c r="N199" s="29">
        <v>0</v>
      </c>
      <c r="O199" s="29">
        <v>0</v>
      </c>
      <c r="P199" s="29">
        <v>0</v>
      </c>
      <c r="Q199" s="29">
        <v>0</v>
      </c>
      <c r="R199" s="30">
        <v>0</v>
      </c>
      <c r="S199" s="72" t="s">
        <v>66</v>
      </c>
      <c r="T199" s="58"/>
      <c r="U199" s="46"/>
    </row>
    <row r="200" spans="1:21" ht="20.100000000000001" customHeight="1" x14ac:dyDescent="0.15">
      <c r="A200" s="206"/>
      <c r="B200" s="209"/>
      <c r="C200" s="194"/>
      <c r="D200" s="9" t="s">
        <v>31</v>
      </c>
      <c r="E200" s="16" t="s">
        <v>16</v>
      </c>
      <c r="F200" s="66"/>
      <c r="G200" s="28">
        <v>3300</v>
      </c>
      <c r="H200" s="29">
        <v>3500</v>
      </c>
      <c r="I200" s="29">
        <v>4200</v>
      </c>
      <c r="J200" s="29">
        <v>0</v>
      </c>
      <c r="K200" s="136">
        <v>0</v>
      </c>
      <c r="L200" s="30">
        <v>0</v>
      </c>
      <c r="M200" s="28">
        <v>4000</v>
      </c>
      <c r="N200" s="29">
        <v>3200</v>
      </c>
      <c r="O200" s="29">
        <v>4200</v>
      </c>
      <c r="P200" s="29">
        <v>4800</v>
      </c>
      <c r="Q200" s="29">
        <v>4700</v>
      </c>
      <c r="R200" s="30">
        <v>4200</v>
      </c>
      <c r="S200" s="72" t="s">
        <v>66</v>
      </c>
      <c r="T200" s="58"/>
      <c r="U200" s="46"/>
    </row>
    <row r="201" spans="1:21" ht="20.100000000000001" customHeight="1" x14ac:dyDescent="0.15">
      <c r="A201" s="207"/>
      <c r="B201" s="210"/>
      <c r="C201" s="195"/>
      <c r="D201" s="10" t="s">
        <v>32</v>
      </c>
      <c r="E201" s="17" t="s">
        <v>2</v>
      </c>
      <c r="F201" s="67"/>
      <c r="G201" s="31">
        <v>0</v>
      </c>
      <c r="H201" s="32">
        <v>0</v>
      </c>
      <c r="I201" s="32">
        <v>0</v>
      </c>
      <c r="J201" s="32">
        <v>0</v>
      </c>
      <c r="K201" s="137">
        <v>0</v>
      </c>
      <c r="L201" s="33">
        <v>0</v>
      </c>
      <c r="M201" s="31">
        <v>0</v>
      </c>
      <c r="N201" s="32">
        <v>0</v>
      </c>
      <c r="O201" s="32">
        <v>0</v>
      </c>
      <c r="P201" s="32">
        <v>0</v>
      </c>
      <c r="Q201" s="32">
        <v>0</v>
      </c>
      <c r="R201" s="33">
        <v>0</v>
      </c>
      <c r="S201" s="73" t="s">
        <v>66</v>
      </c>
      <c r="T201" s="59"/>
      <c r="U201" s="47"/>
    </row>
    <row r="202" spans="1:21" ht="20.100000000000001" customHeight="1" thickBot="1" x14ac:dyDescent="0.2">
      <c r="A202" s="154" t="s">
        <v>19</v>
      </c>
      <c r="B202" s="7" t="s">
        <v>97</v>
      </c>
      <c r="C202" s="13"/>
      <c r="D202" s="19"/>
      <c r="E202" s="7"/>
      <c r="F202" s="116" t="s">
        <v>98</v>
      </c>
      <c r="G202" s="36">
        <v>0.95000000000000007</v>
      </c>
      <c r="H202" s="37">
        <v>0.95000000000000007</v>
      </c>
      <c r="I202" s="37">
        <v>1.0100000000000002</v>
      </c>
      <c r="J202" s="37">
        <v>1</v>
      </c>
      <c r="K202" s="138">
        <v>1.0100000000000002</v>
      </c>
      <c r="L202" s="38">
        <v>1.0100000000000002</v>
      </c>
      <c r="M202" s="36">
        <v>0.96000000000000008</v>
      </c>
      <c r="N202" s="37">
        <v>0.93</v>
      </c>
      <c r="O202" s="37">
        <v>0.91000000000000014</v>
      </c>
      <c r="P202" s="37">
        <v>0.91000000000000014</v>
      </c>
      <c r="Q202" s="37">
        <v>0.92</v>
      </c>
      <c r="R202" s="38">
        <v>0.92</v>
      </c>
      <c r="S202" s="74" t="s">
        <v>66</v>
      </c>
      <c r="T202" s="60"/>
      <c r="U202" s="61"/>
    </row>
    <row r="203" spans="1:21" ht="20.100000000000001" customHeight="1" x14ac:dyDescent="0.15">
      <c r="A203" s="154" t="s">
        <v>20</v>
      </c>
      <c r="B203" s="13" t="s">
        <v>61</v>
      </c>
      <c r="C203" s="13" t="s">
        <v>62</v>
      </c>
      <c r="D203" s="12"/>
      <c r="E203" s="19"/>
      <c r="F203" s="68" t="s">
        <v>51</v>
      </c>
      <c r="G203" s="39">
        <f>G197*$T203*G202</f>
        <v>0</v>
      </c>
      <c r="H203" s="40">
        <f t="shared" ref="H203:R203" si="54">H197*$T203*H202</f>
        <v>0</v>
      </c>
      <c r="I203" s="40">
        <f t="shared" si="54"/>
        <v>0</v>
      </c>
      <c r="J203" s="40">
        <f t="shared" si="54"/>
        <v>0</v>
      </c>
      <c r="K203" s="62">
        <f t="shared" si="54"/>
        <v>0</v>
      </c>
      <c r="L203" s="147">
        <f t="shared" si="54"/>
        <v>0</v>
      </c>
      <c r="M203" s="39">
        <f t="shared" si="54"/>
        <v>0</v>
      </c>
      <c r="N203" s="40">
        <f t="shared" si="54"/>
        <v>0</v>
      </c>
      <c r="O203" s="40">
        <f t="shared" si="54"/>
        <v>0</v>
      </c>
      <c r="P203" s="40">
        <f t="shared" si="54"/>
        <v>0</v>
      </c>
      <c r="Q203" s="40">
        <f t="shared" si="54"/>
        <v>0</v>
      </c>
      <c r="R203" s="62">
        <f t="shared" si="54"/>
        <v>0</v>
      </c>
      <c r="S203" s="113" t="s">
        <v>46</v>
      </c>
      <c r="T203" s="114">
        <v>0</v>
      </c>
      <c r="U203" s="115" t="s">
        <v>107</v>
      </c>
    </row>
    <row r="204" spans="1:21" ht="20.100000000000001" customHeight="1" x14ac:dyDescent="0.15">
      <c r="A204" s="185" t="s">
        <v>21</v>
      </c>
      <c r="B204" s="190" t="s">
        <v>27</v>
      </c>
      <c r="C204" s="193" t="s">
        <v>62</v>
      </c>
      <c r="D204" s="8" t="s">
        <v>42</v>
      </c>
      <c r="E204" s="15" t="s">
        <v>40</v>
      </c>
      <c r="F204" s="65" t="s">
        <v>48</v>
      </c>
      <c r="G204" s="42">
        <f>G198*$T204</f>
        <v>0</v>
      </c>
      <c r="H204" s="43">
        <f t="shared" ref="H204:R204" si="55">H198*$T204</f>
        <v>0</v>
      </c>
      <c r="I204" s="43">
        <f t="shared" si="55"/>
        <v>0</v>
      </c>
      <c r="J204" s="43">
        <f t="shared" si="55"/>
        <v>0</v>
      </c>
      <c r="K204" s="63">
        <f t="shared" si="55"/>
        <v>0</v>
      </c>
      <c r="L204" s="148">
        <f t="shared" si="55"/>
        <v>0</v>
      </c>
      <c r="M204" s="49">
        <f t="shared" si="55"/>
        <v>0</v>
      </c>
      <c r="N204" s="43">
        <f t="shared" si="55"/>
        <v>0</v>
      </c>
      <c r="O204" s="43">
        <f t="shared" si="55"/>
        <v>0</v>
      </c>
      <c r="P204" s="43">
        <f t="shared" si="55"/>
        <v>0</v>
      </c>
      <c r="Q204" s="43">
        <f t="shared" si="55"/>
        <v>0</v>
      </c>
      <c r="R204" s="63">
        <f t="shared" si="55"/>
        <v>0</v>
      </c>
      <c r="S204" s="84" t="s">
        <v>52</v>
      </c>
      <c r="T204" s="85">
        <v>0</v>
      </c>
      <c r="U204" s="86" t="s">
        <v>105</v>
      </c>
    </row>
    <row r="205" spans="1:21" ht="20.100000000000001" customHeight="1" x14ac:dyDescent="0.15">
      <c r="A205" s="189"/>
      <c r="B205" s="191"/>
      <c r="C205" s="194"/>
      <c r="D205" s="9" t="s">
        <v>43</v>
      </c>
      <c r="E205" s="16" t="s">
        <v>1</v>
      </c>
      <c r="F205" s="66" t="s">
        <v>49</v>
      </c>
      <c r="G205" s="34">
        <f t="shared" ref="G205:R205" si="56">G199*$T205</f>
        <v>0</v>
      </c>
      <c r="H205" s="35">
        <f t="shared" si="56"/>
        <v>0</v>
      </c>
      <c r="I205" s="35">
        <f t="shared" si="56"/>
        <v>0</v>
      </c>
      <c r="J205" s="35">
        <f t="shared" si="56"/>
        <v>0</v>
      </c>
      <c r="K205" s="64">
        <f t="shared" si="56"/>
        <v>0</v>
      </c>
      <c r="L205" s="149">
        <f t="shared" si="56"/>
        <v>0</v>
      </c>
      <c r="M205" s="50">
        <f t="shared" si="56"/>
        <v>0</v>
      </c>
      <c r="N205" s="35">
        <f t="shared" si="56"/>
        <v>0</v>
      </c>
      <c r="O205" s="35">
        <f t="shared" si="56"/>
        <v>0</v>
      </c>
      <c r="P205" s="35">
        <f t="shared" si="56"/>
        <v>0</v>
      </c>
      <c r="Q205" s="35">
        <f t="shared" si="56"/>
        <v>0</v>
      </c>
      <c r="R205" s="64">
        <f t="shared" si="56"/>
        <v>0</v>
      </c>
      <c r="S205" s="87" t="s">
        <v>53</v>
      </c>
      <c r="T205" s="88">
        <v>0</v>
      </c>
      <c r="U205" s="89" t="s">
        <v>105</v>
      </c>
    </row>
    <row r="206" spans="1:21" ht="20.100000000000001" customHeight="1" x14ac:dyDescent="0.15">
      <c r="A206" s="189"/>
      <c r="B206" s="191"/>
      <c r="C206" s="194"/>
      <c r="D206" s="9" t="s">
        <v>44</v>
      </c>
      <c r="E206" s="16" t="s">
        <v>16</v>
      </c>
      <c r="F206" s="66" t="s">
        <v>50</v>
      </c>
      <c r="G206" s="34">
        <f t="shared" ref="G206:R206" si="57">G200*$T206</f>
        <v>0</v>
      </c>
      <c r="H206" s="35">
        <f t="shared" si="57"/>
        <v>0</v>
      </c>
      <c r="I206" s="35">
        <f t="shared" si="57"/>
        <v>0</v>
      </c>
      <c r="J206" s="35">
        <f t="shared" si="57"/>
        <v>0</v>
      </c>
      <c r="K206" s="64">
        <f t="shared" si="57"/>
        <v>0</v>
      </c>
      <c r="L206" s="149">
        <f t="shared" si="57"/>
        <v>0</v>
      </c>
      <c r="M206" s="50">
        <f t="shared" si="57"/>
        <v>0</v>
      </c>
      <c r="N206" s="35">
        <f t="shared" si="57"/>
        <v>0</v>
      </c>
      <c r="O206" s="35">
        <f t="shared" si="57"/>
        <v>0</v>
      </c>
      <c r="P206" s="35">
        <f t="shared" si="57"/>
        <v>0</v>
      </c>
      <c r="Q206" s="35">
        <f t="shared" si="57"/>
        <v>0</v>
      </c>
      <c r="R206" s="64">
        <f t="shared" si="57"/>
        <v>0</v>
      </c>
      <c r="S206" s="87" t="s">
        <v>54</v>
      </c>
      <c r="T206" s="88">
        <v>0</v>
      </c>
      <c r="U206" s="89" t="s">
        <v>105</v>
      </c>
    </row>
    <row r="207" spans="1:21" ht="20.100000000000001" customHeight="1" thickBot="1" x14ac:dyDescent="0.2">
      <c r="A207" s="186"/>
      <c r="B207" s="192"/>
      <c r="C207" s="195"/>
      <c r="D207" s="10" t="s">
        <v>45</v>
      </c>
      <c r="E207" s="17" t="s">
        <v>2</v>
      </c>
      <c r="F207" s="69" t="s">
        <v>47</v>
      </c>
      <c r="G207" s="90">
        <f t="shared" ref="G207:R207" si="58">G201*$T207</f>
        <v>0</v>
      </c>
      <c r="H207" s="91">
        <f t="shared" si="58"/>
        <v>0</v>
      </c>
      <c r="I207" s="91">
        <f t="shared" si="58"/>
        <v>0</v>
      </c>
      <c r="J207" s="91">
        <f t="shared" si="58"/>
        <v>0</v>
      </c>
      <c r="K207" s="93">
        <f t="shared" si="58"/>
        <v>0</v>
      </c>
      <c r="L207" s="150">
        <f t="shared" si="58"/>
        <v>0</v>
      </c>
      <c r="M207" s="92">
        <f t="shared" si="58"/>
        <v>0</v>
      </c>
      <c r="N207" s="91">
        <f t="shared" si="58"/>
        <v>0</v>
      </c>
      <c r="O207" s="91">
        <f t="shared" si="58"/>
        <v>0</v>
      </c>
      <c r="P207" s="91">
        <f t="shared" si="58"/>
        <v>0</v>
      </c>
      <c r="Q207" s="91">
        <f t="shared" si="58"/>
        <v>0</v>
      </c>
      <c r="R207" s="93">
        <f t="shared" si="58"/>
        <v>0</v>
      </c>
      <c r="S207" s="94" t="s">
        <v>55</v>
      </c>
      <c r="T207" s="95">
        <v>0</v>
      </c>
      <c r="U207" s="96" t="s">
        <v>105</v>
      </c>
    </row>
    <row r="208" spans="1:21" ht="20.100000000000001" customHeight="1" x14ac:dyDescent="0.15">
      <c r="A208" s="185" t="s">
        <v>22</v>
      </c>
      <c r="B208" s="190" t="s">
        <v>63</v>
      </c>
      <c r="C208" s="193" t="s">
        <v>62</v>
      </c>
      <c r="D208" s="11" t="s">
        <v>33</v>
      </c>
      <c r="E208" s="18" t="s">
        <v>41</v>
      </c>
      <c r="F208" s="97" t="s">
        <v>69</v>
      </c>
      <c r="G208" s="98">
        <f>ROUNDDOWN(G197*T208,2)</f>
        <v>0</v>
      </c>
      <c r="H208" s="99">
        <f>ROUNDDOWN(H197*T208,2)</f>
        <v>0</v>
      </c>
      <c r="I208" s="99">
        <f>ROUNDDOWN(I197*T208,2)</f>
        <v>0</v>
      </c>
      <c r="J208" s="99">
        <f>ROUNDDOWN(J197*T208,2)</f>
        <v>0</v>
      </c>
      <c r="K208" s="101">
        <f>ROUNDDOWN(K197*T208,2)</f>
        <v>0</v>
      </c>
      <c r="L208" s="151">
        <f>ROUNDDOWN(L197*T208,2)</f>
        <v>0</v>
      </c>
      <c r="M208" s="100">
        <f>ROUNDDOWN(M197*T208,2)</f>
        <v>0</v>
      </c>
      <c r="N208" s="99">
        <f>ROUNDDOWN(N197*T208,2)</f>
        <v>0</v>
      </c>
      <c r="O208" s="99">
        <f>ROUNDDOWN(O197*T208,2)</f>
        <v>0</v>
      </c>
      <c r="P208" s="99">
        <f>ROUNDDOWN(P197*T208,2)</f>
        <v>0</v>
      </c>
      <c r="Q208" s="99">
        <f>ROUNDDOWN(Q197*T208,2)</f>
        <v>0</v>
      </c>
      <c r="R208" s="101">
        <f>ROUNDDOWN(R197*T208,2)</f>
        <v>0</v>
      </c>
      <c r="S208" s="102" t="s">
        <v>56</v>
      </c>
      <c r="T208" s="103">
        <v>0</v>
      </c>
      <c r="U208" s="104" t="s">
        <v>91</v>
      </c>
    </row>
    <row r="209" spans="1:21" ht="20.100000000000001" customHeight="1" thickBot="1" x14ac:dyDescent="0.2">
      <c r="A209" s="186"/>
      <c r="B209" s="192"/>
      <c r="C209" s="195"/>
      <c r="D209" s="44" t="s">
        <v>34</v>
      </c>
      <c r="E209" s="55" t="s">
        <v>58</v>
      </c>
      <c r="F209" s="105" t="s">
        <v>68</v>
      </c>
      <c r="G209" s="106">
        <f>ROUNDDOWN(SUM(G204:G207)*T209%,2)</f>
        <v>0</v>
      </c>
      <c r="H209" s="107">
        <f>ROUNDDOWN(SUM(H204:H207)*T209%,2)</f>
        <v>0</v>
      </c>
      <c r="I209" s="107">
        <f>ROUNDDOWN(SUM(I204:I207)*T209%,2)</f>
        <v>0</v>
      </c>
      <c r="J209" s="107">
        <f>ROUNDDOWN(SUM(J204:J207)*T209%,2)</f>
        <v>0</v>
      </c>
      <c r="K209" s="109">
        <f>ROUNDDOWN(SUM(K204:K207)*T209%,2)</f>
        <v>0</v>
      </c>
      <c r="L209" s="152">
        <f>ROUNDDOWN(SUM(L204:L207)*T209%,2)</f>
        <v>0</v>
      </c>
      <c r="M209" s="108">
        <f>ROUNDDOWN(SUM(M204:M207)*T209%,2)</f>
        <v>0</v>
      </c>
      <c r="N209" s="107">
        <f>ROUNDDOWN(SUM(N204:N207)*T209%,2)</f>
        <v>0</v>
      </c>
      <c r="O209" s="107">
        <f>ROUNDDOWN(SUM(O204:O207)*T209%,2)</f>
        <v>0</v>
      </c>
      <c r="P209" s="107">
        <f>ROUNDDOWN(SUM(P204:P207)*T209%,2)</f>
        <v>0</v>
      </c>
      <c r="Q209" s="107">
        <f>ROUNDDOWN(SUM(Q204:Q207)*T209%,2)</f>
        <v>0</v>
      </c>
      <c r="R209" s="109">
        <f>ROUNDDOWN(SUM(R204:R207)*T209%,2)</f>
        <v>0</v>
      </c>
      <c r="S209" s="110" t="s">
        <v>57</v>
      </c>
      <c r="T209" s="111">
        <v>0</v>
      </c>
      <c r="U209" s="112" t="s">
        <v>106</v>
      </c>
    </row>
    <row r="210" spans="1:21" ht="20.100000000000001" customHeight="1" x14ac:dyDescent="0.15">
      <c r="A210" s="185" t="s">
        <v>23</v>
      </c>
      <c r="B210" s="187" t="s">
        <v>26</v>
      </c>
      <c r="C210" s="187" t="s">
        <v>62</v>
      </c>
      <c r="D210" s="8"/>
      <c r="E210" s="122" t="s">
        <v>73</v>
      </c>
      <c r="F210" s="123" t="s">
        <v>99</v>
      </c>
      <c r="G210" s="124">
        <f>ROUNDDOWN(G203+SUM(G204:G207)-SUM(G208:G209),0)</f>
        <v>0</v>
      </c>
      <c r="H210" s="125">
        <f t="shared" ref="H210:R210" si="59">ROUNDDOWN(H203+SUM(H204:H207)-SUM(H208:H209),0)</f>
        <v>0</v>
      </c>
      <c r="I210" s="125">
        <f t="shared" si="59"/>
        <v>0</v>
      </c>
      <c r="J210" s="125">
        <f t="shared" si="59"/>
        <v>0</v>
      </c>
      <c r="K210" s="146">
        <f t="shared" si="59"/>
        <v>0</v>
      </c>
      <c r="L210" s="126">
        <f t="shared" si="59"/>
        <v>0</v>
      </c>
      <c r="M210" s="124">
        <f t="shared" si="59"/>
        <v>0</v>
      </c>
      <c r="N210" s="125">
        <f t="shared" si="59"/>
        <v>0</v>
      </c>
      <c r="O210" s="125">
        <f t="shared" si="59"/>
        <v>0</v>
      </c>
      <c r="P210" s="125">
        <f t="shared" si="59"/>
        <v>0</v>
      </c>
      <c r="Q210" s="125">
        <f t="shared" si="59"/>
        <v>0</v>
      </c>
      <c r="R210" s="126">
        <f t="shared" si="59"/>
        <v>0</v>
      </c>
      <c r="S210" s="127" t="s">
        <v>67</v>
      </c>
      <c r="T210" s="128"/>
      <c r="U210" s="129"/>
    </row>
    <row r="211" spans="1:21" ht="20.100000000000001" customHeight="1" x14ac:dyDescent="0.15">
      <c r="A211" s="186"/>
      <c r="B211" s="188"/>
      <c r="C211" s="188"/>
      <c r="D211" s="10"/>
      <c r="E211" s="130" t="s">
        <v>113</v>
      </c>
      <c r="F211" s="67"/>
      <c r="G211" s="131"/>
      <c r="H211" s="132"/>
      <c r="I211" s="132"/>
      <c r="J211" s="132"/>
      <c r="K211" s="132" t="s">
        <v>160</v>
      </c>
      <c r="L211" s="133">
        <f>SUM(G210:L210)</f>
        <v>0</v>
      </c>
      <c r="M211" s="131"/>
      <c r="N211" s="132"/>
      <c r="O211" s="132"/>
      <c r="P211" s="132"/>
      <c r="Q211" s="132" t="s">
        <v>162</v>
      </c>
      <c r="R211" s="133">
        <f>SUM(M210:R210)</f>
        <v>0</v>
      </c>
      <c r="S211" s="73"/>
      <c r="T211" s="59"/>
      <c r="U211" s="47"/>
    </row>
    <row r="212" spans="1:21" ht="20.100000000000001" customHeight="1" x14ac:dyDescent="0.15">
      <c r="A212" s="154" t="s">
        <v>28</v>
      </c>
      <c r="B212" s="13" t="s">
        <v>64</v>
      </c>
      <c r="C212" s="13" t="s">
        <v>62</v>
      </c>
      <c r="D212" s="13"/>
      <c r="E212" s="13"/>
      <c r="F212" s="117" t="s">
        <v>114</v>
      </c>
      <c r="G212" s="118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20">
        <f>SUM(L211,R211)</f>
        <v>0</v>
      </c>
      <c r="S212" s="121"/>
      <c r="T212" s="56"/>
      <c r="U212" s="54"/>
    </row>
    <row r="213" spans="1:21" s="82" customFormat="1" ht="9.9499999999999993" customHeight="1" x14ac:dyDescent="0.15">
      <c r="A213" s="76"/>
      <c r="B213" s="77"/>
      <c r="C213" s="77"/>
      <c r="D213" s="77"/>
      <c r="E213" s="77"/>
      <c r="F213" s="78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9"/>
      <c r="S213" s="80"/>
      <c r="T213" s="81"/>
      <c r="U213" s="81"/>
    </row>
    <row r="214" spans="1:21" ht="20.100000000000001" customHeight="1" x14ac:dyDescent="0.15">
      <c r="A214" s="21">
        <v>11</v>
      </c>
      <c r="B214" s="14" t="s">
        <v>139</v>
      </c>
      <c r="C214" s="14"/>
      <c r="D214" s="144"/>
    </row>
    <row r="215" spans="1:21" ht="20.100000000000001" customHeight="1" x14ac:dyDescent="0.15">
      <c r="A215" s="1"/>
      <c r="B215" s="1" t="s">
        <v>140</v>
      </c>
      <c r="D215" s="144"/>
      <c r="N215" s="4" t="s">
        <v>36</v>
      </c>
      <c r="O215" s="5">
        <v>34</v>
      </c>
      <c r="P215" s="1" t="s">
        <v>35</v>
      </c>
      <c r="Q215" s="4" t="s">
        <v>37</v>
      </c>
      <c r="R215" s="2">
        <v>300</v>
      </c>
      <c r="S215" s="1" t="s">
        <v>70</v>
      </c>
    </row>
    <row r="216" spans="1:21" ht="20.100000000000001" customHeight="1" x14ac:dyDescent="0.15">
      <c r="A216" s="185" t="s">
        <v>24</v>
      </c>
      <c r="B216" s="187"/>
      <c r="C216" s="187"/>
      <c r="D216" s="187"/>
      <c r="E216" s="211"/>
      <c r="F216" s="213" t="s">
        <v>65</v>
      </c>
      <c r="G216" s="196" t="s">
        <v>112</v>
      </c>
      <c r="H216" s="197"/>
      <c r="I216" s="197"/>
      <c r="J216" s="197"/>
      <c r="K216" s="197"/>
      <c r="L216" s="197"/>
      <c r="M216" s="197"/>
      <c r="N216" s="197"/>
      <c r="O216" s="197"/>
      <c r="P216" s="197"/>
      <c r="Q216" s="197"/>
      <c r="R216" s="198"/>
      <c r="S216" s="199" t="s">
        <v>71</v>
      </c>
      <c r="T216" s="200"/>
      <c r="U216" s="201"/>
    </row>
    <row r="217" spans="1:21" ht="20.100000000000001" customHeight="1" x14ac:dyDescent="0.15">
      <c r="A217" s="186"/>
      <c r="B217" s="188"/>
      <c r="C217" s="188"/>
      <c r="D217" s="188"/>
      <c r="E217" s="212"/>
      <c r="F217" s="214"/>
      <c r="G217" s="51" t="s">
        <v>12</v>
      </c>
      <c r="H217" s="52" t="s">
        <v>13</v>
      </c>
      <c r="I217" s="52" t="s">
        <v>4</v>
      </c>
      <c r="J217" s="52" t="s">
        <v>5</v>
      </c>
      <c r="K217" s="139" t="s">
        <v>6</v>
      </c>
      <c r="L217" s="53" t="s">
        <v>7</v>
      </c>
      <c r="M217" s="51" t="s">
        <v>8</v>
      </c>
      <c r="N217" s="52" t="s">
        <v>9</v>
      </c>
      <c r="O217" s="52" t="s">
        <v>10</v>
      </c>
      <c r="P217" s="52" t="s">
        <v>14</v>
      </c>
      <c r="Q217" s="52" t="s">
        <v>15</v>
      </c>
      <c r="R217" s="53" t="s">
        <v>11</v>
      </c>
      <c r="S217" s="202"/>
      <c r="T217" s="203"/>
      <c r="U217" s="204"/>
    </row>
    <row r="218" spans="1:21" ht="20.100000000000001" customHeight="1" x14ac:dyDescent="0.15">
      <c r="A218" s="153" t="s">
        <v>17</v>
      </c>
      <c r="B218" s="13" t="s">
        <v>25</v>
      </c>
      <c r="C218" s="13" t="s">
        <v>59</v>
      </c>
      <c r="D218" s="19"/>
      <c r="E218" s="19"/>
      <c r="F218" s="116"/>
      <c r="G218" s="22">
        <v>34</v>
      </c>
      <c r="H218" s="23">
        <v>34</v>
      </c>
      <c r="I218" s="23">
        <v>34</v>
      </c>
      <c r="J218" s="23">
        <v>34</v>
      </c>
      <c r="K218" s="134">
        <v>34</v>
      </c>
      <c r="L218" s="24">
        <v>34</v>
      </c>
      <c r="M218" s="48">
        <v>34</v>
      </c>
      <c r="N218" s="23">
        <v>34</v>
      </c>
      <c r="O218" s="23">
        <v>34</v>
      </c>
      <c r="P218" s="23">
        <v>34</v>
      </c>
      <c r="Q218" s="23">
        <v>34</v>
      </c>
      <c r="R218" s="24">
        <v>34</v>
      </c>
      <c r="S218" s="70" t="s">
        <v>66</v>
      </c>
      <c r="T218" s="56"/>
      <c r="U218" s="54"/>
    </row>
    <row r="219" spans="1:21" ht="20.100000000000001" customHeight="1" x14ac:dyDescent="0.15">
      <c r="A219" s="205" t="s">
        <v>18</v>
      </c>
      <c r="B219" s="208" t="s">
        <v>3</v>
      </c>
      <c r="C219" s="193" t="s">
        <v>60</v>
      </c>
      <c r="D219" s="8" t="s">
        <v>29</v>
      </c>
      <c r="E219" s="15" t="s">
        <v>40</v>
      </c>
      <c r="F219" s="65"/>
      <c r="G219" s="25">
        <v>0</v>
      </c>
      <c r="H219" s="26">
        <v>0</v>
      </c>
      <c r="I219" s="26">
        <v>0</v>
      </c>
      <c r="J219" s="26">
        <v>0</v>
      </c>
      <c r="K219" s="135">
        <v>0</v>
      </c>
      <c r="L219" s="27">
        <v>0</v>
      </c>
      <c r="M219" s="25">
        <v>0</v>
      </c>
      <c r="N219" s="26">
        <v>0</v>
      </c>
      <c r="O219" s="26">
        <v>0</v>
      </c>
      <c r="P219" s="26">
        <v>0</v>
      </c>
      <c r="Q219" s="26">
        <v>0</v>
      </c>
      <c r="R219" s="27">
        <v>0</v>
      </c>
      <c r="S219" s="71" t="s">
        <v>66</v>
      </c>
      <c r="T219" s="57"/>
      <c r="U219" s="45"/>
    </row>
    <row r="220" spans="1:21" ht="20.100000000000001" customHeight="1" x14ac:dyDescent="0.15">
      <c r="A220" s="206"/>
      <c r="B220" s="209"/>
      <c r="C220" s="194"/>
      <c r="D220" s="9" t="s">
        <v>30</v>
      </c>
      <c r="E220" s="16" t="s">
        <v>1</v>
      </c>
      <c r="F220" s="66"/>
      <c r="G220" s="28">
        <v>0</v>
      </c>
      <c r="H220" s="29">
        <v>0</v>
      </c>
      <c r="I220" s="29">
        <v>0</v>
      </c>
      <c r="J220" s="29">
        <v>3400</v>
      </c>
      <c r="K220" s="136">
        <v>4200</v>
      </c>
      <c r="L220" s="30">
        <v>4000</v>
      </c>
      <c r="M220" s="28">
        <v>0</v>
      </c>
      <c r="N220" s="29">
        <v>0</v>
      </c>
      <c r="O220" s="29">
        <v>0</v>
      </c>
      <c r="P220" s="29">
        <v>0</v>
      </c>
      <c r="Q220" s="29">
        <v>0</v>
      </c>
      <c r="R220" s="30">
        <v>0</v>
      </c>
      <c r="S220" s="72" t="s">
        <v>66</v>
      </c>
      <c r="T220" s="58"/>
      <c r="U220" s="46"/>
    </row>
    <row r="221" spans="1:21" ht="20.100000000000001" customHeight="1" x14ac:dyDescent="0.15">
      <c r="A221" s="206"/>
      <c r="B221" s="209"/>
      <c r="C221" s="194"/>
      <c r="D221" s="9" t="s">
        <v>31</v>
      </c>
      <c r="E221" s="16" t="s">
        <v>16</v>
      </c>
      <c r="F221" s="66"/>
      <c r="G221" s="28">
        <v>4600</v>
      </c>
      <c r="H221" s="29">
        <v>3600</v>
      </c>
      <c r="I221" s="29">
        <v>2500</v>
      </c>
      <c r="J221" s="29">
        <v>0</v>
      </c>
      <c r="K221" s="136">
        <v>0</v>
      </c>
      <c r="L221" s="30">
        <v>0</v>
      </c>
      <c r="M221" s="28">
        <v>3700</v>
      </c>
      <c r="N221" s="29">
        <v>5300</v>
      </c>
      <c r="O221" s="29">
        <v>8100</v>
      </c>
      <c r="P221" s="29">
        <v>8900</v>
      </c>
      <c r="Q221" s="29">
        <v>8600</v>
      </c>
      <c r="R221" s="30">
        <v>8100</v>
      </c>
      <c r="S221" s="72" t="s">
        <v>66</v>
      </c>
      <c r="T221" s="58"/>
      <c r="U221" s="46"/>
    </row>
    <row r="222" spans="1:21" ht="20.100000000000001" customHeight="1" x14ac:dyDescent="0.15">
      <c r="A222" s="207"/>
      <c r="B222" s="210"/>
      <c r="C222" s="195"/>
      <c r="D222" s="10" t="s">
        <v>32</v>
      </c>
      <c r="E222" s="17" t="s">
        <v>2</v>
      </c>
      <c r="F222" s="67"/>
      <c r="G222" s="31">
        <v>0</v>
      </c>
      <c r="H222" s="32">
        <v>0</v>
      </c>
      <c r="I222" s="32">
        <v>0</v>
      </c>
      <c r="J222" s="32">
        <v>0</v>
      </c>
      <c r="K222" s="137">
        <v>0</v>
      </c>
      <c r="L222" s="33">
        <v>0</v>
      </c>
      <c r="M222" s="31">
        <v>0</v>
      </c>
      <c r="N222" s="32">
        <v>0</v>
      </c>
      <c r="O222" s="32">
        <v>0</v>
      </c>
      <c r="P222" s="32">
        <v>0</v>
      </c>
      <c r="Q222" s="32">
        <v>0</v>
      </c>
      <c r="R222" s="33">
        <v>0</v>
      </c>
      <c r="S222" s="73" t="s">
        <v>66</v>
      </c>
      <c r="T222" s="59"/>
      <c r="U222" s="47"/>
    </row>
    <row r="223" spans="1:21" ht="20.100000000000001" customHeight="1" thickBot="1" x14ac:dyDescent="0.2">
      <c r="A223" s="154" t="s">
        <v>19</v>
      </c>
      <c r="B223" s="7" t="s">
        <v>97</v>
      </c>
      <c r="C223" s="13"/>
      <c r="D223" s="19"/>
      <c r="E223" s="7"/>
      <c r="F223" s="116" t="s">
        <v>98</v>
      </c>
      <c r="G223" s="36">
        <v>0.85000000000000009</v>
      </c>
      <c r="H223" s="37">
        <v>0.85000000000000009</v>
      </c>
      <c r="I223" s="37">
        <v>0.85000000000000009</v>
      </c>
      <c r="J223" s="37">
        <v>0.85000000000000009</v>
      </c>
      <c r="K223" s="138">
        <v>0.85000000000000009</v>
      </c>
      <c r="L223" s="38">
        <v>0.85000000000000009</v>
      </c>
      <c r="M223" s="36">
        <v>0.85000000000000009</v>
      </c>
      <c r="N223" s="37">
        <v>0.85000000000000009</v>
      </c>
      <c r="O223" s="37">
        <v>0.85000000000000009</v>
      </c>
      <c r="P223" s="37">
        <v>0.85000000000000009</v>
      </c>
      <c r="Q223" s="37">
        <v>0.85000000000000009</v>
      </c>
      <c r="R223" s="38">
        <v>0.85000000000000009</v>
      </c>
      <c r="S223" s="74" t="s">
        <v>66</v>
      </c>
      <c r="T223" s="60"/>
      <c r="U223" s="61"/>
    </row>
    <row r="224" spans="1:21" ht="20.100000000000001" customHeight="1" x14ac:dyDescent="0.15">
      <c r="A224" s="154" t="s">
        <v>20</v>
      </c>
      <c r="B224" s="13" t="s">
        <v>61</v>
      </c>
      <c r="C224" s="13" t="s">
        <v>62</v>
      </c>
      <c r="D224" s="12"/>
      <c r="E224" s="19"/>
      <c r="F224" s="68" t="s">
        <v>51</v>
      </c>
      <c r="G224" s="39">
        <f>G218*$T224*G223</f>
        <v>0</v>
      </c>
      <c r="H224" s="40">
        <f t="shared" ref="H224:R224" si="60">H218*$T224*H223</f>
        <v>0</v>
      </c>
      <c r="I224" s="40">
        <f t="shared" si="60"/>
        <v>0</v>
      </c>
      <c r="J224" s="40">
        <f t="shared" si="60"/>
        <v>0</v>
      </c>
      <c r="K224" s="62">
        <f t="shared" si="60"/>
        <v>0</v>
      </c>
      <c r="L224" s="147">
        <f t="shared" si="60"/>
        <v>0</v>
      </c>
      <c r="M224" s="39">
        <f t="shared" si="60"/>
        <v>0</v>
      </c>
      <c r="N224" s="40">
        <f t="shared" si="60"/>
        <v>0</v>
      </c>
      <c r="O224" s="40">
        <f t="shared" si="60"/>
        <v>0</v>
      </c>
      <c r="P224" s="40">
        <f t="shared" si="60"/>
        <v>0</v>
      </c>
      <c r="Q224" s="40">
        <f t="shared" si="60"/>
        <v>0</v>
      </c>
      <c r="R224" s="62">
        <f t="shared" si="60"/>
        <v>0</v>
      </c>
      <c r="S224" s="113" t="s">
        <v>46</v>
      </c>
      <c r="T224" s="114">
        <v>0</v>
      </c>
      <c r="U224" s="115" t="s">
        <v>107</v>
      </c>
    </row>
    <row r="225" spans="1:21" ht="20.100000000000001" customHeight="1" x14ac:dyDescent="0.15">
      <c r="A225" s="185" t="s">
        <v>21</v>
      </c>
      <c r="B225" s="190" t="s">
        <v>27</v>
      </c>
      <c r="C225" s="193" t="s">
        <v>62</v>
      </c>
      <c r="D225" s="8" t="s">
        <v>42</v>
      </c>
      <c r="E225" s="15" t="s">
        <v>40</v>
      </c>
      <c r="F225" s="65" t="s">
        <v>48</v>
      </c>
      <c r="G225" s="42">
        <f>G219*$T225</f>
        <v>0</v>
      </c>
      <c r="H225" s="43">
        <f t="shared" ref="H225:R225" si="61">H219*$T225</f>
        <v>0</v>
      </c>
      <c r="I225" s="43">
        <f t="shared" si="61"/>
        <v>0</v>
      </c>
      <c r="J225" s="43">
        <f t="shared" si="61"/>
        <v>0</v>
      </c>
      <c r="K225" s="63">
        <f t="shared" si="61"/>
        <v>0</v>
      </c>
      <c r="L225" s="148">
        <f t="shared" si="61"/>
        <v>0</v>
      </c>
      <c r="M225" s="49">
        <f t="shared" si="61"/>
        <v>0</v>
      </c>
      <c r="N225" s="43">
        <f t="shared" si="61"/>
        <v>0</v>
      </c>
      <c r="O225" s="43">
        <f t="shared" si="61"/>
        <v>0</v>
      </c>
      <c r="P225" s="43">
        <f t="shared" si="61"/>
        <v>0</v>
      </c>
      <c r="Q225" s="43">
        <f t="shared" si="61"/>
        <v>0</v>
      </c>
      <c r="R225" s="63">
        <f t="shared" si="61"/>
        <v>0</v>
      </c>
      <c r="S225" s="84" t="s">
        <v>52</v>
      </c>
      <c r="T225" s="85">
        <v>0</v>
      </c>
      <c r="U225" s="86" t="s">
        <v>105</v>
      </c>
    </row>
    <row r="226" spans="1:21" ht="20.100000000000001" customHeight="1" x14ac:dyDescent="0.15">
      <c r="A226" s="189"/>
      <c r="B226" s="191"/>
      <c r="C226" s="194"/>
      <c r="D226" s="9" t="s">
        <v>43</v>
      </c>
      <c r="E226" s="16" t="s">
        <v>1</v>
      </c>
      <c r="F226" s="66" t="s">
        <v>49</v>
      </c>
      <c r="G226" s="34">
        <f t="shared" ref="G226:R226" si="62">G220*$T226</f>
        <v>0</v>
      </c>
      <c r="H226" s="35">
        <f t="shared" si="62"/>
        <v>0</v>
      </c>
      <c r="I226" s="35">
        <f t="shared" si="62"/>
        <v>0</v>
      </c>
      <c r="J226" s="35">
        <f t="shared" si="62"/>
        <v>0</v>
      </c>
      <c r="K226" s="64">
        <f t="shared" si="62"/>
        <v>0</v>
      </c>
      <c r="L226" s="149">
        <f t="shared" si="62"/>
        <v>0</v>
      </c>
      <c r="M226" s="50">
        <f t="shared" si="62"/>
        <v>0</v>
      </c>
      <c r="N226" s="35">
        <f t="shared" si="62"/>
        <v>0</v>
      </c>
      <c r="O226" s="35">
        <f t="shared" si="62"/>
        <v>0</v>
      </c>
      <c r="P226" s="35">
        <f t="shared" si="62"/>
        <v>0</v>
      </c>
      <c r="Q226" s="35">
        <f t="shared" si="62"/>
        <v>0</v>
      </c>
      <c r="R226" s="64">
        <f t="shared" si="62"/>
        <v>0</v>
      </c>
      <c r="S226" s="87" t="s">
        <v>53</v>
      </c>
      <c r="T226" s="88">
        <v>0</v>
      </c>
      <c r="U226" s="89" t="s">
        <v>105</v>
      </c>
    </row>
    <row r="227" spans="1:21" ht="20.100000000000001" customHeight="1" x14ac:dyDescent="0.15">
      <c r="A227" s="189"/>
      <c r="B227" s="191"/>
      <c r="C227" s="194"/>
      <c r="D227" s="9" t="s">
        <v>44</v>
      </c>
      <c r="E227" s="16" t="s">
        <v>16</v>
      </c>
      <c r="F227" s="66" t="s">
        <v>50</v>
      </c>
      <c r="G227" s="34">
        <f t="shared" ref="G227:R227" si="63">G221*$T227</f>
        <v>0</v>
      </c>
      <c r="H227" s="35">
        <f t="shared" si="63"/>
        <v>0</v>
      </c>
      <c r="I227" s="35">
        <f t="shared" si="63"/>
        <v>0</v>
      </c>
      <c r="J227" s="35">
        <f t="shared" si="63"/>
        <v>0</v>
      </c>
      <c r="K227" s="64">
        <f t="shared" si="63"/>
        <v>0</v>
      </c>
      <c r="L227" s="149">
        <f t="shared" si="63"/>
        <v>0</v>
      </c>
      <c r="M227" s="50">
        <f t="shared" si="63"/>
        <v>0</v>
      </c>
      <c r="N227" s="35">
        <f t="shared" si="63"/>
        <v>0</v>
      </c>
      <c r="O227" s="35">
        <f t="shared" si="63"/>
        <v>0</v>
      </c>
      <c r="P227" s="35">
        <f t="shared" si="63"/>
        <v>0</v>
      </c>
      <c r="Q227" s="35">
        <f t="shared" si="63"/>
        <v>0</v>
      </c>
      <c r="R227" s="64">
        <f t="shared" si="63"/>
        <v>0</v>
      </c>
      <c r="S227" s="87" t="s">
        <v>54</v>
      </c>
      <c r="T227" s="88">
        <v>0</v>
      </c>
      <c r="U227" s="89" t="s">
        <v>105</v>
      </c>
    </row>
    <row r="228" spans="1:21" ht="20.100000000000001" customHeight="1" thickBot="1" x14ac:dyDescent="0.2">
      <c r="A228" s="186"/>
      <c r="B228" s="192"/>
      <c r="C228" s="195"/>
      <c r="D228" s="10" t="s">
        <v>45</v>
      </c>
      <c r="E228" s="17" t="s">
        <v>2</v>
      </c>
      <c r="F228" s="69" t="s">
        <v>47</v>
      </c>
      <c r="G228" s="90">
        <f t="shared" ref="G228:R228" si="64">G222*$T228</f>
        <v>0</v>
      </c>
      <c r="H228" s="91">
        <f t="shared" si="64"/>
        <v>0</v>
      </c>
      <c r="I228" s="91">
        <f t="shared" si="64"/>
        <v>0</v>
      </c>
      <c r="J228" s="91">
        <f t="shared" si="64"/>
        <v>0</v>
      </c>
      <c r="K228" s="93">
        <f t="shared" si="64"/>
        <v>0</v>
      </c>
      <c r="L228" s="150">
        <f t="shared" si="64"/>
        <v>0</v>
      </c>
      <c r="M228" s="92">
        <f t="shared" si="64"/>
        <v>0</v>
      </c>
      <c r="N228" s="91">
        <f t="shared" si="64"/>
        <v>0</v>
      </c>
      <c r="O228" s="91">
        <f t="shared" si="64"/>
        <v>0</v>
      </c>
      <c r="P228" s="91">
        <f t="shared" si="64"/>
        <v>0</v>
      </c>
      <c r="Q228" s="91">
        <f t="shared" si="64"/>
        <v>0</v>
      </c>
      <c r="R228" s="93">
        <f t="shared" si="64"/>
        <v>0</v>
      </c>
      <c r="S228" s="94" t="s">
        <v>55</v>
      </c>
      <c r="T228" s="95">
        <v>0</v>
      </c>
      <c r="U228" s="96" t="s">
        <v>105</v>
      </c>
    </row>
    <row r="229" spans="1:21" ht="20.100000000000001" customHeight="1" x14ac:dyDescent="0.15">
      <c r="A229" s="185" t="s">
        <v>22</v>
      </c>
      <c r="B229" s="190" t="s">
        <v>63</v>
      </c>
      <c r="C229" s="193" t="s">
        <v>62</v>
      </c>
      <c r="D229" s="11" t="s">
        <v>33</v>
      </c>
      <c r="E229" s="18" t="s">
        <v>41</v>
      </c>
      <c r="F229" s="97" t="s">
        <v>69</v>
      </c>
      <c r="G229" s="98">
        <f>ROUNDDOWN(G218*T229,2)</f>
        <v>0</v>
      </c>
      <c r="H229" s="99">
        <f>ROUNDDOWN(H218*T229,2)</f>
        <v>0</v>
      </c>
      <c r="I229" s="99">
        <f>ROUNDDOWN(I218*T229,2)</f>
        <v>0</v>
      </c>
      <c r="J229" s="99">
        <f>ROUNDDOWN(J218*T229,2)</f>
        <v>0</v>
      </c>
      <c r="K229" s="101">
        <f>ROUNDDOWN(K218*T229,2)</f>
        <v>0</v>
      </c>
      <c r="L229" s="151">
        <f>ROUNDDOWN(L218*T229,2)</f>
        <v>0</v>
      </c>
      <c r="M229" s="100">
        <f>ROUNDDOWN(M218*T229,2)</f>
        <v>0</v>
      </c>
      <c r="N229" s="99">
        <f>ROUNDDOWN(N218*T229,2)</f>
        <v>0</v>
      </c>
      <c r="O229" s="99">
        <f>ROUNDDOWN(O218*T229,2)</f>
        <v>0</v>
      </c>
      <c r="P229" s="99">
        <f>ROUNDDOWN(P218*T229,2)</f>
        <v>0</v>
      </c>
      <c r="Q229" s="99">
        <f>ROUNDDOWN(Q218*T229,2)</f>
        <v>0</v>
      </c>
      <c r="R229" s="101">
        <f>ROUNDDOWN(R218*T229,2)</f>
        <v>0</v>
      </c>
      <c r="S229" s="102" t="s">
        <v>56</v>
      </c>
      <c r="T229" s="103">
        <v>0</v>
      </c>
      <c r="U229" s="104" t="s">
        <v>91</v>
      </c>
    </row>
    <row r="230" spans="1:21" ht="20.100000000000001" customHeight="1" thickBot="1" x14ac:dyDescent="0.2">
      <c r="A230" s="186"/>
      <c r="B230" s="192"/>
      <c r="C230" s="195"/>
      <c r="D230" s="44" t="s">
        <v>34</v>
      </c>
      <c r="E230" s="55" t="s">
        <v>58</v>
      </c>
      <c r="F230" s="105" t="s">
        <v>68</v>
      </c>
      <c r="G230" s="106">
        <f>ROUNDDOWN(SUM(G225:G228)*T230%,2)</f>
        <v>0</v>
      </c>
      <c r="H230" s="107">
        <f>ROUNDDOWN(SUM(H225:H228)*T230%,2)</f>
        <v>0</v>
      </c>
      <c r="I230" s="107">
        <f>ROUNDDOWN(SUM(I225:I228)*T230%,2)</f>
        <v>0</v>
      </c>
      <c r="J230" s="107">
        <f>ROUNDDOWN(SUM(J225:J228)*T230%,2)</f>
        <v>0</v>
      </c>
      <c r="K230" s="109">
        <f>ROUNDDOWN(SUM(K225:K228)*T230%,2)</f>
        <v>0</v>
      </c>
      <c r="L230" s="152">
        <f>ROUNDDOWN(SUM(L225:L228)*T230%,2)</f>
        <v>0</v>
      </c>
      <c r="M230" s="108">
        <f>ROUNDDOWN(SUM(M225:M228)*T230%,2)</f>
        <v>0</v>
      </c>
      <c r="N230" s="107">
        <f>ROUNDDOWN(SUM(N225:N228)*T230%,2)</f>
        <v>0</v>
      </c>
      <c r="O230" s="107">
        <f>ROUNDDOWN(SUM(O225:O228)*T230%,2)</f>
        <v>0</v>
      </c>
      <c r="P230" s="107">
        <f>ROUNDDOWN(SUM(P225:P228)*T230%,2)</f>
        <v>0</v>
      </c>
      <c r="Q230" s="107">
        <f>ROUNDDOWN(SUM(Q225:Q228)*T230%,2)</f>
        <v>0</v>
      </c>
      <c r="R230" s="109">
        <f>ROUNDDOWN(SUM(R225:R228)*T230%,2)</f>
        <v>0</v>
      </c>
      <c r="S230" s="110" t="s">
        <v>57</v>
      </c>
      <c r="T230" s="111">
        <v>0</v>
      </c>
      <c r="U230" s="112" t="s">
        <v>106</v>
      </c>
    </row>
    <row r="231" spans="1:21" ht="20.100000000000001" customHeight="1" x14ac:dyDescent="0.15">
      <c r="A231" s="185" t="s">
        <v>23</v>
      </c>
      <c r="B231" s="187" t="s">
        <v>26</v>
      </c>
      <c r="C231" s="187" t="s">
        <v>62</v>
      </c>
      <c r="D231" s="8"/>
      <c r="E231" s="122" t="s">
        <v>73</v>
      </c>
      <c r="F231" s="123" t="s">
        <v>99</v>
      </c>
      <c r="G231" s="124">
        <f>ROUNDDOWN(G224+SUM(G225:G228)-SUM(G229:G230),0)</f>
        <v>0</v>
      </c>
      <c r="H231" s="125">
        <f t="shared" ref="H231:R231" si="65">ROUNDDOWN(H224+SUM(H225:H228)-SUM(H229:H230),0)</f>
        <v>0</v>
      </c>
      <c r="I231" s="125">
        <f t="shared" si="65"/>
        <v>0</v>
      </c>
      <c r="J231" s="125">
        <f t="shared" si="65"/>
        <v>0</v>
      </c>
      <c r="K231" s="146">
        <f t="shared" si="65"/>
        <v>0</v>
      </c>
      <c r="L231" s="126">
        <f t="shared" si="65"/>
        <v>0</v>
      </c>
      <c r="M231" s="124">
        <f t="shared" si="65"/>
        <v>0</v>
      </c>
      <c r="N231" s="125">
        <f t="shared" si="65"/>
        <v>0</v>
      </c>
      <c r="O231" s="125">
        <f t="shared" si="65"/>
        <v>0</v>
      </c>
      <c r="P231" s="125">
        <f t="shared" si="65"/>
        <v>0</v>
      </c>
      <c r="Q231" s="125">
        <f t="shared" si="65"/>
        <v>0</v>
      </c>
      <c r="R231" s="126">
        <f t="shared" si="65"/>
        <v>0</v>
      </c>
      <c r="S231" s="127" t="s">
        <v>67</v>
      </c>
      <c r="T231" s="128"/>
      <c r="U231" s="129"/>
    </row>
    <row r="232" spans="1:21" ht="20.100000000000001" customHeight="1" x14ac:dyDescent="0.15">
      <c r="A232" s="186"/>
      <c r="B232" s="188"/>
      <c r="C232" s="188"/>
      <c r="D232" s="10"/>
      <c r="E232" s="130" t="s">
        <v>113</v>
      </c>
      <c r="F232" s="67"/>
      <c r="G232" s="131"/>
      <c r="H232" s="132"/>
      <c r="I232" s="132"/>
      <c r="J232" s="132"/>
      <c r="K232" s="132" t="s">
        <v>160</v>
      </c>
      <c r="L232" s="133">
        <f>SUM(G231:L231)</f>
        <v>0</v>
      </c>
      <c r="M232" s="131"/>
      <c r="N232" s="132"/>
      <c r="O232" s="132"/>
      <c r="P232" s="132"/>
      <c r="Q232" s="132" t="s">
        <v>162</v>
      </c>
      <c r="R232" s="133">
        <f>SUM(M231:R231)</f>
        <v>0</v>
      </c>
      <c r="S232" s="73"/>
      <c r="T232" s="59"/>
      <c r="U232" s="47"/>
    </row>
    <row r="233" spans="1:21" ht="20.100000000000001" customHeight="1" x14ac:dyDescent="0.15">
      <c r="A233" s="154" t="s">
        <v>28</v>
      </c>
      <c r="B233" s="13" t="s">
        <v>64</v>
      </c>
      <c r="C233" s="13" t="s">
        <v>62</v>
      </c>
      <c r="D233" s="13"/>
      <c r="E233" s="13"/>
      <c r="F233" s="117" t="s">
        <v>114</v>
      </c>
      <c r="G233" s="118"/>
      <c r="H233" s="119"/>
      <c r="I233" s="119"/>
      <c r="J233" s="119"/>
      <c r="K233" s="119"/>
      <c r="L233" s="119"/>
      <c r="M233" s="119"/>
      <c r="N233" s="119"/>
      <c r="O233" s="119"/>
      <c r="P233" s="119"/>
      <c r="Q233" s="119"/>
      <c r="R233" s="120">
        <f>SUM(L232,R232)</f>
        <v>0</v>
      </c>
      <c r="S233" s="121"/>
      <c r="T233" s="56"/>
      <c r="U233" s="54"/>
    </row>
    <row r="234" spans="1:21" s="82" customFormat="1" ht="9.9499999999999993" customHeight="1" x14ac:dyDescent="0.15">
      <c r="A234" s="41"/>
      <c r="B234" s="41"/>
      <c r="C234" s="41"/>
      <c r="D234" s="41"/>
      <c r="E234" s="41"/>
      <c r="F234" s="41"/>
      <c r="G234" s="4"/>
      <c r="H234" s="1"/>
      <c r="I234" s="1"/>
      <c r="J234" s="1"/>
      <c r="K234" s="1"/>
      <c r="L234" s="4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20.100000000000001" customHeight="1" x14ac:dyDescent="0.15">
      <c r="A235" s="21">
        <v>12</v>
      </c>
      <c r="B235" s="14" t="s">
        <v>141</v>
      </c>
      <c r="C235" s="14"/>
      <c r="D235" s="144"/>
    </row>
    <row r="236" spans="1:21" ht="20.100000000000001" customHeight="1" x14ac:dyDescent="0.15">
      <c r="A236" s="1"/>
      <c r="B236" s="1" t="s">
        <v>142</v>
      </c>
      <c r="D236" s="144"/>
      <c r="N236" s="4" t="s">
        <v>36</v>
      </c>
      <c r="O236" s="5">
        <v>59</v>
      </c>
      <c r="P236" s="1" t="s">
        <v>35</v>
      </c>
      <c r="Q236" s="4" t="s">
        <v>37</v>
      </c>
      <c r="R236" s="2">
        <v>500</v>
      </c>
      <c r="S236" s="1" t="s">
        <v>70</v>
      </c>
    </row>
    <row r="237" spans="1:21" ht="20.100000000000001" customHeight="1" x14ac:dyDescent="0.15">
      <c r="A237" s="185" t="s">
        <v>24</v>
      </c>
      <c r="B237" s="187"/>
      <c r="C237" s="187"/>
      <c r="D237" s="187"/>
      <c r="E237" s="211"/>
      <c r="F237" s="213" t="s">
        <v>65</v>
      </c>
      <c r="G237" s="196" t="s">
        <v>112</v>
      </c>
      <c r="H237" s="197"/>
      <c r="I237" s="197"/>
      <c r="J237" s="197"/>
      <c r="K237" s="197"/>
      <c r="L237" s="197"/>
      <c r="M237" s="197"/>
      <c r="N237" s="197"/>
      <c r="O237" s="197"/>
      <c r="P237" s="197"/>
      <c r="Q237" s="197"/>
      <c r="R237" s="198"/>
      <c r="S237" s="199" t="s">
        <v>71</v>
      </c>
      <c r="T237" s="200"/>
      <c r="U237" s="201"/>
    </row>
    <row r="238" spans="1:21" ht="20.100000000000001" customHeight="1" x14ac:dyDescent="0.15">
      <c r="A238" s="186"/>
      <c r="B238" s="188"/>
      <c r="C238" s="188"/>
      <c r="D238" s="188"/>
      <c r="E238" s="212"/>
      <c r="F238" s="214"/>
      <c r="G238" s="51" t="s">
        <v>12</v>
      </c>
      <c r="H238" s="52" t="s">
        <v>13</v>
      </c>
      <c r="I238" s="52" t="s">
        <v>4</v>
      </c>
      <c r="J238" s="52" t="s">
        <v>5</v>
      </c>
      <c r="K238" s="139" t="s">
        <v>6</v>
      </c>
      <c r="L238" s="53" t="s">
        <v>7</v>
      </c>
      <c r="M238" s="51" t="s">
        <v>8</v>
      </c>
      <c r="N238" s="52" t="s">
        <v>9</v>
      </c>
      <c r="O238" s="52" t="s">
        <v>10</v>
      </c>
      <c r="P238" s="52" t="s">
        <v>14</v>
      </c>
      <c r="Q238" s="52" t="s">
        <v>15</v>
      </c>
      <c r="R238" s="53" t="s">
        <v>11</v>
      </c>
      <c r="S238" s="202"/>
      <c r="T238" s="203"/>
      <c r="U238" s="204"/>
    </row>
    <row r="239" spans="1:21" ht="20.100000000000001" customHeight="1" x14ac:dyDescent="0.15">
      <c r="A239" s="153" t="s">
        <v>17</v>
      </c>
      <c r="B239" s="13" t="s">
        <v>25</v>
      </c>
      <c r="C239" s="13" t="s">
        <v>59</v>
      </c>
      <c r="D239" s="19"/>
      <c r="E239" s="19"/>
      <c r="F239" s="116"/>
      <c r="G239" s="22">
        <v>59</v>
      </c>
      <c r="H239" s="23">
        <v>59</v>
      </c>
      <c r="I239" s="23">
        <v>59</v>
      </c>
      <c r="J239" s="23">
        <v>59</v>
      </c>
      <c r="K239" s="134">
        <v>59</v>
      </c>
      <c r="L239" s="24">
        <v>59</v>
      </c>
      <c r="M239" s="48">
        <v>59</v>
      </c>
      <c r="N239" s="23">
        <v>59</v>
      </c>
      <c r="O239" s="23">
        <v>59</v>
      </c>
      <c r="P239" s="23">
        <v>59</v>
      </c>
      <c r="Q239" s="23">
        <v>59</v>
      </c>
      <c r="R239" s="24">
        <v>59</v>
      </c>
      <c r="S239" s="70" t="s">
        <v>66</v>
      </c>
      <c r="T239" s="56"/>
      <c r="U239" s="54"/>
    </row>
    <row r="240" spans="1:21" ht="20.100000000000001" customHeight="1" x14ac:dyDescent="0.15">
      <c r="A240" s="205" t="s">
        <v>18</v>
      </c>
      <c r="B240" s="208" t="s">
        <v>3</v>
      </c>
      <c r="C240" s="193" t="s">
        <v>60</v>
      </c>
      <c r="D240" s="8" t="s">
        <v>29</v>
      </c>
      <c r="E240" s="15" t="s">
        <v>40</v>
      </c>
      <c r="F240" s="65"/>
      <c r="G240" s="25">
        <v>0</v>
      </c>
      <c r="H240" s="26">
        <v>0</v>
      </c>
      <c r="I240" s="26">
        <v>0</v>
      </c>
      <c r="J240" s="26">
        <v>0</v>
      </c>
      <c r="K240" s="135">
        <v>0</v>
      </c>
      <c r="L240" s="27">
        <v>0</v>
      </c>
      <c r="M240" s="25">
        <v>0</v>
      </c>
      <c r="N240" s="26">
        <v>0</v>
      </c>
      <c r="O240" s="26">
        <v>0</v>
      </c>
      <c r="P240" s="26">
        <v>0</v>
      </c>
      <c r="Q240" s="26">
        <v>0</v>
      </c>
      <c r="R240" s="27">
        <v>0</v>
      </c>
      <c r="S240" s="71" t="s">
        <v>66</v>
      </c>
      <c r="T240" s="57"/>
      <c r="U240" s="45"/>
    </row>
    <row r="241" spans="1:21" ht="20.100000000000001" customHeight="1" x14ac:dyDescent="0.15">
      <c r="A241" s="206"/>
      <c r="B241" s="209"/>
      <c r="C241" s="194"/>
      <c r="D241" s="9" t="s">
        <v>30</v>
      </c>
      <c r="E241" s="16" t="s">
        <v>1</v>
      </c>
      <c r="F241" s="66"/>
      <c r="G241" s="28">
        <v>0</v>
      </c>
      <c r="H241" s="29">
        <v>0</v>
      </c>
      <c r="I241" s="29">
        <v>0</v>
      </c>
      <c r="J241" s="29">
        <v>3500</v>
      </c>
      <c r="K241" s="136">
        <v>3800</v>
      </c>
      <c r="L241" s="30">
        <v>3200</v>
      </c>
      <c r="M241" s="28">
        <v>0</v>
      </c>
      <c r="N241" s="29">
        <v>0</v>
      </c>
      <c r="O241" s="29">
        <v>0</v>
      </c>
      <c r="P241" s="29">
        <v>0</v>
      </c>
      <c r="Q241" s="29">
        <v>0</v>
      </c>
      <c r="R241" s="30">
        <v>0</v>
      </c>
      <c r="S241" s="72" t="s">
        <v>66</v>
      </c>
      <c r="T241" s="58"/>
      <c r="U241" s="46"/>
    </row>
    <row r="242" spans="1:21" ht="20.100000000000001" customHeight="1" x14ac:dyDescent="0.15">
      <c r="A242" s="206"/>
      <c r="B242" s="209"/>
      <c r="C242" s="194"/>
      <c r="D242" s="9" t="s">
        <v>31</v>
      </c>
      <c r="E242" s="16" t="s">
        <v>16</v>
      </c>
      <c r="F242" s="66"/>
      <c r="G242" s="28">
        <v>3400</v>
      </c>
      <c r="H242" s="29">
        <v>3200</v>
      </c>
      <c r="I242" s="29">
        <v>3100</v>
      </c>
      <c r="J242" s="29">
        <v>0</v>
      </c>
      <c r="K242" s="136">
        <v>0</v>
      </c>
      <c r="L242" s="30">
        <v>0</v>
      </c>
      <c r="M242" s="28">
        <v>3200</v>
      </c>
      <c r="N242" s="29">
        <v>3500</v>
      </c>
      <c r="O242" s="29">
        <v>5100</v>
      </c>
      <c r="P242" s="29">
        <v>5600</v>
      </c>
      <c r="Q242" s="29">
        <v>5200</v>
      </c>
      <c r="R242" s="30">
        <v>5300</v>
      </c>
      <c r="S242" s="72" t="s">
        <v>66</v>
      </c>
      <c r="T242" s="58"/>
      <c r="U242" s="46"/>
    </row>
    <row r="243" spans="1:21" ht="20.100000000000001" customHeight="1" x14ac:dyDescent="0.15">
      <c r="A243" s="207"/>
      <c r="B243" s="210"/>
      <c r="C243" s="195"/>
      <c r="D243" s="10" t="s">
        <v>32</v>
      </c>
      <c r="E243" s="17" t="s">
        <v>2</v>
      </c>
      <c r="F243" s="67"/>
      <c r="G243" s="31">
        <v>0</v>
      </c>
      <c r="H243" s="32">
        <v>0</v>
      </c>
      <c r="I243" s="32">
        <v>0</v>
      </c>
      <c r="J243" s="32">
        <v>0</v>
      </c>
      <c r="K243" s="137">
        <v>0</v>
      </c>
      <c r="L243" s="33">
        <v>0</v>
      </c>
      <c r="M243" s="31">
        <v>0</v>
      </c>
      <c r="N243" s="32">
        <v>0</v>
      </c>
      <c r="O243" s="32">
        <v>0</v>
      </c>
      <c r="P243" s="32">
        <v>0</v>
      </c>
      <c r="Q243" s="32">
        <v>0</v>
      </c>
      <c r="R243" s="33">
        <v>0</v>
      </c>
      <c r="S243" s="73" t="s">
        <v>66</v>
      </c>
      <c r="T243" s="59"/>
      <c r="U243" s="47"/>
    </row>
    <row r="244" spans="1:21" ht="20.100000000000001" customHeight="1" thickBot="1" x14ac:dyDescent="0.2">
      <c r="A244" s="154" t="s">
        <v>19</v>
      </c>
      <c r="B244" s="7" t="s">
        <v>97</v>
      </c>
      <c r="C244" s="13"/>
      <c r="D244" s="19"/>
      <c r="E244" s="7"/>
      <c r="F244" s="116" t="s">
        <v>98</v>
      </c>
      <c r="G244" s="36">
        <v>0.85000000000000009</v>
      </c>
      <c r="H244" s="37">
        <v>0.85000000000000009</v>
      </c>
      <c r="I244" s="37">
        <v>0.85000000000000009</v>
      </c>
      <c r="J244" s="37">
        <v>0.85000000000000009</v>
      </c>
      <c r="K244" s="138">
        <v>0.85000000000000009</v>
      </c>
      <c r="L244" s="38">
        <v>0.85000000000000009</v>
      </c>
      <c r="M244" s="36">
        <v>0.85000000000000009</v>
      </c>
      <c r="N244" s="37">
        <v>0.85000000000000009</v>
      </c>
      <c r="O244" s="37">
        <v>0.85000000000000009</v>
      </c>
      <c r="P244" s="37">
        <v>0.85000000000000009</v>
      </c>
      <c r="Q244" s="37">
        <v>0.85000000000000009</v>
      </c>
      <c r="R244" s="38">
        <v>0.85000000000000009</v>
      </c>
      <c r="S244" s="74" t="s">
        <v>66</v>
      </c>
      <c r="T244" s="60"/>
      <c r="U244" s="61"/>
    </row>
    <row r="245" spans="1:21" ht="20.100000000000001" customHeight="1" x14ac:dyDescent="0.15">
      <c r="A245" s="154" t="s">
        <v>20</v>
      </c>
      <c r="B245" s="13" t="s">
        <v>61</v>
      </c>
      <c r="C245" s="13" t="s">
        <v>62</v>
      </c>
      <c r="D245" s="12"/>
      <c r="E245" s="19"/>
      <c r="F245" s="68" t="s">
        <v>51</v>
      </c>
      <c r="G245" s="39">
        <f>G239*$T245*G244</f>
        <v>0</v>
      </c>
      <c r="H245" s="40">
        <f t="shared" ref="H245:R245" si="66">H239*$T245*H244</f>
        <v>0</v>
      </c>
      <c r="I245" s="40">
        <f t="shared" si="66"/>
        <v>0</v>
      </c>
      <c r="J245" s="40">
        <f t="shared" si="66"/>
        <v>0</v>
      </c>
      <c r="K245" s="62">
        <f t="shared" si="66"/>
        <v>0</v>
      </c>
      <c r="L245" s="147">
        <f t="shared" si="66"/>
        <v>0</v>
      </c>
      <c r="M245" s="39">
        <f t="shared" si="66"/>
        <v>0</v>
      </c>
      <c r="N245" s="40">
        <f t="shared" si="66"/>
        <v>0</v>
      </c>
      <c r="O245" s="40">
        <f t="shared" si="66"/>
        <v>0</v>
      </c>
      <c r="P245" s="40">
        <f t="shared" si="66"/>
        <v>0</v>
      </c>
      <c r="Q245" s="40">
        <f t="shared" si="66"/>
        <v>0</v>
      </c>
      <c r="R245" s="62">
        <f t="shared" si="66"/>
        <v>0</v>
      </c>
      <c r="S245" s="113" t="s">
        <v>46</v>
      </c>
      <c r="T245" s="114">
        <v>0</v>
      </c>
      <c r="U245" s="115" t="s">
        <v>107</v>
      </c>
    </row>
    <row r="246" spans="1:21" ht="20.100000000000001" customHeight="1" x14ac:dyDescent="0.15">
      <c r="A246" s="185" t="s">
        <v>21</v>
      </c>
      <c r="B246" s="190" t="s">
        <v>27</v>
      </c>
      <c r="C246" s="193" t="s">
        <v>62</v>
      </c>
      <c r="D246" s="8" t="s">
        <v>42</v>
      </c>
      <c r="E246" s="15" t="s">
        <v>40</v>
      </c>
      <c r="F246" s="65" t="s">
        <v>48</v>
      </c>
      <c r="G246" s="42">
        <f>G240*$T246</f>
        <v>0</v>
      </c>
      <c r="H246" s="43">
        <f t="shared" ref="H246:R246" si="67">H240*$T246</f>
        <v>0</v>
      </c>
      <c r="I246" s="43">
        <f t="shared" si="67"/>
        <v>0</v>
      </c>
      <c r="J246" s="43">
        <f t="shared" si="67"/>
        <v>0</v>
      </c>
      <c r="K246" s="63">
        <f t="shared" si="67"/>
        <v>0</v>
      </c>
      <c r="L246" s="148">
        <f t="shared" si="67"/>
        <v>0</v>
      </c>
      <c r="M246" s="49">
        <f t="shared" si="67"/>
        <v>0</v>
      </c>
      <c r="N246" s="43">
        <f t="shared" si="67"/>
        <v>0</v>
      </c>
      <c r="O246" s="43">
        <f t="shared" si="67"/>
        <v>0</v>
      </c>
      <c r="P246" s="43">
        <f t="shared" si="67"/>
        <v>0</v>
      </c>
      <c r="Q246" s="43">
        <f t="shared" si="67"/>
        <v>0</v>
      </c>
      <c r="R246" s="63">
        <f t="shared" si="67"/>
        <v>0</v>
      </c>
      <c r="S246" s="84" t="s">
        <v>52</v>
      </c>
      <c r="T246" s="85">
        <v>0</v>
      </c>
      <c r="U246" s="86" t="s">
        <v>105</v>
      </c>
    </row>
    <row r="247" spans="1:21" ht="20.100000000000001" customHeight="1" x14ac:dyDescent="0.15">
      <c r="A247" s="189"/>
      <c r="B247" s="191"/>
      <c r="C247" s="194"/>
      <c r="D247" s="9" t="s">
        <v>43</v>
      </c>
      <c r="E247" s="16" t="s">
        <v>1</v>
      </c>
      <c r="F247" s="66" t="s">
        <v>49</v>
      </c>
      <c r="G247" s="34">
        <f t="shared" ref="G247:R247" si="68">G241*$T247</f>
        <v>0</v>
      </c>
      <c r="H247" s="35">
        <f t="shared" si="68"/>
        <v>0</v>
      </c>
      <c r="I247" s="35">
        <f t="shared" si="68"/>
        <v>0</v>
      </c>
      <c r="J247" s="35">
        <f t="shared" si="68"/>
        <v>0</v>
      </c>
      <c r="K247" s="64">
        <f t="shared" si="68"/>
        <v>0</v>
      </c>
      <c r="L247" s="149">
        <f t="shared" si="68"/>
        <v>0</v>
      </c>
      <c r="M247" s="50">
        <f t="shared" si="68"/>
        <v>0</v>
      </c>
      <c r="N247" s="35">
        <f t="shared" si="68"/>
        <v>0</v>
      </c>
      <c r="O247" s="35">
        <f t="shared" si="68"/>
        <v>0</v>
      </c>
      <c r="P247" s="35">
        <f t="shared" si="68"/>
        <v>0</v>
      </c>
      <c r="Q247" s="35">
        <f t="shared" si="68"/>
        <v>0</v>
      </c>
      <c r="R247" s="64">
        <f t="shared" si="68"/>
        <v>0</v>
      </c>
      <c r="S247" s="87" t="s">
        <v>53</v>
      </c>
      <c r="T247" s="88">
        <v>0</v>
      </c>
      <c r="U247" s="89" t="s">
        <v>105</v>
      </c>
    </row>
    <row r="248" spans="1:21" ht="20.100000000000001" customHeight="1" x14ac:dyDescent="0.15">
      <c r="A248" s="189"/>
      <c r="B248" s="191"/>
      <c r="C248" s="194"/>
      <c r="D248" s="9" t="s">
        <v>44</v>
      </c>
      <c r="E248" s="16" t="s">
        <v>16</v>
      </c>
      <c r="F248" s="66" t="s">
        <v>50</v>
      </c>
      <c r="G248" s="34">
        <f t="shared" ref="G248:R248" si="69">G242*$T248</f>
        <v>0</v>
      </c>
      <c r="H248" s="35">
        <f t="shared" si="69"/>
        <v>0</v>
      </c>
      <c r="I248" s="35">
        <f t="shared" si="69"/>
        <v>0</v>
      </c>
      <c r="J248" s="35">
        <f t="shared" si="69"/>
        <v>0</v>
      </c>
      <c r="K248" s="64">
        <f t="shared" si="69"/>
        <v>0</v>
      </c>
      <c r="L248" s="149">
        <f t="shared" si="69"/>
        <v>0</v>
      </c>
      <c r="M248" s="50">
        <f t="shared" si="69"/>
        <v>0</v>
      </c>
      <c r="N248" s="35">
        <f t="shared" si="69"/>
        <v>0</v>
      </c>
      <c r="O248" s="35">
        <f t="shared" si="69"/>
        <v>0</v>
      </c>
      <c r="P248" s="35">
        <f t="shared" si="69"/>
        <v>0</v>
      </c>
      <c r="Q248" s="35">
        <f t="shared" si="69"/>
        <v>0</v>
      </c>
      <c r="R248" s="64">
        <f t="shared" si="69"/>
        <v>0</v>
      </c>
      <c r="S248" s="87" t="s">
        <v>54</v>
      </c>
      <c r="T248" s="88">
        <v>0</v>
      </c>
      <c r="U248" s="89" t="s">
        <v>105</v>
      </c>
    </row>
    <row r="249" spans="1:21" ht="20.100000000000001" customHeight="1" thickBot="1" x14ac:dyDescent="0.2">
      <c r="A249" s="186"/>
      <c r="B249" s="192"/>
      <c r="C249" s="195"/>
      <c r="D249" s="10" t="s">
        <v>45</v>
      </c>
      <c r="E249" s="17" t="s">
        <v>2</v>
      </c>
      <c r="F249" s="69" t="s">
        <v>47</v>
      </c>
      <c r="G249" s="90">
        <f t="shared" ref="G249:R249" si="70">G243*$T249</f>
        <v>0</v>
      </c>
      <c r="H249" s="91">
        <f t="shared" si="70"/>
        <v>0</v>
      </c>
      <c r="I249" s="91">
        <f t="shared" si="70"/>
        <v>0</v>
      </c>
      <c r="J249" s="91">
        <f t="shared" si="70"/>
        <v>0</v>
      </c>
      <c r="K249" s="93">
        <f t="shared" si="70"/>
        <v>0</v>
      </c>
      <c r="L249" s="150">
        <f t="shared" si="70"/>
        <v>0</v>
      </c>
      <c r="M249" s="92">
        <f t="shared" si="70"/>
        <v>0</v>
      </c>
      <c r="N249" s="91">
        <f t="shared" si="70"/>
        <v>0</v>
      </c>
      <c r="O249" s="91">
        <f t="shared" si="70"/>
        <v>0</v>
      </c>
      <c r="P249" s="91">
        <f t="shared" si="70"/>
        <v>0</v>
      </c>
      <c r="Q249" s="91">
        <f t="shared" si="70"/>
        <v>0</v>
      </c>
      <c r="R249" s="93">
        <f t="shared" si="70"/>
        <v>0</v>
      </c>
      <c r="S249" s="94" t="s">
        <v>55</v>
      </c>
      <c r="T249" s="95">
        <v>0</v>
      </c>
      <c r="U249" s="96" t="s">
        <v>105</v>
      </c>
    </row>
    <row r="250" spans="1:21" ht="20.100000000000001" customHeight="1" x14ac:dyDescent="0.15">
      <c r="A250" s="185" t="s">
        <v>22</v>
      </c>
      <c r="B250" s="190" t="s">
        <v>63</v>
      </c>
      <c r="C250" s="193" t="s">
        <v>62</v>
      </c>
      <c r="D250" s="11" t="s">
        <v>33</v>
      </c>
      <c r="E250" s="18" t="s">
        <v>41</v>
      </c>
      <c r="F250" s="97" t="s">
        <v>69</v>
      </c>
      <c r="G250" s="98">
        <f>ROUNDDOWN(G239*T250,2)</f>
        <v>0</v>
      </c>
      <c r="H250" s="99">
        <f>ROUNDDOWN(H239*T250,2)</f>
        <v>0</v>
      </c>
      <c r="I250" s="99">
        <f>ROUNDDOWN(I239*T250,2)</f>
        <v>0</v>
      </c>
      <c r="J250" s="99">
        <f>ROUNDDOWN(J239*T250,2)</f>
        <v>0</v>
      </c>
      <c r="K250" s="101">
        <f>ROUNDDOWN(K239*T250,2)</f>
        <v>0</v>
      </c>
      <c r="L250" s="151">
        <f>ROUNDDOWN(L239*T250,2)</f>
        <v>0</v>
      </c>
      <c r="M250" s="100">
        <f>ROUNDDOWN(M239*T250,2)</f>
        <v>0</v>
      </c>
      <c r="N250" s="99">
        <f>ROUNDDOWN(N239*T250,2)</f>
        <v>0</v>
      </c>
      <c r="O250" s="99">
        <f>ROUNDDOWN(O239*T250,2)</f>
        <v>0</v>
      </c>
      <c r="P250" s="99">
        <f>ROUNDDOWN(P239*T250,2)</f>
        <v>0</v>
      </c>
      <c r="Q250" s="99">
        <f>ROUNDDOWN(Q239*T250,2)</f>
        <v>0</v>
      </c>
      <c r="R250" s="101">
        <f>ROUNDDOWN(R239*T250,2)</f>
        <v>0</v>
      </c>
      <c r="S250" s="102" t="s">
        <v>56</v>
      </c>
      <c r="T250" s="103">
        <v>0</v>
      </c>
      <c r="U250" s="104" t="s">
        <v>91</v>
      </c>
    </row>
    <row r="251" spans="1:21" ht="20.100000000000001" customHeight="1" thickBot="1" x14ac:dyDescent="0.2">
      <c r="A251" s="186"/>
      <c r="B251" s="192"/>
      <c r="C251" s="195"/>
      <c r="D251" s="44" t="s">
        <v>34</v>
      </c>
      <c r="E251" s="55" t="s">
        <v>58</v>
      </c>
      <c r="F251" s="105" t="s">
        <v>68</v>
      </c>
      <c r="G251" s="106">
        <f>ROUNDDOWN(SUM(G246:G249)*T251%,2)</f>
        <v>0</v>
      </c>
      <c r="H251" s="107">
        <f>ROUNDDOWN(SUM(H246:H249)*T251%,2)</f>
        <v>0</v>
      </c>
      <c r="I251" s="107">
        <f>ROUNDDOWN(SUM(I246:I249)*T251%,2)</f>
        <v>0</v>
      </c>
      <c r="J251" s="107">
        <f>ROUNDDOWN(SUM(J246:J249)*T251%,2)</f>
        <v>0</v>
      </c>
      <c r="K251" s="109">
        <f>ROUNDDOWN(SUM(K246:K249)*T251%,2)</f>
        <v>0</v>
      </c>
      <c r="L251" s="152">
        <f>ROUNDDOWN(SUM(L246:L249)*T251%,2)</f>
        <v>0</v>
      </c>
      <c r="M251" s="108">
        <f>ROUNDDOWN(SUM(M246:M249)*T251%,2)</f>
        <v>0</v>
      </c>
      <c r="N251" s="107">
        <f>ROUNDDOWN(SUM(N246:N249)*T251%,2)</f>
        <v>0</v>
      </c>
      <c r="O251" s="107">
        <f>ROUNDDOWN(SUM(O246:O249)*T251%,2)</f>
        <v>0</v>
      </c>
      <c r="P251" s="107">
        <f>ROUNDDOWN(SUM(P246:P249)*T251%,2)</f>
        <v>0</v>
      </c>
      <c r="Q251" s="107">
        <f>ROUNDDOWN(SUM(Q246:Q249)*T251%,2)</f>
        <v>0</v>
      </c>
      <c r="R251" s="109">
        <f>ROUNDDOWN(SUM(R246:R249)*T251%,2)</f>
        <v>0</v>
      </c>
      <c r="S251" s="110" t="s">
        <v>57</v>
      </c>
      <c r="T251" s="111">
        <v>0</v>
      </c>
      <c r="U251" s="112" t="s">
        <v>106</v>
      </c>
    </row>
    <row r="252" spans="1:21" ht="20.100000000000001" customHeight="1" x14ac:dyDescent="0.15">
      <c r="A252" s="185" t="s">
        <v>23</v>
      </c>
      <c r="B252" s="187" t="s">
        <v>26</v>
      </c>
      <c r="C252" s="187" t="s">
        <v>62</v>
      </c>
      <c r="D252" s="8"/>
      <c r="E252" s="122" t="s">
        <v>73</v>
      </c>
      <c r="F252" s="123" t="s">
        <v>99</v>
      </c>
      <c r="G252" s="124">
        <f>ROUNDDOWN(G245+SUM(G246:G249)-SUM(G250:G251),0)</f>
        <v>0</v>
      </c>
      <c r="H252" s="125">
        <f t="shared" ref="H252:R252" si="71">ROUNDDOWN(H245+SUM(H246:H249)-SUM(H250:H251),0)</f>
        <v>0</v>
      </c>
      <c r="I252" s="125">
        <f t="shared" si="71"/>
        <v>0</v>
      </c>
      <c r="J252" s="125">
        <f t="shared" si="71"/>
        <v>0</v>
      </c>
      <c r="K252" s="146">
        <f t="shared" si="71"/>
        <v>0</v>
      </c>
      <c r="L252" s="126">
        <f t="shared" si="71"/>
        <v>0</v>
      </c>
      <c r="M252" s="124">
        <f t="shared" si="71"/>
        <v>0</v>
      </c>
      <c r="N252" s="125">
        <f t="shared" si="71"/>
        <v>0</v>
      </c>
      <c r="O252" s="125">
        <f t="shared" si="71"/>
        <v>0</v>
      </c>
      <c r="P252" s="125">
        <f t="shared" si="71"/>
        <v>0</v>
      </c>
      <c r="Q252" s="125">
        <f t="shared" si="71"/>
        <v>0</v>
      </c>
      <c r="R252" s="126">
        <f t="shared" si="71"/>
        <v>0</v>
      </c>
      <c r="S252" s="127" t="s">
        <v>67</v>
      </c>
      <c r="T252" s="128"/>
      <c r="U252" s="129"/>
    </row>
    <row r="253" spans="1:21" ht="20.100000000000001" customHeight="1" x14ac:dyDescent="0.15">
      <c r="A253" s="186"/>
      <c r="B253" s="188"/>
      <c r="C253" s="188"/>
      <c r="D253" s="10"/>
      <c r="E253" s="130" t="s">
        <v>113</v>
      </c>
      <c r="F253" s="67"/>
      <c r="G253" s="131"/>
      <c r="H253" s="132"/>
      <c r="I253" s="132"/>
      <c r="J253" s="132"/>
      <c r="K253" s="132" t="s">
        <v>160</v>
      </c>
      <c r="L253" s="133">
        <f>SUM(G252:L252)</f>
        <v>0</v>
      </c>
      <c r="M253" s="131"/>
      <c r="N253" s="132"/>
      <c r="O253" s="132"/>
      <c r="P253" s="132"/>
      <c r="Q253" s="132" t="s">
        <v>162</v>
      </c>
      <c r="R253" s="133">
        <f>SUM(M252:R252)</f>
        <v>0</v>
      </c>
      <c r="S253" s="73"/>
      <c r="T253" s="59"/>
      <c r="U253" s="47"/>
    </row>
    <row r="254" spans="1:21" ht="20.100000000000001" customHeight="1" x14ac:dyDescent="0.15">
      <c r="A254" s="154" t="s">
        <v>28</v>
      </c>
      <c r="B254" s="13" t="s">
        <v>64</v>
      </c>
      <c r="C254" s="13" t="s">
        <v>62</v>
      </c>
      <c r="D254" s="13"/>
      <c r="E254" s="13"/>
      <c r="F254" s="117" t="s">
        <v>114</v>
      </c>
      <c r="G254" s="118"/>
      <c r="H254" s="119"/>
      <c r="I254" s="119"/>
      <c r="J254" s="119"/>
      <c r="K254" s="119"/>
      <c r="L254" s="119"/>
      <c r="M254" s="119"/>
      <c r="N254" s="119"/>
      <c r="O254" s="119"/>
      <c r="P254" s="119"/>
      <c r="Q254" s="119"/>
      <c r="R254" s="120">
        <f>SUM(L253,R253)</f>
        <v>0</v>
      </c>
      <c r="S254" s="121"/>
      <c r="T254" s="56"/>
      <c r="U254" s="54"/>
    </row>
    <row r="255" spans="1:21" s="82" customFormat="1" ht="9.9499999999999993" customHeight="1" x14ac:dyDescent="0.15">
      <c r="A255" s="76"/>
      <c r="B255" s="77"/>
      <c r="C255" s="77"/>
      <c r="D255" s="77"/>
      <c r="E255" s="77"/>
      <c r="F255" s="78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9"/>
      <c r="S255" s="80"/>
      <c r="T255" s="81"/>
      <c r="U255" s="81"/>
    </row>
    <row r="256" spans="1:21" ht="20.100000000000001" customHeight="1" x14ac:dyDescent="0.15">
      <c r="A256" s="21">
        <v>13</v>
      </c>
      <c r="B256" s="14" t="s">
        <v>143</v>
      </c>
      <c r="C256" s="14"/>
      <c r="D256" s="144"/>
    </row>
    <row r="257" spans="1:21" ht="20.100000000000001" customHeight="1" x14ac:dyDescent="0.15">
      <c r="A257" s="1"/>
      <c r="B257" s="1" t="s">
        <v>144</v>
      </c>
      <c r="D257" s="144"/>
      <c r="N257" s="4" t="s">
        <v>36</v>
      </c>
      <c r="O257" s="5">
        <v>33</v>
      </c>
      <c r="P257" s="1" t="s">
        <v>35</v>
      </c>
      <c r="Q257" s="4" t="s">
        <v>37</v>
      </c>
      <c r="R257" s="2">
        <v>150</v>
      </c>
      <c r="S257" s="1" t="s">
        <v>70</v>
      </c>
    </row>
    <row r="258" spans="1:21" ht="20.100000000000001" customHeight="1" x14ac:dyDescent="0.15">
      <c r="A258" s="185" t="s">
        <v>24</v>
      </c>
      <c r="B258" s="187"/>
      <c r="C258" s="187"/>
      <c r="D258" s="187"/>
      <c r="E258" s="211"/>
      <c r="F258" s="213" t="s">
        <v>65</v>
      </c>
      <c r="G258" s="196" t="s">
        <v>112</v>
      </c>
      <c r="H258" s="197"/>
      <c r="I258" s="197"/>
      <c r="J258" s="197"/>
      <c r="K258" s="197"/>
      <c r="L258" s="197"/>
      <c r="M258" s="197"/>
      <c r="N258" s="197"/>
      <c r="O258" s="197"/>
      <c r="P258" s="197"/>
      <c r="Q258" s="197"/>
      <c r="R258" s="198"/>
      <c r="S258" s="199" t="s">
        <v>71</v>
      </c>
      <c r="T258" s="200"/>
      <c r="U258" s="201"/>
    </row>
    <row r="259" spans="1:21" ht="20.100000000000001" customHeight="1" x14ac:dyDescent="0.15">
      <c r="A259" s="186"/>
      <c r="B259" s="188"/>
      <c r="C259" s="188"/>
      <c r="D259" s="188"/>
      <c r="E259" s="212"/>
      <c r="F259" s="214"/>
      <c r="G259" s="51" t="s">
        <v>12</v>
      </c>
      <c r="H259" s="52" t="s">
        <v>13</v>
      </c>
      <c r="I259" s="52" t="s">
        <v>4</v>
      </c>
      <c r="J259" s="52" t="s">
        <v>5</v>
      </c>
      <c r="K259" s="139" t="s">
        <v>6</v>
      </c>
      <c r="L259" s="53" t="s">
        <v>7</v>
      </c>
      <c r="M259" s="51" t="s">
        <v>8</v>
      </c>
      <c r="N259" s="52" t="s">
        <v>9</v>
      </c>
      <c r="O259" s="52" t="s">
        <v>10</v>
      </c>
      <c r="P259" s="52" t="s">
        <v>14</v>
      </c>
      <c r="Q259" s="52" t="s">
        <v>15</v>
      </c>
      <c r="R259" s="53" t="s">
        <v>11</v>
      </c>
      <c r="S259" s="202"/>
      <c r="T259" s="203"/>
      <c r="U259" s="204"/>
    </row>
    <row r="260" spans="1:21" ht="20.100000000000001" customHeight="1" x14ac:dyDescent="0.15">
      <c r="A260" s="153" t="s">
        <v>17</v>
      </c>
      <c r="B260" s="13" t="s">
        <v>25</v>
      </c>
      <c r="C260" s="13" t="s">
        <v>59</v>
      </c>
      <c r="D260" s="19"/>
      <c r="E260" s="19"/>
      <c r="F260" s="116"/>
      <c r="G260" s="22">
        <v>33</v>
      </c>
      <c r="H260" s="23">
        <v>33</v>
      </c>
      <c r="I260" s="23">
        <v>33</v>
      </c>
      <c r="J260" s="23">
        <v>33</v>
      </c>
      <c r="K260" s="134">
        <v>33</v>
      </c>
      <c r="L260" s="24">
        <v>33</v>
      </c>
      <c r="M260" s="48">
        <v>33</v>
      </c>
      <c r="N260" s="23">
        <v>33</v>
      </c>
      <c r="O260" s="23">
        <v>33</v>
      </c>
      <c r="P260" s="23">
        <v>33</v>
      </c>
      <c r="Q260" s="23">
        <v>33</v>
      </c>
      <c r="R260" s="24">
        <v>33</v>
      </c>
      <c r="S260" s="70" t="s">
        <v>66</v>
      </c>
      <c r="T260" s="56"/>
      <c r="U260" s="54"/>
    </row>
    <row r="261" spans="1:21" ht="20.100000000000001" customHeight="1" x14ac:dyDescent="0.15">
      <c r="A261" s="205" t="s">
        <v>18</v>
      </c>
      <c r="B261" s="208" t="s">
        <v>3</v>
      </c>
      <c r="C261" s="193" t="s">
        <v>60</v>
      </c>
      <c r="D261" s="8" t="s">
        <v>29</v>
      </c>
      <c r="E261" s="15" t="s">
        <v>40</v>
      </c>
      <c r="F261" s="65"/>
      <c r="G261" s="25">
        <v>0</v>
      </c>
      <c r="H261" s="26">
        <v>0</v>
      </c>
      <c r="I261" s="26">
        <v>0</v>
      </c>
      <c r="J261" s="26">
        <v>0</v>
      </c>
      <c r="K261" s="135">
        <v>0</v>
      </c>
      <c r="L261" s="27">
        <v>0</v>
      </c>
      <c r="M261" s="25">
        <v>0</v>
      </c>
      <c r="N261" s="26">
        <v>0</v>
      </c>
      <c r="O261" s="26">
        <v>0</v>
      </c>
      <c r="P261" s="26">
        <v>0</v>
      </c>
      <c r="Q261" s="26">
        <v>0</v>
      </c>
      <c r="R261" s="27">
        <v>0</v>
      </c>
      <c r="S261" s="71" t="s">
        <v>66</v>
      </c>
      <c r="T261" s="57"/>
      <c r="U261" s="45"/>
    </row>
    <row r="262" spans="1:21" ht="20.100000000000001" customHeight="1" x14ac:dyDescent="0.15">
      <c r="A262" s="206"/>
      <c r="B262" s="209"/>
      <c r="C262" s="194"/>
      <c r="D262" s="9" t="s">
        <v>30</v>
      </c>
      <c r="E262" s="16" t="s">
        <v>1</v>
      </c>
      <c r="F262" s="66"/>
      <c r="G262" s="28">
        <v>0</v>
      </c>
      <c r="H262" s="29">
        <v>0</v>
      </c>
      <c r="I262" s="29">
        <v>0</v>
      </c>
      <c r="J262" s="29">
        <v>3900</v>
      </c>
      <c r="K262" s="136">
        <v>3900</v>
      </c>
      <c r="L262" s="30">
        <v>3600</v>
      </c>
      <c r="M262" s="28">
        <v>0</v>
      </c>
      <c r="N262" s="29">
        <v>0</v>
      </c>
      <c r="O262" s="29">
        <v>0</v>
      </c>
      <c r="P262" s="29">
        <v>0</v>
      </c>
      <c r="Q262" s="29">
        <v>0</v>
      </c>
      <c r="R262" s="30">
        <v>0</v>
      </c>
      <c r="S262" s="72" t="s">
        <v>66</v>
      </c>
      <c r="T262" s="58"/>
      <c r="U262" s="46"/>
    </row>
    <row r="263" spans="1:21" ht="20.100000000000001" customHeight="1" x14ac:dyDescent="0.15">
      <c r="A263" s="206"/>
      <c r="B263" s="209"/>
      <c r="C263" s="194"/>
      <c r="D263" s="9" t="s">
        <v>31</v>
      </c>
      <c r="E263" s="16" t="s">
        <v>16</v>
      </c>
      <c r="F263" s="66"/>
      <c r="G263" s="28">
        <v>3800</v>
      </c>
      <c r="H263" s="29">
        <v>3000</v>
      </c>
      <c r="I263" s="29">
        <v>3000</v>
      </c>
      <c r="J263" s="29">
        <v>0</v>
      </c>
      <c r="K263" s="136">
        <v>0</v>
      </c>
      <c r="L263" s="30">
        <v>0</v>
      </c>
      <c r="M263" s="28">
        <v>2900</v>
      </c>
      <c r="N263" s="29">
        <v>3800</v>
      </c>
      <c r="O263" s="29">
        <v>5900</v>
      </c>
      <c r="P263" s="29">
        <v>6700</v>
      </c>
      <c r="Q263" s="29">
        <v>6000</v>
      </c>
      <c r="R263" s="30">
        <v>6200</v>
      </c>
      <c r="S263" s="72" t="s">
        <v>66</v>
      </c>
      <c r="T263" s="58"/>
      <c r="U263" s="46"/>
    </row>
    <row r="264" spans="1:21" ht="20.100000000000001" customHeight="1" x14ac:dyDescent="0.15">
      <c r="A264" s="207"/>
      <c r="B264" s="210"/>
      <c r="C264" s="195"/>
      <c r="D264" s="10" t="s">
        <v>32</v>
      </c>
      <c r="E264" s="17" t="s">
        <v>2</v>
      </c>
      <c r="F264" s="67"/>
      <c r="G264" s="31">
        <v>0</v>
      </c>
      <c r="H264" s="32">
        <v>0</v>
      </c>
      <c r="I264" s="32">
        <v>0</v>
      </c>
      <c r="J264" s="32">
        <v>0</v>
      </c>
      <c r="K264" s="137">
        <v>0</v>
      </c>
      <c r="L264" s="33">
        <v>0</v>
      </c>
      <c r="M264" s="31">
        <v>0</v>
      </c>
      <c r="N264" s="32">
        <v>0</v>
      </c>
      <c r="O264" s="32">
        <v>0</v>
      </c>
      <c r="P264" s="32">
        <v>0</v>
      </c>
      <c r="Q264" s="32">
        <v>0</v>
      </c>
      <c r="R264" s="33">
        <v>0</v>
      </c>
      <c r="S264" s="73" t="s">
        <v>66</v>
      </c>
      <c r="T264" s="59"/>
      <c r="U264" s="47"/>
    </row>
    <row r="265" spans="1:21" ht="20.100000000000001" customHeight="1" thickBot="1" x14ac:dyDescent="0.2">
      <c r="A265" s="154" t="s">
        <v>19</v>
      </c>
      <c r="B265" s="7" t="s">
        <v>97</v>
      </c>
      <c r="C265" s="13"/>
      <c r="D265" s="19"/>
      <c r="E265" s="7"/>
      <c r="F265" s="116" t="s">
        <v>98</v>
      </c>
      <c r="G265" s="36">
        <v>0.85000000000000009</v>
      </c>
      <c r="H265" s="37">
        <v>0.85000000000000009</v>
      </c>
      <c r="I265" s="37">
        <v>0.85000000000000009</v>
      </c>
      <c r="J265" s="37">
        <v>0.85000000000000009</v>
      </c>
      <c r="K265" s="138">
        <v>0.85000000000000009</v>
      </c>
      <c r="L265" s="38">
        <v>0.85000000000000009</v>
      </c>
      <c r="M265" s="36">
        <v>0.85000000000000009</v>
      </c>
      <c r="N265" s="37">
        <v>0.85000000000000009</v>
      </c>
      <c r="O265" s="37">
        <v>0.85000000000000009</v>
      </c>
      <c r="P265" s="37">
        <v>0.85000000000000009</v>
      </c>
      <c r="Q265" s="37">
        <v>0.85000000000000009</v>
      </c>
      <c r="R265" s="38">
        <v>0.85000000000000009</v>
      </c>
      <c r="S265" s="74" t="s">
        <v>66</v>
      </c>
      <c r="T265" s="60"/>
      <c r="U265" s="61"/>
    </row>
    <row r="266" spans="1:21" ht="20.100000000000001" customHeight="1" x14ac:dyDescent="0.15">
      <c r="A266" s="154" t="s">
        <v>20</v>
      </c>
      <c r="B266" s="13" t="s">
        <v>61</v>
      </c>
      <c r="C266" s="13" t="s">
        <v>62</v>
      </c>
      <c r="D266" s="12"/>
      <c r="E266" s="19"/>
      <c r="F266" s="68" t="s">
        <v>51</v>
      </c>
      <c r="G266" s="39">
        <f>G260*$T266*G265</f>
        <v>0</v>
      </c>
      <c r="H266" s="40">
        <f t="shared" ref="H266:R266" si="72">H260*$T266*H265</f>
        <v>0</v>
      </c>
      <c r="I266" s="40">
        <f t="shared" si="72"/>
        <v>0</v>
      </c>
      <c r="J266" s="40">
        <f t="shared" si="72"/>
        <v>0</v>
      </c>
      <c r="K266" s="62">
        <f t="shared" si="72"/>
        <v>0</v>
      </c>
      <c r="L266" s="147">
        <f t="shared" si="72"/>
        <v>0</v>
      </c>
      <c r="M266" s="39">
        <f t="shared" si="72"/>
        <v>0</v>
      </c>
      <c r="N266" s="40">
        <f t="shared" si="72"/>
        <v>0</v>
      </c>
      <c r="O266" s="40">
        <f t="shared" si="72"/>
        <v>0</v>
      </c>
      <c r="P266" s="40">
        <f t="shared" si="72"/>
        <v>0</v>
      </c>
      <c r="Q266" s="40">
        <f t="shared" si="72"/>
        <v>0</v>
      </c>
      <c r="R266" s="62">
        <f t="shared" si="72"/>
        <v>0</v>
      </c>
      <c r="S266" s="113" t="s">
        <v>46</v>
      </c>
      <c r="T266" s="114">
        <v>0</v>
      </c>
      <c r="U266" s="115" t="s">
        <v>107</v>
      </c>
    </row>
    <row r="267" spans="1:21" ht="20.100000000000001" customHeight="1" x14ac:dyDescent="0.15">
      <c r="A267" s="185" t="s">
        <v>21</v>
      </c>
      <c r="B267" s="190" t="s">
        <v>27</v>
      </c>
      <c r="C267" s="193" t="s">
        <v>62</v>
      </c>
      <c r="D267" s="8" t="s">
        <v>42</v>
      </c>
      <c r="E267" s="15" t="s">
        <v>40</v>
      </c>
      <c r="F267" s="65" t="s">
        <v>48</v>
      </c>
      <c r="G267" s="42">
        <f>G261*$T267</f>
        <v>0</v>
      </c>
      <c r="H267" s="43">
        <f t="shared" ref="H267:R267" si="73">H261*$T267</f>
        <v>0</v>
      </c>
      <c r="I267" s="43">
        <f t="shared" si="73"/>
        <v>0</v>
      </c>
      <c r="J267" s="43">
        <f t="shared" si="73"/>
        <v>0</v>
      </c>
      <c r="K267" s="63">
        <f t="shared" si="73"/>
        <v>0</v>
      </c>
      <c r="L267" s="148">
        <f t="shared" si="73"/>
        <v>0</v>
      </c>
      <c r="M267" s="49">
        <f t="shared" si="73"/>
        <v>0</v>
      </c>
      <c r="N267" s="43">
        <f t="shared" si="73"/>
        <v>0</v>
      </c>
      <c r="O267" s="43">
        <f t="shared" si="73"/>
        <v>0</v>
      </c>
      <c r="P267" s="43">
        <f t="shared" si="73"/>
        <v>0</v>
      </c>
      <c r="Q267" s="43">
        <f t="shared" si="73"/>
        <v>0</v>
      </c>
      <c r="R267" s="63">
        <f t="shared" si="73"/>
        <v>0</v>
      </c>
      <c r="S267" s="84" t="s">
        <v>52</v>
      </c>
      <c r="T267" s="85">
        <v>0</v>
      </c>
      <c r="U267" s="86" t="s">
        <v>105</v>
      </c>
    </row>
    <row r="268" spans="1:21" ht="20.100000000000001" customHeight="1" x14ac:dyDescent="0.15">
      <c r="A268" s="189"/>
      <c r="B268" s="191"/>
      <c r="C268" s="194"/>
      <c r="D268" s="9" t="s">
        <v>43</v>
      </c>
      <c r="E268" s="16" t="s">
        <v>1</v>
      </c>
      <c r="F268" s="66" t="s">
        <v>49</v>
      </c>
      <c r="G268" s="34">
        <f t="shared" ref="G268:R268" si="74">G262*$T268</f>
        <v>0</v>
      </c>
      <c r="H268" s="35">
        <f t="shared" si="74"/>
        <v>0</v>
      </c>
      <c r="I268" s="35">
        <f t="shared" si="74"/>
        <v>0</v>
      </c>
      <c r="J268" s="35">
        <f t="shared" si="74"/>
        <v>0</v>
      </c>
      <c r="K268" s="64">
        <f t="shared" si="74"/>
        <v>0</v>
      </c>
      <c r="L268" s="149">
        <f t="shared" si="74"/>
        <v>0</v>
      </c>
      <c r="M268" s="50">
        <f t="shared" si="74"/>
        <v>0</v>
      </c>
      <c r="N268" s="35">
        <f t="shared" si="74"/>
        <v>0</v>
      </c>
      <c r="O268" s="35">
        <f t="shared" si="74"/>
        <v>0</v>
      </c>
      <c r="P268" s="35">
        <f t="shared" si="74"/>
        <v>0</v>
      </c>
      <c r="Q268" s="35">
        <f t="shared" si="74"/>
        <v>0</v>
      </c>
      <c r="R268" s="64">
        <f t="shared" si="74"/>
        <v>0</v>
      </c>
      <c r="S268" s="87" t="s">
        <v>53</v>
      </c>
      <c r="T268" s="88">
        <v>0</v>
      </c>
      <c r="U268" s="89" t="s">
        <v>105</v>
      </c>
    </row>
    <row r="269" spans="1:21" ht="20.100000000000001" customHeight="1" x14ac:dyDescent="0.15">
      <c r="A269" s="189"/>
      <c r="B269" s="191"/>
      <c r="C269" s="194"/>
      <c r="D269" s="9" t="s">
        <v>44</v>
      </c>
      <c r="E269" s="16" t="s">
        <v>16</v>
      </c>
      <c r="F269" s="66" t="s">
        <v>50</v>
      </c>
      <c r="G269" s="34">
        <f t="shared" ref="G269:R269" si="75">G263*$T269</f>
        <v>0</v>
      </c>
      <c r="H269" s="35">
        <f t="shared" si="75"/>
        <v>0</v>
      </c>
      <c r="I269" s="35">
        <f t="shared" si="75"/>
        <v>0</v>
      </c>
      <c r="J269" s="35">
        <f t="shared" si="75"/>
        <v>0</v>
      </c>
      <c r="K269" s="64">
        <f t="shared" si="75"/>
        <v>0</v>
      </c>
      <c r="L269" s="149">
        <f t="shared" si="75"/>
        <v>0</v>
      </c>
      <c r="M269" s="50">
        <f t="shared" si="75"/>
        <v>0</v>
      </c>
      <c r="N269" s="35">
        <f t="shared" si="75"/>
        <v>0</v>
      </c>
      <c r="O269" s="35">
        <f t="shared" si="75"/>
        <v>0</v>
      </c>
      <c r="P269" s="35">
        <f t="shared" si="75"/>
        <v>0</v>
      </c>
      <c r="Q269" s="35">
        <f t="shared" si="75"/>
        <v>0</v>
      </c>
      <c r="R269" s="64">
        <f t="shared" si="75"/>
        <v>0</v>
      </c>
      <c r="S269" s="87" t="s">
        <v>54</v>
      </c>
      <c r="T269" s="88">
        <v>0</v>
      </c>
      <c r="U269" s="89" t="s">
        <v>105</v>
      </c>
    </row>
    <row r="270" spans="1:21" ht="20.100000000000001" customHeight="1" thickBot="1" x14ac:dyDescent="0.2">
      <c r="A270" s="186"/>
      <c r="B270" s="192"/>
      <c r="C270" s="195"/>
      <c r="D270" s="10" t="s">
        <v>45</v>
      </c>
      <c r="E270" s="17" t="s">
        <v>2</v>
      </c>
      <c r="F270" s="69" t="s">
        <v>47</v>
      </c>
      <c r="G270" s="90">
        <f t="shared" ref="G270:R270" si="76">G264*$T270</f>
        <v>0</v>
      </c>
      <c r="H270" s="91">
        <f t="shared" si="76"/>
        <v>0</v>
      </c>
      <c r="I270" s="91">
        <f t="shared" si="76"/>
        <v>0</v>
      </c>
      <c r="J270" s="91">
        <f t="shared" si="76"/>
        <v>0</v>
      </c>
      <c r="K270" s="93">
        <f t="shared" si="76"/>
        <v>0</v>
      </c>
      <c r="L270" s="150">
        <f t="shared" si="76"/>
        <v>0</v>
      </c>
      <c r="M270" s="92">
        <f t="shared" si="76"/>
        <v>0</v>
      </c>
      <c r="N270" s="91">
        <f t="shared" si="76"/>
        <v>0</v>
      </c>
      <c r="O270" s="91">
        <f t="shared" si="76"/>
        <v>0</v>
      </c>
      <c r="P270" s="91">
        <f t="shared" si="76"/>
        <v>0</v>
      </c>
      <c r="Q270" s="91">
        <f t="shared" si="76"/>
        <v>0</v>
      </c>
      <c r="R270" s="93">
        <f t="shared" si="76"/>
        <v>0</v>
      </c>
      <c r="S270" s="94" t="s">
        <v>55</v>
      </c>
      <c r="T270" s="95">
        <v>0</v>
      </c>
      <c r="U270" s="96" t="s">
        <v>105</v>
      </c>
    </row>
    <row r="271" spans="1:21" ht="20.100000000000001" customHeight="1" x14ac:dyDescent="0.15">
      <c r="A271" s="185" t="s">
        <v>22</v>
      </c>
      <c r="B271" s="190" t="s">
        <v>63</v>
      </c>
      <c r="C271" s="193" t="s">
        <v>62</v>
      </c>
      <c r="D271" s="11" t="s">
        <v>33</v>
      </c>
      <c r="E271" s="18" t="s">
        <v>41</v>
      </c>
      <c r="F271" s="97" t="s">
        <v>69</v>
      </c>
      <c r="G271" s="98">
        <f>ROUNDDOWN(G260*T271,2)</f>
        <v>0</v>
      </c>
      <c r="H271" s="99">
        <f>ROUNDDOWN(H260*T271,2)</f>
        <v>0</v>
      </c>
      <c r="I271" s="99">
        <f>ROUNDDOWN(I260*T271,2)</f>
        <v>0</v>
      </c>
      <c r="J271" s="99">
        <f>ROUNDDOWN(J260*T271,2)</f>
        <v>0</v>
      </c>
      <c r="K271" s="101">
        <f>ROUNDDOWN(K260*T271,2)</f>
        <v>0</v>
      </c>
      <c r="L271" s="151">
        <f>ROUNDDOWN(L260*T271,2)</f>
        <v>0</v>
      </c>
      <c r="M271" s="100">
        <f>ROUNDDOWN(M260*T271,2)</f>
        <v>0</v>
      </c>
      <c r="N271" s="99">
        <f>ROUNDDOWN(N260*T271,2)</f>
        <v>0</v>
      </c>
      <c r="O271" s="99">
        <f>ROUNDDOWN(O260*T271,2)</f>
        <v>0</v>
      </c>
      <c r="P271" s="99">
        <f>ROUNDDOWN(P260*T271,2)</f>
        <v>0</v>
      </c>
      <c r="Q271" s="99">
        <f>ROUNDDOWN(Q260*T271,2)</f>
        <v>0</v>
      </c>
      <c r="R271" s="101">
        <f>ROUNDDOWN(R260*T271,2)</f>
        <v>0</v>
      </c>
      <c r="S271" s="102" t="s">
        <v>56</v>
      </c>
      <c r="T271" s="103">
        <v>0</v>
      </c>
      <c r="U271" s="104" t="s">
        <v>91</v>
      </c>
    </row>
    <row r="272" spans="1:21" ht="20.100000000000001" customHeight="1" thickBot="1" x14ac:dyDescent="0.2">
      <c r="A272" s="186"/>
      <c r="B272" s="192"/>
      <c r="C272" s="195"/>
      <c r="D272" s="44" t="s">
        <v>34</v>
      </c>
      <c r="E272" s="55" t="s">
        <v>58</v>
      </c>
      <c r="F272" s="105" t="s">
        <v>68</v>
      </c>
      <c r="G272" s="106">
        <f>ROUNDDOWN(SUM(G267:G270)*T272%,2)</f>
        <v>0</v>
      </c>
      <c r="H272" s="107">
        <f>ROUNDDOWN(SUM(H267:H270)*T272%,2)</f>
        <v>0</v>
      </c>
      <c r="I272" s="107">
        <f>ROUNDDOWN(SUM(I267:I270)*T272%,2)</f>
        <v>0</v>
      </c>
      <c r="J272" s="107">
        <f>ROUNDDOWN(SUM(J267:J270)*T272%,2)</f>
        <v>0</v>
      </c>
      <c r="K272" s="109">
        <f>ROUNDDOWN(SUM(K267:K270)*T272%,2)</f>
        <v>0</v>
      </c>
      <c r="L272" s="152">
        <f>ROUNDDOWN(SUM(L267:L270)*T272%,2)</f>
        <v>0</v>
      </c>
      <c r="M272" s="108">
        <f>ROUNDDOWN(SUM(M267:M270)*T272%,2)</f>
        <v>0</v>
      </c>
      <c r="N272" s="107">
        <f>ROUNDDOWN(SUM(N267:N270)*T272%,2)</f>
        <v>0</v>
      </c>
      <c r="O272" s="107">
        <f>ROUNDDOWN(SUM(O267:O270)*T272%,2)</f>
        <v>0</v>
      </c>
      <c r="P272" s="107">
        <f>ROUNDDOWN(SUM(P267:P270)*T272%,2)</f>
        <v>0</v>
      </c>
      <c r="Q272" s="107">
        <f>ROUNDDOWN(SUM(Q267:Q270)*T272%,2)</f>
        <v>0</v>
      </c>
      <c r="R272" s="109">
        <f>ROUNDDOWN(SUM(R267:R270)*T272%,2)</f>
        <v>0</v>
      </c>
      <c r="S272" s="110" t="s">
        <v>57</v>
      </c>
      <c r="T272" s="111">
        <v>0</v>
      </c>
      <c r="U272" s="112" t="s">
        <v>106</v>
      </c>
    </row>
    <row r="273" spans="1:21" ht="20.100000000000001" customHeight="1" x14ac:dyDescent="0.15">
      <c r="A273" s="185" t="s">
        <v>23</v>
      </c>
      <c r="B273" s="187" t="s">
        <v>26</v>
      </c>
      <c r="C273" s="187" t="s">
        <v>62</v>
      </c>
      <c r="D273" s="8"/>
      <c r="E273" s="122" t="s">
        <v>73</v>
      </c>
      <c r="F273" s="123" t="s">
        <v>99</v>
      </c>
      <c r="G273" s="124">
        <f>ROUNDDOWN(G266+SUM(G267:G270)-SUM(G271:G272),0)</f>
        <v>0</v>
      </c>
      <c r="H273" s="125">
        <f t="shared" ref="H273:R273" si="77">ROUNDDOWN(H266+SUM(H267:H270)-SUM(H271:H272),0)</f>
        <v>0</v>
      </c>
      <c r="I273" s="125">
        <f t="shared" si="77"/>
        <v>0</v>
      </c>
      <c r="J273" s="125">
        <f t="shared" si="77"/>
        <v>0</v>
      </c>
      <c r="K273" s="146">
        <f t="shared" si="77"/>
        <v>0</v>
      </c>
      <c r="L273" s="126">
        <f t="shared" si="77"/>
        <v>0</v>
      </c>
      <c r="M273" s="124">
        <f t="shared" si="77"/>
        <v>0</v>
      </c>
      <c r="N273" s="125">
        <f t="shared" si="77"/>
        <v>0</v>
      </c>
      <c r="O273" s="125">
        <f t="shared" si="77"/>
        <v>0</v>
      </c>
      <c r="P273" s="125">
        <f t="shared" si="77"/>
        <v>0</v>
      </c>
      <c r="Q273" s="125">
        <f t="shared" si="77"/>
        <v>0</v>
      </c>
      <c r="R273" s="126">
        <f t="shared" si="77"/>
        <v>0</v>
      </c>
      <c r="S273" s="127" t="s">
        <v>67</v>
      </c>
      <c r="T273" s="128"/>
      <c r="U273" s="129"/>
    </row>
    <row r="274" spans="1:21" ht="20.100000000000001" customHeight="1" x14ac:dyDescent="0.15">
      <c r="A274" s="186"/>
      <c r="B274" s="188"/>
      <c r="C274" s="188"/>
      <c r="D274" s="10"/>
      <c r="E274" s="130" t="s">
        <v>113</v>
      </c>
      <c r="F274" s="67"/>
      <c r="G274" s="131"/>
      <c r="H274" s="132"/>
      <c r="I274" s="132"/>
      <c r="J274" s="132"/>
      <c r="K274" s="132" t="s">
        <v>160</v>
      </c>
      <c r="L274" s="133">
        <f>SUM(G273:L273)</f>
        <v>0</v>
      </c>
      <c r="M274" s="131"/>
      <c r="N274" s="132"/>
      <c r="O274" s="132"/>
      <c r="P274" s="132"/>
      <c r="Q274" s="132" t="s">
        <v>162</v>
      </c>
      <c r="R274" s="133">
        <f>SUM(M273:R273)</f>
        <v>0</v>
      </c>
      <c r="S274" s="73"/>
      <c r="T274" s="59"/>
      <c r="U274" s="47"/>
    </row>
    <row r="275" spans="1:21" ht="20.100000000000001" customHeight="1" x14ac:dyDescent="0.15">
      <c r="A275" s="154" t="s">
        <v>28</v>
      </c>
      <c r="B275" s="13" t="s">
        <v>64</v>
      </c>
      <c r="C275" s="13" t="s">
        <v>62</v>
      </c>
      <c r="D275" s="13"/>
      <c r="E275" s="13"/>
      <c r="F275" s="117" t="s">
        <v>114</v>
      </c>
      <c r="G275" s="118"/>
      <c r="H275" s="119"/>
      <c r="I275" s="119"/>
      <c r="J275" s="119"/>
      <c r="K275" s="119"/>
      <c r="L275" s="119"/>
      <c r="M275" s="119"/>
      <c r="N275" s="119"/>
      <c r="O275" s="119"/>
      <c r="P275" s="119"/>
      <c r="Q275" s="119"/>
      <c r="R275" s="120">
        <f>SUM(L274,R274)</f>
        <v>0</v>
      </c>
      <c r="S275" s="121"/>
      <c r="T275" s="56"/>
      <c r="U275" s="54"/>
    </row>
    <row r="276" spans="1:21" s="82" customFormat="1" ht="9.9499999999999993" customHeight="1" x14ac:dyDescent="0.15">
      <c r="A276" s="41"/>
      <c r="B276" s="41"/>
      <c r="C276" s="41"/>
      <c r="D276" s="41"/>
      <c r="E276" s="41"/>
      <c r="F276" s="41"/>
      <c r="G276" s="4"/>
      <c r="H276" s="1"/>
      <c r="I276" s="1"/>
      <c r="J276" s="1"/>
      <c r="K276" s="1"/>
      <c r="L276" s="4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20.100000000000001" customHeight="1" x14ac:dyDescent="0.15">
      <c r="A277" s="21">
        <v>14</v>
      </c>
      <c r="B277" s="14" t="s">
        <v>145</v>
      </c>
      <c r="C277" s="14"/>
      <c r="D277" s="144"/>
    </row>
    <row r="278" spans="1:21" ht="20.100000000000001" customHeight="1" x14ac:dyDescent="0.15">
      <c r="A278" s="1"/>
      <c r="B278" s="1" t="s">
        <v>146</v>
      </c>
      <c r="D278" s="144"/>
      <c r="N278" s="4" t="s">
        <v>36</v>
      </c>
      <c r="O278" s="5">
        <v>61</v>
      </c>
      <c r="P278" s="1" t="s">
        <v>35</v>
      </c>
      <c r="Q278" s="4" t="s">
        <v>37</v>
      </c>
      <c r="R278" s="2">
        <v>750</v>
      </c>
      <c r="S278" s="1" t="s">
        <v>70</v>
      </c>
    </row>
    <row r="279" spans="1:21" ht="20.100000000000001" customHeight="1" x14ac:dyDescent="0.15">
      <c r="A279" s="185" t="s">
        <v>24</v>
      </c>
      <c r="B279" s="187"/>
      <c r="C279" s="187"/>
      <c r="D279" s="187"/>
      <c r="E279" s="211"/>
      <c r="F279" s="213" t="s">
        <v>65</v>
      </c>
      <c r="G279" s="196" t="s">
        <v>112</v>
      </c>
      <c r="H279" s="197"/>
      <c r="I279" s="197"/>
      <c r="J279" s="197"/>
      <c r="K279" s="197"/>
      <c r="L279" s="197"/>
      <c r="M279" s="197"/>
      <c r="N279" s="197"/>
      <c r="O279" s="197"/>
      <c r="P279" s="197"/>
      <c r="Q279" s="197"/>
      <c r="R279" s="198"/>
      <c r="S279" s="199" t="s">
        <v>71</v>
      </c>
      <c r="T279" s="200"/>
      <c r="U279" s="201"/>
    </row>
    <row r="280" spans="1:21" ht="20.100000000000001" customHeight="1" x14ac:dyDescent="0.15">
      <c r="A280" s="186"/>
      <c r="B280" s="188"/>
      <c r="C280" s="188"/>
      <c r="D280" s="188"/>
      <c r="E280" s="212"/>
      <c r="F280" s="214"/>
      <c r="G280" s="51" t="s">
        <v>12</v>
      </c>
      <c r="H280" s="52" t="s">
        <v>13</v>
      </c>
      <c r="I280" s="52" t="s">
        <v>4</v>
      </c>
      <c r="J280" s="52" t="s">
        <v>5</v>
      </c>
      <c r="K280" s="139" t="s">
        <v>6</v>
      </c>
      <c r="L280" s="53" t="s">
        <v>7</v>
      </c>
      <c r="M280" s="51" t="s">
        <v>8</v>
      </c>
      <c r="N280" s="52" t="s">
        <v>9</v>
      </c>
      <c r="O280" s="52" t="s">
        <v>10</v>
      </c>
      <c r="P280" s="52" t="s">
        <v>14</v>
      </c>
      <c r="Q280" s="52" t="s">
        <v>15</v>
      </c>
      <c r="R280" s="53" t="s">
        <v>11</v>
      </c>
      <c r="S280" s="202"/>
      <c r="T280" s="203"/>
      <c r="U280" s="204"/>
    </row>
    <row r="281" spans="1:21" ht="20.100000000000001" customHeight="1" x14ac:dyDescent="0.15">
      <c r="A281" s="153" t="s">
        <v>17</v>
      </c>
      <c r="B281" s="13" t="s">
        <v>25</v>
      </c>
      <c r="C281" s="13" t="s">
        <v>59</v>
      </c>
      <c r="D281" s="19"/>
      <c r="E281" s="19"/>
      <c r="F281" s="116"/>
      <c r="G281" s="22">
        <v>61</v>
      </c>
      <c r="H281" s="23">
        <v>61</v>
      </c>
      <c r="I281" s="23">
        <v>61</v>
      </c>
      <c r="J281" s="23">
        <v>61</v>
      </c>
      <c r="K281" s="134">
        <v>61</v>
      </c>
      <c r="L281" s="24">
        <v>61</v>
      </c>
      <c r="M281" s="48">
        <v>61</v>
      </c>
      <c r="N281" s="23">
        <v>61</v>
      </c>
      <c r="O281" s="23">
        <v>61</v>
      </c>
      <c r="P281" s="23">
        <v>61</v>
      </c>
      <c r="Q281" s="23">
        <v>61</v>
      </c>
      <c r="R281" s="24">
        <v>61</v>
      </c>
      <c r="S281" s="70" t="s">
        <v>66</v>
      </c>
      <c r="T281" s="56"/>
      <c r="U281" s="54"/>
    </row>
    <row r="282" spans="1:21" ht="20.100000000000001" customHeight="1" x14ac:dyDescent="0.15">
      <c r="A282" s="205" t="s">
        <v>18</v>
      </c>
      <c r="B282" s="208" t="s">
        <v>3</v>
      </c>
      <c r="C282" s="193" t="s">
        <v>60</v>
      </c>
      <c r="D282" s="8" t="s">
        <v>29</v>
      </c>
      <c r="E282" s="15" t="s">
        <v>40</v>
      </c>
      <c r="F282" s="65"/>
      <c r="G282" s="25">
        <v>0</v>
      </c>
      <c r="H282" s="26">
        <v>0</v>
      </c>
      <c r="I282" s="26">
        <v>0</v>
      </c>
      <c r="J282" s="26">
        <v>0</v>
      </c>
      <c r="K282" s="135">
        <v>0</v>
      </c>
      <c r="L282" s="27">
        <v>0</v>
      </c>
      <c r="M282" s="25">
        <v>0</v>
      </c>
      <c r="N282" s="26">
        <v>0</v>
      </c>
      <c r="O282" s="26">
        <v>0</v>
      </c>
      <c r="P282" s="26">
        <v>0</v>
      </c>
      <c r="Q282" s="26">
        <v>0</v>
      </c>
      <c r="R282" s="27">
        <v>0</v>
      </c>
      <c r="S282" s="71" t="s">
        <v>66</v>
      </c>
      <c r="T282" s="57"/>
      <c r="U282" s="45"/>
    </row>
    <row r="283" spans="1:21" ht="20.100000000000001" customHeight="1" x14ac:dyDescent="0.15">
      <c r="A283" s="206"/>
      <c r="B283" s="209"/>
      <c r="C283" s="194"/>
      <c r="D283" s="9" t="s">
        <v>30</v>
      </c>
      <c r="E283" s="16" t="s">
        <v>1</v>
      </c>
      <c r="F283" s="66"/>
      <c r="G283" s="28">
        <v>0</v>
      </c>
      <c r="H283" s="29">
        <v>0</v>
      </c>
      <c r="I283" s="29">
        <v>0</v>
      </c>
      <c r="J283" s="29">
        <v>1700</v>
      </c>
      <c r="K283" s="136">
        <v>1700</v>
      </c>
      <c r="L283" s="30">
        <v>1800</v>
      </c>
      <c r="M283" s="28">
        <v>0</v>
      </c>
      <c r="N283" s="29">
        <v>0</v>
      </c>
      <c r="O283" s="29">
        <v>0</v>
      </c>
      <c r="P283" s="29">
        <v>0</v>
      </c>
      <c r="Q283" s="29">
        <v>0</v>
      </c>
      <c r="R283" s="30">
        <v>0</v>
      </c>
      <c r="S283" s="72" t="s">
        <v>66</v>
      </c>
      <c r="T283" s="58"/>
      <c r="U283" s="46"/>
    </row>
    <row r="284" spans="1:21" ht="20.100000000000001" customHeight="1" x14ac:dyDescent="0.15">
      <c r="A284" s="206"/>
      <c r="B284" s="209"/>
      <c r="C284" s="194"/>
      <c r="D284" s="9" t="s">
        <v>31</v>
      </c>
      <c r="E284" s="16" t="s">
        <v>16</v>
      </c>
      <c r="F284" s="66"/>
      <c r="G284" s="28">
        <v>1900</v>
      </c>
      <c r="H284" s="29">
        <v>1800</v>
      </c>
      <c r="I284" s="29">
        <v>1600</v>
      </c>
      <c r="J284" s="29">
        <v>0</v>
      </c>
      <c r="K284" s="136">
        <v>0</v>
      </c>
      <c r="L284" s="30">
        <v>0</v>
      </c>
      <c r="M284" s="28">
        <v>1800</v>
      </c>
      <c r="N284" s="29">
        <v>2200</v>
      </c>
      <c r="O284" s="29">
        <v>2700</v>
      </c>
      <c r="P284" s="29">
        <v>2900</v>
      </c>
      <c r="Q284" s="29">
        <v>2600</v>
      </c>
      <c r="R284" s="30">
        <v>2600</v>
      </c>
      <c r="S284" s="72" t="s">
        <v>66</v>
      </c>
      <c r="T284" s="58"/>
      <c r="U284" s="46"/>
    </row>
    <row r="285" spans="1:21" ht="20.100000000000001" customHeight="1" x14ac:dyDescent="0.15">
      <c r="A285" s="207"/>
      <c r="B285" s="210"/>
      <c r="C285" s="195"/>
      <c r="D285" s="10" t="s">
        <v>32</v>
      </c>
      <c r="E285" s="17" t="s">
        <v>2</v>
      </c>
      <c r="F285" s="67"/>
      <c r="G285" s="31">
        <v>0</v>
      </c>
      <c r="H285" s="32">
        <v>0</v>
      </c>
      <c r="I285" s="32">
        <v>0</v>
      </c>
      <c r="J285" s="32">
        <v>0</v>
      </c>
      <c r="K285" s="137">
        <v>0</v>
      </c>
      <c r="L285" s="33">
        <v>0</v>
      </c>
      <c r="M285" s="31">
        <v>0</v>
      </c>
      <c r="N285" s="32">
        <v>0</v>
      </c>
      <c r="O285" s="32">
        <v>0</v>
      </c>
      <c r="P285" s="32">
        <v>0</v>
      </c>
      <c r="Q285" s="32">
        <v>0</v>
      </c>
      <c r="R285" s="33">
        <v>0</v>
      </c>
      <c r="S285" s="73" t="s">
        <v>66</v>
      </c>
      <c r="T285" s="59"/>
      <c r="U285" s="47"/>
    </row>
    <row r="286" spans="1:21" ht="20.100000000000001" customHeight="1" thickBot="1" x14ac:dyDescent="0.2">
      <c r="A286" s="154" t="s">
        <v>19</v>
      </c>
      <c r="B286" s="7" t="s">
        <v>97</v>
      </c>
      <c r="C286" s="13"/>
      <c r="D286" s="19"/>
      <c r="E286" s="7"/>
      <c r="F286" s="116" t="s">
        <v>98</v>
      </c>
      <c r="G286" s="36">
        <v>1.06</v>
      </c>
      <c r="H286" s="37">
        <v>1.08</v>
      </c>
      <c r="I286" s="37">
        <v>1.0900000000000001</v>
      </c>
      <c r="J286" s="37">
        <v>1.1000000000000001</v>
      </c>
      <c r="K286" s="138">
        <v>1.1000000000000001</v>
      </c>
      <c r="L286" s="38">
        <v>1.0900000000000001</v>
      </c>
      <c r="M286" s="36">
        <v>1.1000000000000001</v>
      </c>
      <c r="N286" s="37">
        <v>1.0300000000000002</v>
      </c>
      <c r="O286" s="37">
        <v>0.97000000000000008</v>
      </c>
      <c r="P286" s="37">
        <v>0.96000000000000008</v>
      </c>
      <c r="Q286" s="37">
        <v>0.96000000000000008</v>
      </c>
      <c r="R286" s="38">
        <v>0.98000000000000009</v>
      </c>
      <c r="S286" s="74" t="s">
        <v>66</v>
      </c>
      <c r="T286" s="60"/>
      <c r="U286" s="61"/>
    </row>
    <row r="287" spans="1:21" ht="20.100000000000001" customHeight="1" x14ac:dyDescent="0.15">
      <c r="A287" s="154" t="s">
        <v>20</v>
      </c>
      <c r="B287" s="13" t="s">
        <v>61</v>
      </c>
      <c r="C287" s="13" t="s">
        <v>62</v>
      </c>
      <c r="D287" s="12"/>
      <c r="E287" s="19"/>
      <c r="F287" s="68" t="s">
        <v>51</v>
      </c>
      <c r="G287" s="39">
        <f>G281*$T287*G286</f>
        <v>0</v>
      </c>
      <c r="H287" s="40">
        <f t="shared" ref="H287:R287" si="78">H281*$T287*H286</f>
        <v>0</v>
      </c>
      <c r="I287" s="40">
        <f t="shared" si="78"/>
        <v>0</v>
      </c>
      <c r="J287" s="40">
        <f t="shared" si="78"/>
        <v>0</v>
      </c>
      <c r="K287" s="62">
        <f t="shared" si="78"/>
        <v>0</v>
      </c>
      <c r="L287" s="147">
        <f t="shared" si="78"/>
        <v>0</v>
      </c>
      <c r="M287" s="39">
        <f t="shared" si="78"/>
        <v>0</v>
      </c>
      <c r="N287" s="40">
        <f t="shared" si="78"/>
        <v>0</v>
      </c>
      <c r="O287" s="40">
        <f t="shared" si="78"/>
        <v>0</v>
      </c>
      <c r="P287" s="40">
        <f t="shared" si="78"/>
        <v>0</v>
      </c>
      <c r="Q287" s="40">
        <f t="shared" si="78"/>
        <v>0</v>
      </c>
      <c r="R287" s="62">
        <f t="shared" si="78"/>
        <v>0</v>
      </c>
      <c r="S287" s="113" t="s">
        <v>46</v>
      </c>
      <c r="T287" s="114">
        <v>0</v>
      </c>
      <c r="U287" s="115" t="s">
        <v>107</v>
      </c>
    </row>
    <row r="288" spans="1:21" ht="20.100000000000001" customHeight="1" x14ac:dyDescent="0.15">
      <c r="A288" s="185" t="s">
        <v>21</v>
      </c>
      <c r="B288" s="190" t="s">
        <v>27</v>
      </c>
      <c r="C288" s="193" t="s">
        <v>62</v>
      </c>
      <c r="D288" s="8" t="s">
        <v>42</v>
      </c>
      <c r="E288" s="15" t="s">
        <v>40</v>
      </c>
      <c r="F288" s="65" t="s">
        <v>48</v>
      </c>
      <c r="G288" s="42">
        <f>G282*$T288</f>
        <v>0</v>
      </c>
      <c r="H288" s="43">
        <f t="shared" ref="H288:R288" si="79">H282*$T288</f>
        <v>0</v>
      </c>
      <c r="I288" s="43">
        <f t="shared" si="79"/>
        <v>0</v>
      </c>
      <c r="J288" s="43">
        <f t="shared" si="79"/>
        <v>0</v>
      </c>
      <c r="K288" s="63">
        <f t="shared" si="79"/>
        <v>0</v>
      </c>
      <c r="L288" s="148">
        <f t="shared" si="79"/>
        <v>0</v>
      </c>
      <c r="M288" s="49">
        <f t="shared" si="79"/>
        <v>0</v>
      </c>
      <c r="N288" s="43">
        <f t="shared" si="79"/>
        <v>0</v>
      </c>
      <c r="O288" s="43">
        <f t="shared" si="79"/>
        <v>0</v>
      </c>
      <c r="P288" s="43">
        <f t="shared" si="79"/>
        <v>0</v>
      </c>
      <c r="Q288" s="43">
        <f t="shared" si="79"/>
        <v>0</v>
      </c>
      <c r="R288" s="63">
        <f t="shared" si="79"/>
        <v>0</v>
      </c>
      <c r="S288" s="84" t="s">
        <v>52</v>
      </c>
      <c r="T288" s="85">
        <v>0</v>
      </c>
      <c r="U288" s="86" t="s">
        <v>105</v>
      </c>
    </row>
    <row r="289" spans="1:21" ht="20.100000000000001" customHeight="1" x14ac:dyDescent="0.15">
      <c r="A289" s="189"/>
      <c r="B289" s="191"/>
      <c r="C289" s="194"/>
      <c r="D289" s="9" t="s">
        <v>43</v>
      </c>
      <c r="E289" s="16" t="s">
        <v>1</v>
      </c>
      <c r="F289" s="66" t="s">
        <v>49</v>
      </c>
      <c r="G289" s="34">
        <f t="shared" ref="G289:R289" si="80">G283*$T289</f>
        <v>0</v>
      </c>
      <c r="H289" s="35">
        <f t="shared" si="80"/>
        <v>0</v>
      </c>
      <c r="I289" s="35">
        <f t="shared" si="80"/>
        <v>0</v>
      </c>
      <c r="J289" s="35">
        <f t="shared" si="80"/>
        <v>0</v>
      </c>
      <c r="K289" s="64">
        <f t="shared" si="80"/>
        <v>0</v>
      </c>
      <c r="L289" s="149">
        <f t="shared" si="80"/>
        <v>0</v>
      </c>
      <c r="M289" s="50">
        <f t="shared" si="80"/>
        <v>0</v>
      </c>
      <c r="N289" s="35">
        <f t="shared" si="80"/>
        <v>0</v>
      </c>
      <c r="O289" s="35">
        <f t="shared" si="80"/>
        <v>0</v>
      </c>
      <c r="P289" s="35">
        <f t="shared" si="80"/>
        <v>0</v>
      </c>
      <c r="Q289" s="35">
        <f t="shared" si="80"/>
        <v>0</v>
      </c>
      <c r="R289" s="64">
        <f t="shared" si="80"/>
        <v>0</v>
      </c>
      <c r="S289" s="87" t="s">
        <v>53</v>
      </c>
      <c r="T289" s="88">
        <v>0</v>
      </c>
      <c r="U289" s="89" t="s">
        <v>105</v>
      </c>
    </row>
    <row r="290" spans="1:21" ht="20.100000000000001" customHeight="1" x14ac:dyDescent="0.15">
      <c r="A290" s="189"/>
      <c r="B290" s="191"/>
      <c r="C290" s="194"/>
      <c r="D290" s="9" t="s">
        <v>44</v>
      </c>
      <c r="E290" s="16" t="s">
        <v>16</v>
      </c>
      <c r="F290" s="66" t="s">
        <v>50</v>
      </c>
      <c r="G290" s="34">
        <f t="shared" ref="G290:R290" si="81">G284*$T290</f>
        <v>0</v>
      </c>
      <c r="H290" s="35">
        <f t="shared" si="81"/>
        <v>0</v>
      </c>
      <c r="I290" s="35">
        <f t="shared" si="81"/>
        <v>0</v>
      </c>
      <c r="J290" s="35">
        <f t="shared" si="81"/>
        <v>0</v>
      </c>
      <c r="K290" s="64">
        <f t="shared" si="81"/>
        <v>0</v>
      </c>
      <c r="L290" s="149">
        <f t="shared" si="81"/>
        <v>0</v>
      </c>
      <c r="M290" s="50">
        <f t="shared" si="81"/>
        <v>0</v>
      </c>
      <c r="N290" s="35">
        <f t="shared" si="81"/>
        <v>0</v>
      </c>
      <c r="O290" s="35">
        <f t="shared" si="81"/>
        <v>0</v>
      </c>
      <c r="P290" s="35">
        <f t="shared" si="81"/>
        <v>0</v>
      </c>
      <c r="Q290" s="35">
        <f t="shared" si="81"/>
        <v>0</v>
      </c>
      <c r="R290" s="64">
        <f t="shared" si="81"/>
        <v>0</v>
      </c>
      <c r="S290" s="87" t="s">
        <v>54</v>
      </c>
      <c r="T290" s="88">
        <v>0</v>
      </c>
      <c r="U290" s="89" t="s">
        <v>105</v>
      </c>
    </row>
    <row r="291" spans="1:21" ht="20.100000000000001" customHeight="1" thickBot="1" x14ac:dyDescent="0.2">
      <c r="A291" s="186"/>
      <c r="B291" s="192"/>
      <c r="C291" s="195"/>
      <c r="D291" s="10" t="s">
        <v>45</v>
      </c>
      <c r="E291" s="17" t="s">
        <v>2</v>
      </c>
      <c r="F291" s="69" t="s">
        <v>47</v>
      </c>
      <c r="G291" s="90">
        <f t="shared" ref="G291:R291" si="82">G285*$T291</f>
        <v>0</v>
      </c>
      <c r="H291" s="91">
        <f t="shared" si="82"/>
        <v>0</v>
      </c>
      <c r="I291" s="91">
        <f t="shared" si="82"/>
        <v>0</v>
      </c>
      <c r="J291" s="91">
        <f t="shared" si="82"/>
        <v>0</v>
      </c>
      <c r="K291" s="93">
        <f t="shared" si="82"/>
        <v>0</v>
      </c>
      <c r="L291" s="150">
        <f t="shared" si="82"/>
        <v>0</v>
      </c>
      <c r="M291" s="92">
        <f t="shared" si="82"/>
        <v>0</v>
      </c>
      <c r="N291" s="91">
        <f t="shared" si="82"/>
        <v>0</v>
      </c>
      <c r="O291" s="91">
        <f t="shared" si="82"/>
        <v>0</v>
      </c>
      <c r="P291" s="91">
        <f t="shared" si="82"/>
        <v>0</v>
      </c>
      <c r="Q291" s="91">
        <f t="shared" si="82"/>
        <v>0</v>
      </c>
      <c r="R291" s="93">
        <f t="shared" si="82"/>
        <v>0</v>
      </c>
      <c r="S291" s="94" t="s">
        <v>55</v>
      </c>
      <c r="T291" s="95">
        <v>0</v>
      </c>
      <c r="U291" s="96" t="s">
        <v>105</v>
      </c>
    </row>
    <row r="292" spans="1:21" ht="20.100000000000001" customHeight="1" x14ac:dyDescent="0.15">
      <c r="A292" s="185" t="s">
        <v>22</v>
      </c>
      <c r="B292" s="190" t="s">
        <v>63</v>
      </c>
      <c r="C292" s="193" t="s">
        <v>62</v>
      </c>
      <c r="D292" s="11" t="s">
        <v>33</v>
      </c>
      <c r="E292" s="18" t="s">
        <v>41</v>
      </c>
      <c r="F292" s="97" t="s">
        <v>69</v>
      </c>
      <c r="G292" s="98">
        <f>ROUNDDOWN(G281*T292,2)</f>
        <v>0</v>
      </c>
      <c r="H292" s="99">
        <f>ROUNDDOWN(H281*T292,2)</f>
        <v>0</v>
      </c>
      <c r="I292" s="99">
        <f>ROUNDDOWN(I281*T292,2)</f>
        <v>0</v>
      </c>
      <c r="J292" s="99">
        <f>ROUNDDOWN(J281*T292,2)</f>
        <v>0</v>
      </c>
      <c r="K292" s="101">
        <f>ROUNDDOWN(K281*T292,2)</f>
        <v>0</v>
      </c>
      <c r="L292" s="151">
        <f>ROUNDDOWN(L281*T292,2)</f>
        <v>0</v>
      </c>
      <c r="M292" s="100">
        <f>ROUNDDOWN(M281*T292,2)</f>
        <v>0</v>
      </c>
      <c r="N292" s="99">
        <f>ROUNDDOWN(N281*T292,2)</f>
        <v>0</v>
      </c>
      <c r="O292" s="99">
        <f>ROUNDDOWN(O281*T292,2)</f>
        <v>0</v>
      </c>
      <c r="P292" s="99">
        <f>ROUNDDOWN(P281*T292,2)</f>
        <v>0</v>
      </c>
      <c r="Q292" s="99">
        <f>ROUNDDOWN(Q281*T292,2)</f>
        <v>0</v>
      </c>
      <c r="R292" s="101">
        <f>ROUNDDOWN(R281*T292,2)</f>
        <v>0</v>
      </c>
      <c r="S292" s="102" t="s">
        <v>56</v>
      </c>
      <c r="T292" s="103">
        <v>0</v>
      </c>
      <c r="U292" s="104" t="s">
        <v>91</v>
      </c>
    </row>
    <row r="293" spans="1:21" ht="20.100000000000001" customHeight="1" thickBot="1" x14ac:dyDescent="0.2">
      <c r="A293" s="186"/>
      <c r="B293" s="192"/>
      <c r="C293" s="195"/>
      <c r="D293" s="44" t="s">
        <v>34</v>
      </c>
      <c r="E293" s="55" t="s">
        <v>58</v>
      </c>
      <c r="F293" s="105" t="s">
        <v>68</v>
      </c>
      <c r="G293" s="106">
        <f>ROUNDDOWN(SUM(G288:G291)*T293%,2)</f>
        <v>0</v>
      </c>
      <c r="H293" s="107">
        <f>ROUNDDOWN(SUM(H288:H291)*T293%,2)</f>
        <v>0</v>
      </c>
      <c r="I293" s="107">
        <f>ROUNDDOWN(SUM(I288:I291)*T293%,2)</f>
        <v>0</v>
      </c>
      <c r="J293" s="107">
        <f>ROUNDDOWN(SUM(J288:J291)*T293%,2)</f>
        <v>0</v>
      </c>
      <c r="K293" s="109">
        <f>ROUNDDOWN(SUM(K288:K291)*T293%,2)</f>
        <v>0</v>
      </c>
      <c r="L293" s="152">
        <f>ROUNDDOWN(SUM(L288:L291)*T293%,2)</f>
        <v>0</v>
      </c>
      <c r="M293" s="108">
        <f>ROUNDDOWN(SUM(M288:M291)*T293%,2)</f>
        <v>0</v>
      </c>
      <c r="N293" s="107">
        <f>ROUNDDOWN(SUM(N288:N291)*T293%,2)</f>
        <v>0</v>
      </c>
      <c r="O293" s="107">
        <f>ROUNDDOWN(SUM(O288:O291)*T293%,2)</f>
        <v>0</v>
      </c>
      <c r="P293" s="107">
        <f>ROUNDDOWN(SUM(P288:P291)*T293%,2)</f>
        <v>0</v>
      </c>
      <c r="Q293" s="107">
        <f>ROUNDDOWN(SUM(Q288:Q291)*T293%,2)</f>
        <v>0</v>
      </c>
      <c r="R293" s="109">
        <f>ROUNDDOWN(SUM(R288:R291)*T293%,2)</f>
        <v>0</v>
      </c>
      <c r="S293" s="110" t="s">
        <v>57</v>
      </c>
      <c r="T293" s="111">
        <v>0</v>
      </c>
      <c r="U293" s="112" t="s">
        <v>106</v>
      </c>
    </row>
    <row r="294" spans="1:21" ht="20.100000000000001" customHeight="1" x14ac:dyDescent="0.15">
      <c r="A294" s="185" t="s">
        <v>23</v>
      </c>
      <c r="B294" s="187" t="s">
        <v>26</v>
      </c>
      <c r="C294" s="187" t="s">
        <v>62</v>
      </c>
      <c r="D294" s="8"/>
      <c r="E294" s="122" t="s">
        <v>73</v>
      </c>
      <c r="F294" s="123" t="s">
        <v>99</v>
      </c>
      <c r="G294" s="124">
        <f>ROUNDDOWN(G287+SUM(G288:G291)-SUM(G292:G293),0)</f>
        <v>0</v>
      </c>
      <c r="H294" s="125">
        <f t="shared" ref="H294:R294" si="83">ROUNDDOWN(H287+SUM(H288:H291)-SUM(H292:H293),0)</f>
        <v>0</v>
      </c>
      <c r="I294" s="125">
        <f t="shared" si="83"/>
        <v>0</v>
      </c>
      <c r="J294" s="125">
        <f t="shared" si="83"/>
        <v>0</v>
      </c>
      <c r="K294" s="146">
        <f t="shared" si="83"/>
        <v>0</v>
      </c>
      <c r="L294" s="126">
        <f t="shared" si="83"/>
        <v>0</v>
      </c>
      <c r="M294" s="124">
        <f t="shared" si="83"/>
        <v>0</v>
      </c>
      <c r="N294" s="125">
        <f t="shared" si="83"/>
        <v>0</v>
      </c>
      <c r="O294" s="125">
        <f t="shared" si="83"/>
        <v>0</v>
      </c>
      <c r="P294" s="125">
        <f t="shared" si="83"/>
        <v>0</v>
      </c>
      <c r="Q294" s="125">
        <f t="shared" si="83"/>
        <v>0</v>
      </c>
      <c r="R294" s="126">
        <f t="shared" si="83"/>
        <v>0</v>
      </c>
      <c r="S294" s="127" t="s">
        <v>67</v>
      </c>
      <c r="T294" s="128"/>
      <c r="U294" s="129"/>
    </row>
    <row r="295" spans="1:21" ht="20.100000000000001" customHeight="1" x14ac:dyDescent="0.15">
      <c r="A295" s="186"/>
      <c r="B295" s="188"/>
      <c r="C295" s="188"/>
      <c r="D295" s="10"/>
      <c r="E295" s="130" t="s">
        <v>113</v>
      </c>
      <c r="F295" s="67"/>
      <c r="G295" s="131"/>
      <c r="H295" s="132"/>
      <c r="I295" s="132"/>
      <c r="J295" s="132"/>
      <c r="K295" s="132" t="s">
        <v>160</v>
      </c>
      <c r="L295" s="133">
        <f>SUM(G294:L294)</f>
        <v>0</v>
      </c>
      <c r="M295" s="131"/>
      <c r="N295" s="132"/>
      <c r="O295" s="132"/>
      <c r="P295" s="132"/>
      <c r="Q295" s="132" t="s">
        <v>162</v>
      </c>
      <c r="R295" s="133">
        <f>SUM(M294:R294)</f>
        <v>0</v>
      </c>
      <c r="S295" s="73"/>
      <c r="T295" s="59"/>
      <c r="U295" s="47"/>
    </row>
    <row r="296" spans="1:21" ht="20.100000000000001" customHeight="1" x14ac:dyDescent="0.15">
      <c r="A296" s="154" t="s">
        <v>28</v>
      </c>
      <c r="B296" s="13" t="s">
        <v>64</v>
      </c>
      <c r="C296" s="13" t="s">
        <v>62</v>
      </c>
      <c r="D296" s="13"/>
      <c r="E296" s="13"/>
      <c r="F296" s="117" t="s">
        <v>114</v>
      </c>
      <c r="G296" s="118"/>
      <c r="H296" s="119"/>
      <c r="I296" s="119"/>
      <c r="J296" s="119"/>
      <c r="K296" s="119"/>
      <c r="L296" s="119"/>
      <c r="M296" s="119"/>
      <c r="N296" s="119"/>
      <c r="O296" s="119"/>
      <c r="P296" s="119"/>
      <c r="Q296" s="119"/>
      <c r="R296" s="120">
        <f>SUM(L295,R295)</f>
        <v>0</v>
      </c>
      <c r="S296" s="121"/>
      <c r="T296" s="56"/>
      <c r="U296" s="54"/>
    </row>
    <row r="297" spans="1:21" s="82" customFormat="1" ht="9.9499999999999993" customHeight="1" x14ac:dyDescent="0.15">
      <c r="A297" s="76"/>
      <c r="B297" s="77"/>
      <c r="C297" s="77"/>
      <c r="D297" s="77"/>
      <c r="E297" s="77"/>
      <c r="F297" s="78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9"/>
      <c r="S297" s="80"/>
      <c r="T297" s="81"/>
      <c r="U297" s="81"/>
    </row>
    <row r="298" spans="1:21" s="82" customFormat="1" ht="20.100000000000001" customHeight="1" thickBot="1" x14ac:dyDescent="0.2">
      <c r="A298" s="76"/>
      <c r="B298" s="77"/>
      <c r="C298" s="77"/>
      <c r="D298" s="77"/>
      <c r="E298" s="77"/>
      <c r="F298" s="78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9"/>
      <c r="S298" s="80"/>
      <c r="T298" s="81"/>
      <c r="U298" s="81"/>
    </row>
    <row r="299" spans="1:21" ht="20.100000000000001" customHeight="1" x14ac:dyDescent="0.15">
      <c r="A299" s="179" t="s">
        <v>182</v>
      </c>
      <c r="B299" s="179"/>
      <c r="C299" s="181">
        <f>SUMIF(F1:F297,"① + ②",R1:R297)</f>
        <v>0</v>
      </c>
      <c r="D299" s="182"/>
      <c r="E299" s="182"/>
      <c r="F299" s="217" t="s">
        <v>115</v>
      </c>
      <c r="H299" s="6" t="s">
        <v>164</v>
      </c>
      <c r="I299" s="6"/>
      <c r="J299" s="77"/>
      <c r="K299" s="77"/>
      <c r="L299" s="77"/>
      <c r="M299" s="78"/>
      <c r="N299" s="75"/>
      <c r="O299" s="75"/>
      <c r="P299" s="75"/>
    </row>
    <row r="300" spans="1:21" ht="20.100000000000001" customHeight="1" thickBot="1" x14ac:dyDescent="0.2">
      <c r="A300" s="180"/>
      <c r="B300" s="180"/>
      <c r="C300" s="183"/>
      <c r="D300" s="184"/>
      <c r="E300" s="184"/>
      <c r="F300" s="218"/>
      <c r="H300" s="83" t="s">
        <v>74</v>
      </c>
      <c r="I300" s="6" t="s">
        <v>165</v>
      </c>
      <c r="J300" s="6"/>
      <c r="K300" s="6"/>
      <c r="L300" s="6"/>
      <c r="M300" s="6"/>
      <c r="N300" s="6"/>
      <c r="O300" s="83" t="s">
        <v>103</v>
      </c>
      <c r="P300" s="6" t="s">
        <v>181</v>
      </c>
    </row>
    <row r="301" spans="1:21" ht="20.100000000000001" customHeight="1" x14ac:dyDescent="0.15">
      <c r="H301" s="83" t="s">
        <v>75</v>
      </c>
      <c r="I301" s="6" t="s">
        <v>167</v>
      </c>
      <c r="J301" s="6"/>
      <c r="K301" s="6"/>
      <c r="L301" s="6"/>
      <c r="M301" s="6"/>
      <c r="N301" s="6"/>
      <c r="O301" s="83" t="s">
        <v>104</v>
      </c>
      <c r="P301" s="6" t="s">
        <v>77</v>
      </c>
    </row>
    <row r="302" spans="1:21" ht="20.100000000000001" customHeight="1" x14ac:dyDescent="0.15">
      <c r="D302" s="4"/>
      <c r="E302" s="2"/>
      <c r="H302" s="83"/>
      <c r="I302" s="6" t="s">
        <v>169</v>
      </c>
      <c r="K302" s="144"/>
      <c r="L302" s="4"/>
      <c r="O302" s="83" t="s">
        <v>87</v>
      </c>
      <c r="P302" s="6" t="s">
        <v>78</v>
      </c>
    </row>
    <row r="303" spans="1:21" ht="20.100000000000001" customHeight="1" x14ac:dyDescent="0.15">
      <c r="D303" s="4"/>
      <c r="E303" s="1"/>
      <c r="H303" s="83" t="s">
        <v>76</v>
      </c>
      <c r="I303" s="6" t="s">
        <v>185</v>
      </c>
      <c r="K303" s="144"/>
      <c r="L303" s="4"/>
      <c r="O303" s="83" t="s">
        <v>172</v>
      </c>
      <c r="P303" s="6" t="s">
        <v>80</v>
      </c>
      <c r="S303" s="6"/>
      <c r="U303" s="6"/>
    </row>
    <row r="304" spans="1:21" ht="20.100000000000001" customHeight="1" x14ac:dyDescent="0.15">
      <c r="D304" s="4"/>
      <c r="E304" s="2"/>
      <c r="H304" s="83"/>
      <c r="I304" s="6" t="s">
        <v>186</v>
      </c>
      <c r="K304" s="144"/>
      <c r="L304" s="4"/>
      <c r="O304" s="83"/>
      <c r="P304" s="1" t="s">
        <v>81</v>
      </c>
    </row>
    <row r="305" spans="1:16" ht="20.100000000000001" customHeight="1" x14ac:dyDescent="0.15">
      <c r="D305" s="4"/>
      <c r="E305" s="1"/>
      <c r="H305" s="83" t="s">
        <v>170</v>
      </c>
      <c r="I305" s="6" t="s">
        <v>171</v>
      </c>
      <c r="J305" s="6"/>
      <c r="K305" s="6"/>
      <c r="L305" s="6"/>
      <c r="M305" s="6"/>
      <c r="N305" s="6"/>
      <c r="O305" s="83" t="s">
        <v>176</v>
      </c>
      <c r="P305" s="6" t="s">
        <v>82</v>
      </c>
    </row>
    <row r="306" spans="1:16" ht="19.5" customHeight="1" x14ac:dyDescent="0.15">
      <c r="H306" s="83" t="s">
        <v>173</v>
      </c>
      <c r="I306" s="6" t="s">
        <v>174</v>
      </c>
      <c r="J306" s="6"/>
      <c r="K306" s="6"/>
      <c r="L306" s="6"/>
      <c r="M306" s="6"/>
      <c r="N306" s="6"/>
      <c r="P306" s="1" t="s">
        <v>83</v>
      </c>
    </row>
    <row r="307" spans="1:16" ht="20.100000000000001" customHeight="1" x14ac:dyDescent="0.15">
      <c r="H307" s="83"/>
      <c r="I307" s="6" t="s">
        <v>175</v>
      </c>
      <c r="J307" s="6"/>
      <c r="K307" s="6"/>
      <c r="L307" s="6"/>
      <c r="M307" s="6"/>
      <c r="N307" s="6"/>
      <c r="O307" s="83" t="s">
        <v>179</v>
      </c>
      <c r="P307" s="6" t="s">
        <v>79</v>
      </c>
    </row>
    <row r="308" spans="1:16" ht="20.100000000000001" customHeight="1" x14ac:dyDescent="0.15">
      <c r="H308" s="83" t="s">
        <v>100</v>
      </c>
      <c r="I308" s="6" t="s">
        <v>177</v>
      </c>
      <c r="J308" s="6"/>
      <c r="K308" s="6"/>
      <c r="L308" s="6"/>
      <c r="M308" s="6"/>
      <c r="N308" s="6"/>
      <c r="O308" s="83" t="s">
        <v>180</v>
      </c>
      <c r="P308" s="1" t="s">
        <v>84</v>
      </c>
    </row>
    <row r="309" spans="1:16" ht="20.100000000000001" customHeight="1" x14ac:dyDescent="0.15">
      <c r="A309" s="83"/>
      <c r="B309" s="6"/>
      <c r="C309" s="6"/>
      <c r="D309" s="6"/>
      <c r="E309" s="6"/>
      <c r="F309" s="6"/>
      <c r="G309" s="6"/>
      <c r="H309" s="83"/>
      <c r="I309" s="6" t="s">
        <v>178</v>
      </c>
      <c r="J309" s="6"/>
      <c r="K309" s="6"/>
      <c r="L309" s="6"/>
      <c r="M309" s="6"/>
      <c r="N309" s="6"/>
      <c r="O309" s="6"/>
      <c r="P309" s="6" t="s">
        <v>85</v>
      </c>
    </row>
    <row r="310" spans="1:16" ht="20.100000000000001" customHeight="1" x14ac:dyDescent="0.15">
      <c r="A310" s="83"/>
      <c r="B310" s="6"/>
      <c r="D310" s="144"/>
      <c r="H310" s="83" t="s">
        <v>101</v>
      </c>
      <c r="I310" s="6" t="s">
        <v>166</v>
      </c>
      <c r="O310" s="6"/>
      <c r="P310" s="1" t="s">
        <v>86</v>
      </c>
    </row>
    <row r="311" spans="1:16" ht="20.100000000000001" customHeight="1" x14ac:dyDescent="0.15">
      <c r="A311" s="83"/>
      <c r="B311" s="6"/>
      <c r="D311" s="144"/>
      <c r="H311" s="83" t="s">
        <v>102</v>
      </c>
      <c r="I311" s="6" t="s">
        <v>168</v>
      </c>
    </row>
    <row r="312" spans="1:16" ht="20.100000000000001" customHeight="1" x14ac:dyDescent="0.15">
      <c r="A312" s="83"/>
      <c r="D312" s="144"/>
    </row>
  </sheetData>
  <mergeCells count="227">
    <mergeCell ref="F299:F300"/>
    <mergeCell ref="A105:A106"/>
    <mergeCell ref="B105:B106"/>
    <mergeCell ref="C105:C106"/>
    <mergeCell ref="A111:E112"/>
    <mergeCell ref="F111:F112"/>
    <mergeCell ref="G111:R111"/>
    <mergeCell ref="S111:U112"/>
    <mergeCell ref="A114:A117"/>
    <mergeCell ref="B114:B117"/>
    <mergeCell ref="C114:C117"/>
    <mergeCell ref="A120:A123"/>
    <mergeCell ref="G132:R132"/>
    <mergeCell ref="S132:U133"/>
    <mergeCell ref="S174:U175"/>
    <mergeCell ref="A177:A180"/>
    <mergeCell ref="B177:B180"/>
    <mergeCell ref="C177:C180"/>
    <mergeCell ref="A168:A169"/>
    <mergeCell ref="B168:B169"/>
    <mergeCell ref="C168:C169"/>
    <mergeCell ref="A162:A165"/>
    <mergeCell ref="B162:B165"/>
    <mergeCell ref="C162:C165"/>
    <mergeCell ref="F90:F91"/>
    <mergeCell ref="G90:R90"/>
    <mergeCell ref="S90:U91"/>
    <mergeCell ref="A93:A96"/>
    <mergeCell ref="B93:B96"/>
    <mergeCell ref="C93:C96"/>
    <mergeCell ref="A99:A102"/>
    <mergeCell ref="B99:B102"/>
    <mergeCell ref="C99:C102"/>
    <mergeCell ref="A90:E91"/>
    <mergeCell ref="S6:U7"/>
    <mergeCell ref="A69:E70"/>
    <mergeCell ref="F69:F70"/>
    <mergeCell ref="G69:R69"/>
    <mergeCell ref="S69:U70"/>
    <mergeCell ref="A72:A75"/>
    <mergeCell ref="B72:B75"/>
    <mergeCell ref="C72:C75"/>
    <mergeCell ref="A78:A81"/>
    <mergeCell ref="B78:B81"/>
    <mergeCell ref="C78:C81"/>
    <mergeCell ref="A9:A12"/>
    <mergeCell ref="B9:B12"/>
    <mergeCell ref="C9:C12"/>
    <mergeCell ref="A15:A18"/>
    <mergeCell ref="B15:B18"/>
    <mergeCell ref="C15:C18"/>
    <mergeCell ref="A6:E7"/>
    <mergeCell ref="F6:F7"/>
    <mergeCell ref="G6:R6"/>
    <mergeCell ref="G27:R27"/>
    <mergeCell ref="S27:U28"/>
    <mergeCell ref="A30:A33"/>
    <mergeCell ref="B30:B33"/>
    <mergeCell ref="C30:C33"/>
    <mergeCell ref="A27:E28"/>
    <mergeCell ref="F27:F28"/>
    <mergeCell ref="A19:A20"/>
    <mergeCell ref="B19:B20"/>
    <mergeCell ref="C19:C20"/>
    <mergeCell ref="A21:A22"/>
    <mergeCell ref="B21:B22"/>
    <mergeCell ref="C21:C22"/>
    <mergeCell ref="S48:U49"/>
    <mergeCell ref="A51:A54"/>
    <mergeCell ref="B51:B54"/>
    <mergeCell ref="C51:C54"/>
    <mergeCell ref="A42:A43"/>
    <mergeCell ref="B42:B43"/>
    <mergeCell ref="C42:C43"/>
    <mergeCell ref="A36:A39"/>
    <mergeCell ref="B36:B39"/>
    <mergeCell ref="C36:C39"/>
    <mergeCell ref="A40:A41"/>
    <mergeCell ref="B40:B41"/>
    <mergeCell ref="C40:C41"/>
    <mergeCell ref="A48:E49"/>
    <mergeCell ref="F48:F49"/>
    <mergeCell ref="A57:A60"/>
    <mergeCell ref="B57:B60"/>
    <mergeCell ref="C57:C60"/>
    <mergeCell ref="A61:A62"/>
    <mergeCell ref="B61:B62"/>
    <mergeCell ref="C61:C62"/>
    <mergeCell ref="G48:R48"/>
    <mergeCell ref="A126:A127"/>
    <mergeCell ref="B126:B127"/>
    <mergeCell ref="C126:C127"/>
    <mergeCell ref="B120:B123"/>
    <mergeCell ref="C120:C123"/>
    <mergeCell ref="A124:A125"/>
    <mergeCell ref="B124:B125"/>
    <mergeCell ref="C124:C125"/>
    <mergeCell ref="A63:A64"/>
    <mergeCell ref="B63:B64"/>
    <mergeCell ref="C63:C64"/>
    <mergeCell ref="A82:A83"/>
    <mergeCell ref="B82:B83"/>
    <mergeCell ref="C82:C83"/>
    <mergeCell ref="A84:A85"/>
    <mergeCell ref="B84:B85"/>
    <mergeCell ref="C84:C85"/>
    <mergeCell ref="A103:A104"/>
    <mergeCell ref="B103:B104"/>
    <mergeCell ref="C103:C104"/>
    <mergeCell ref="F153:F154"/>
    <mergeCell ref="A141:A144"/>
    <mergeCell ref="B141:B144"/>
    <mergeCell ref="C141:C144"/>
    <mergeCell ref="A145:A146"/>
    <mergeCell ref="B145:B146"/>
    <mergeCell ref="C145:C146"/>
    <mergeCell ref="A135:A138"/>
    <mergeCell ref="B135:B138"/>
    <mergeCell ref="C135:C138"/>
    <mergeCell ref="A132:E133"/>
    <mergeCell ref="F132:F133"/>
    <mergeCell ref="A166:A167"/>
    <mergeCell ref="B166:B167"/>
    <mergeCell ref="C166:C167"/>
    <mergeCell ref="G153:R153"/>
    <mergeCell ref="S153:U154"/>
    <mergeCell ref="A156:A159"/>
    <mergeCell ref="B156:B159"/>
    <mergeCell ref="C156:C159"/>
    <mergeCell ref="A147:A148"/>
    <mergeCell ref="B147:B148"/>
    <mergeCell ref="C147:C148"/>
    <mergeCell ref="A153:E154"/>
    <mergeCell ref="A183:A186"/>
    <mergeCell ref="B183:B186"/>
    <mergeCell ref="C183:C186"/>
    <mergeCell ref="A187:A188"/>
    <mergeCell ref="B187:B188"/>
    <mergeCell ref="C187:C188"/>
    <mergeCell ref="A174:E175"/>
    <mergeCell ref="F174:F175"/>
    <mergeCell ref="G174:R174"/>
    <mergeCell ref="G195:R195"/>
    <mergeCell ref="S195:U196"/>
    <mergeCell ref="A198:A201"/>
    <mergeCell ref="B198:B201"/>
    <mergeCell ref="C198:C201"/>
    <mergeCell ref="A189:A190"/>
    <mergeCell ref="B189:B190"/>
    <mergeCell ref="C189:C190"/>
    <mergeCell ref="A195:E196"/>
    <mergeCell ref="F195:F196"/>
    <mergeCell ref="A210:A211"/>
    <mergeCell ref="B210:B211"/>
    <mergeCell ref="C210:C211"/>
    <mergeCell ref="A216:E217"/>
    <mergeCell ref="F216:F217"/>
    <mergeCell ref="A204:A207"/>
    <mergeCell ref="B204:B207"/>
    <mergeCell ref="C204:C207"/>
    <mergeCell ref="A208:A209"/>
    <mergeCell ref="B208:B209"/>
    <mergeCell ref="C208:C209"/>
    <mergeCell ref="A225:A228"/>
    <mergeCell ref="B225:B228"/>
    <mergeCell ref="C225:C228"/>
    <mergeCell ref="A229:A230"/>
    <mergeCell ref="B229:B230"/>
    <mergeCell ref="C229:C230"/>
    <mergeCell ref="G216:R216"/>
    <mergeCell ref="S216:U217"/>
    <mergeCell ref="A219:A222"/>
    <mergeCell ref="B219:B222"/>
    <mergeCell ref="C219:C222"/>
    <mergeCell ref="G237:R237"/>
    <mergeCell ref="S237:U238"/>
    <mergeCell ref="A240:A243"/>
    <mergeCell ref="B240:B243"/>
    <mergeCell ref="C240:C243"/>
    <mergeCell ref="A231:A232"/>
    <mergeCell ref="B231:B232"/>
    <mergeCell ref="C231:C232"/>
    <mergeCell ref="A237:E238"/>
    <mergeCell ref="F237:F238"/>
    <mergeCell ref="A252:A253"/>
    <mergeCell ref="B252:B253"/>
    <mergeCell ref="C252:C253"/>
    <mergeCell ref="A258:E259"/>
    <mergeCell ref="F258:F259"/>
    <mergeCell ref="A246:A249"/>
    <mergeCell ref="B246:B249"/>
    <mergeCell ref="C246:C249"/>
    <mergeCell ref="A250:A251"/>
    <mergeCell ref="B250:B251"/>
    <mergeCell ref="C250:C251"/>
    <mergeCell ref="A267:A270"/>
    <mergeCell ref="B267:B270"/>
    <mergeCell ref="C267:C270"/>
    <mergeCell ref="A271:A272"/>
    <mergeCell ref="B271:B272"/>
    <mergeCell ref="C271:C272"/>
    <mergeCell ref="G258:R258"/>
    <mergeCell ref="S258:U259"/>
    <mergeCell ref="A261:A264"/>
    <mergeCell ref="B261:B264"/>
    <mergeCell ref="C261:C264"/>
    <mergeCell ref="G279:R279"/>
    <mergeCell ref="S279:U280"/>
    <mergeCell ref="A282:A285"/>
    <mergeCell ref="B282:B285"/>
    <mergeCell ref="C282:C285"/>
    <mergeCell ref="A273:A274"/>
    <mergeCell ref="B273:B274"/>
    <mergeCell ref="C273:C274"/>
    <mergeCell ref="A279:E280"/>
    <mergeCell ref="F279:F280"/>
    <mergeCell ref="A299:B300"/>
    <mergeCell ref="C299:E300"/>
    <mergeCell ref="A294:A295"/>
    <mergeCell ref="B294:B295"/>
    <mergeCell ref="C294:C295"/>
    <mergeCell ref="A288:A291"/>
    <mergeCell ref="B288:B291"/>
    <mergeCell ref="C288:C291"/>
    <mergeCell ref="A292:A293"/>
    <mergeCell ref="B292:B293"/>
    <mergeCell ref="C292:C293"/>
  </mergeCells>
  <phoneticPr fontId="3"/>
  <dataValidations disablePrompts="1" count="1">
    <dataValidation type="decimal" operator="greaterThanOrEqual" allowBlank="1" showInputMessage="1" showErrorMessage="1" sqref="T19:T20 T40:T41 T61:T62 T82:T83 T103:T104 T124:T125 T145:T146 T166:T167 T187:T188 T208:T209 T229:T230 T250:T251 T271:T272 T292:T293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6" manualBreakCount="6">
    <brk id="45" max="16383" man="1"/>
    <brk id="87" max="16383" man="1"/>
    <brk id="129" max="20" man="1"/>
    <brk id="171" max="20" man="1"/>
    <brk id="213" max="20" man="1"/>
    <brk id="255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49"/>
  <sheetViews>
    <sheetView showZeros="0" view="pageBreakPreview" zoomScale="80" zoomScaleNormal="100" zoomScaleSheetLayoutView="80" workbookViewId="0"/>
  </sheetViews>
  <sheetFormatPr defaultColWidth="5.625" defaultRowHeight="20.100000000000001" customHeight="1" x14ac:dyDescent="0.15"/>
  <cols>
    <col min="1" max="1" width="3.625" style="156" customWidth="1"/>
    <col min="2" max="2" width="15.625" style="156" customWidth="1"/>
    <col min="3" max="3" width="25.625" style="156" customWidth="1"/>
    <col min="4" max="4" width="12.625" style="156" customWidth="1"/>
    <col min="5" max="5" width="15.625" style="158" customWidth="1"/>
    <col min="6" max="6" width="3.625" style="156" customWidth="1"/>
    <col min="7" max="7" width="15.625" style="158" customWidth="1"/>
    <col min="8" max="8" width="25.625" style="156" customWidth="1"/>
    <col min="9" max="9" width="12.625" style="156" customWidth="1"/>
    <col min="10" max="10" width="15.625" style="156" customWidth="1"/>
    <col min="11" max="11" width="3.625" style="156" customWidth="1"/>
    <col min="12" max="16384" width="5.625" style="156"/>
  </cols>
  <sheetData>
    <row r="1" spans="1:11" ht="20.100000000000001" customHeight="1" x14ac:dyDescent="0.15">
      <c r="A1" s="157" t="s">
        <v>116</v>
      </c>
    </row>
    <row r="3" spans="1:11" ht="20.100000000000001" customHeight="1" thickBot="1" x14ac:dyDescent="0.2">
      <c r="B3" s="159" t="s">
        <v>88</v>
      </c>
      <c r="C3" s="160" t="s">
        <v>184</v>
      </c>
      <c r="D3" s="161"/>
      <c r="E3" s="162"/>
      <c r="F3" s="163"/>
    </row>
    <row r="4" spans="1:11" ht="9.9499999999999993" customHeight="1" thickTop="1" x14ac:dyDescent="0.15"/>
    <row r="5" spans="1:11" ht="20.100000000000001" customHeight="1" x14ac:dyDescent="0.15">
      <c r="B5" s="164">
        <v>1</v>
      </c>
      <c r="G5" s="164">
        <v>2</v>
      </c>
      <c r="J5" s="158"/>
    </row>
    <row r="6" spans="1:11" ht="20.100000000000001" customHeight="1" x14ac:dyDescent="0.15">
      <c r="B6" s="165"/>
      <c r="C6" s="166"/>
      <c r="D6" s="166"/>
      <c r="E6" s="167"/>
      <c r="G6" s="165"/>
      <c r="H6" s="166"/>
      <c r="I6" s="166"/>
      <c r="J6" s="167"/>
    </row>
    <row r="7" spans="1:11" ht="20.100000000000001" customHeight="1" x14ac:dyDescent="0.15">
      <c r="B7" s="168" t="s">
        <v>0</v>
      </c>
      <c r="C7" s="169" t="s">
        <v>119</v>
      </c>
      <c r="D7" s="169"/>
      <c r="E7" s="170"/>
      <c r="F7" s="171"/>
      <c r="G7" s="168" t="s">
        <v>0</v>
      </c>
      <c r="H7" s="169" t="s">
        <v>121</v>
      </c>
      <c r="I7" s="169"/>
      <c r="J7" s="170"/>
      <c r="K7" s="171"/>
    </row>
    <row r="8" spans="1:11" ht="20.100000000000001" customHeight="1" x14ac:dyDescent="0.15">
      <c r="B8" s="168" t="s">
        <v>89</v>
      </c>
      <c r="C8" s="163" t="s">
        <v>120</v>
      </c>
      <c r="D8" s="163"/>
      <c r="E8" s="170"/>
      <c r="F8" s="171"/>
      <c r="G8" s="168" t="s">
        <v>89</v>
      </c>
      <c r="H8" s="163" t="s">
        <v>122</v>
      </c>
      <c r="I8" s="163"/>
      <c r="J8" s="170"/>
      <c r="K8" s="171"/>
    </row>
    <row r="9" spans="1:11" ht="20.100000000000001" customHeight="1" x14ac:dyDescent="0.15">
      <c r="B9" s="168"/>
      <c r="C9" s="163"/>
      <c r="D9" s="163"/>
      <c r="E9" s="170"/>
      <c r="F9" s="171"/>
      <c r="G9" s="168"/>
      <c r="H9" s="163"/>
      <c r="I9" s="163"/>
      <c r="J9" s="170"/>
      <c r="K9" s="171"/>
    </row>
    <row r="10" spans="1:11" ht="20.100000000000001" customHeight="1" x14ac:dyDescent="0.15">
      <c r="B10" s="221" t="s">
        <v>95</v>
      </c>
      <c r="C10" s="222"/>
      <c r="D10" s="222"/>
      <c r="E10" s="223"/>
      <c r="F10" s="171"/>
      <c r="G10" s="221" t="s">
        <v>95</v>
      </c>
      <c r="H10" s="222"/>
      <c r="I10" s="222"/>
      <c r="J10" s="223"/>
      <c r="K10" s="171"/>
    </row>
    <row r="11" spans="1:11" ht="20.100000000000001" customHeight="1" x14ac:dyDescent="0.15">
      <c r="B11" s="168"/>
      <c r="C11" s="163"/>
      <c r="D11" s="163"/>
      <c r="E11" s="170"/>
      <c r="F11" s="171"/>
      <c r="G11" s="168"/>
      <c r="H11" s="163"/>
      <c r="I11" s="163"/>
      <c r="J11" s="170"/>
      <c r="K11" s="171"/>
    </row>
    <row r="12" spans="1:11" ht="20.100000000000001" customHeight="1" x14ac:dyDescent="0.15">
      <c r="B12" s="168" t="s">
        <v>92</v>
      </c>
      <c r="C12" s="172" t="s">
        <v>93</v>
      </c>
      <c r="D12" s="173">
        <v>0</v>
      </c>
      <c r="E12" s="170" t="s">
        <v>91</v>
      </c>
      <c r="G12" s="168" t="s">
        <v>92</v>
      </c>
      <c r="H12" s="172" t="s">
        <v>93</v>
      </c>
      <c r="I12" s="173">
        <v>0</v>
      </c>
      <c r="J12" s="170" t="s">
        <v>91</v>
      </c>
    </row>
    <row r="13" spans="1:11" ht="20.100000000000001" customHeight="1" x14ac:dyDescent="0.15">
      <c r="B13" s="219" t="s">
        <v>96</v>
      </c>
      <c r="C13" s="169" t="s">
        <v>72</v>
      </c>
      <c r="D13" s="173">
        <v>0</v>
      </c>
      <c r="E13" s="170" t="s">
        <v>90</v>
      </c>
      <c r="G13" s="219" t="s">
        <v>96</v>
      </c>
      <c r="H13" s="169" t="s">
        <v>72</v>
      </c>
      <c r="I13" s="173">
        <v>0</v>
      </c>
      <c r="J13" s="170" t="s">
        <v>90</v>
      </c>
    </row>
    <row r="14" spans="1:11" ht="20.100000000000001" customHeight="1" x14ac:dyDescent="0.15">
      <c r="B14" s="219"/>
      <c r="C14" s="169" t="s">
        <v>108</v>
      </c>
      <c r="D14" s="173">
        <v>0</v>
      </c>
      <c r="E14" s="170" t="s">
        <v>90</v>
      </c>
      <c r="G14" s="219"/>
      <c r="H14" s="169" t="s">
        <v>108</v>
      </c>
      <c r="I14" s="173">
        <v>0</v>
      </c>
      <c r="J14" s="170" t="s">
        <v>90</v>
      </c>
    </row>
    <row r="15" spans="1:11" ht="20.100000000000001" customHeight="1" x14ac:dyDescent="0.15">
      <c r="B15" s="219"/>
      <c r="C15" s="169" t="s">
        <v>109</v>
      </c>
      <c r="D15" s="173">
        <v>0</v>
      </c>
      <c r="E15" s="170" t="s">
        <v>90</v>
      </c>
      <c r="G15" s="219"/>
      <c r="H15" s="169" t="s">
        <v>109</v>
      </c>
      <c r="I15" s="173">
        <v>0</v>
      </c>
      <c r="J15" s="170" t="s">
        <v>90</v>
      </c>
    </row>
    <row r="16" spans="1:11" ht="20.100000000000001" customHeight="1" x14ac:dyDescent="0.15">
      <c r="B16" s="219"/>
      <c r="C16" s="169" t="s">
        <v>110</v>
      </c>
      <c r="D16" s="173">
        <v>0</v>
      </c>
      <c r="E16" s="170" t="s">
        <v>90</v>
      </c>
      <c r="G16" s="219"/>
      <c r="H16" s="169" t="s">
        <v>110</v>
      </c>
      <c r="I16" s="173">
        <v>0</v>
      </c>
      <c r="J16" s="170" t="s">
        <v>90</v>
      </c>
    </row>
    <row r="17" spans="2:11" ht="20.100000000000001" customHeight="1" x14ac:dyDescent="0.15">
      <c r="B17" s="220" t="s">
        <v>111</v>
      </c>
      <c r="C17" s="169" t="s">
        <v>147</v>
      </c>
      <c r="D17" s="173">
        <v>0</v>
      </c>
      <c r="E17" s="170" t="s">
        <v>107</v>
      </c>
      <c r="G17" s="220" t="s">
        <v>111</v>
      </c>
      <c r="H17" s="169" t="s">
        <v>147</v>
      </c>
      <c r="I17" s="173">
        <v>0</v>
      </c>
      <c r="J17" s="170" t="s">
        <v>107</v>
      </c>
    </row>
    <row r="18" spans="2:11" ht="20.100000000000001" customHeight="1" x14ac:dyDescent="0.15">
      <c r="B18" s="220"/>
      <c r="C18" s="169" t="s">
        <v>27</v>
      </c>
      <c r="D18" s="173">
        <v>0</v>
      </c>
      <c r="E18" s="170" t="s">
        <v>106</v>
      </c>
      <c r="G18" s="220"/>
      <c r="H18" s="169" t="s">
        <v>27</v>
      </c>
      <c r="I18" s="173">
        <v>0</v>
      </c>
      <c r="J18" s="170" t="s">
        <v>106</v>
      </c>
    </row>
    <row r="19" spans="2:11" ht="20.100000000000001" customHeight="1" x14ac:dyDescent="0.15">
      <c r="B19" s="174"/>
      <c r="C19" s="175"/>
      <c r="D19" s="175"/>
      <c r="E19" s="176"/>
      <c r="G19" s="174"/>
      <c r="H19" s="175"/>
      <c r="I19" s="175"/>
      <c r="J19" s="176"/>
    </row>
    <row r="20" spans="2:11" ht="20.100000000000001" customHeight="1" x14ac:dyDescent="0.15">
      <c r="G20" s="156"/>
      <c r="J20" s="158"/>
    </row>
    <row r="21" spans="2:11" ht="20.100000000000001" customHeight="1" x14ac:dyDescent="0.15">
      <c r="B21" s="156" t="s">
        <v>94</v>
      </c>
      <c r="G21" s="156" t="s">
        <v>94</v>
      </c>
      <c r="J21" s="158"/>
    </row>
    <row r="22" spans="2:11" ht="5.0999999999999996" customHeight="1" x14ac:dyDescent="0.15">
      <c r="G22" s="156"/>
      <c r="J22" s="158"/>
    </row>
    <row r="23" spans="2:11" ht="5.0999999999999996" customHeight="1" x14ac:dyDescent="0.15">
      <c r="G23" s="156"/>
      <c r="J23" s="158"/>
    </row>
    <row r="24" spans="2:11" ht="5.0999999999999996" customHeight="1" x14ac:dyDescent="0.15">
      <c r="G24" s="156"/>
      <c r="J24" s="158"/>
    </row>
    <row r="25" spans="2:11" ht="5.0999999999999996" customHeight="1" x14ac:dyDescent="0.15">
      <c r="G25" s="156"/>
      <c r="J25" s="158"/>
    </row>
    <row r="26" spans="2:11" ht="20.100000000000001" customHeight="1" x14ac:dyDescent="0.15">
      <c r="B26" s="164">
        <v>3</v>
      </c>
      <c r="G26" s="164">
        <v>4</v>
      </c>
      <c r="J26" s="158"/>
    </row>
    <row r="27" spans="2:11" ht="20.100000000000001" customHeight="1" x14ac:dyDescent="0.15">
      <c r="B27" s="165"/>
      <c r="C27" s="166"/>
      <c r="D27" s="166"/>
      <c r="E27" s="167"/>
      <c r="G27" s="165"/>
      <c r="H27" s="166"/>
      <c r="I27" s="166"/>
      <c r="J27" s="167"/>
    </row>
    <row r="28" spans="2:11" ht="20.100000000000001" customHeight="1" x14ac:dyDescent="0.15">
      <c r="B28" s="168" t="s">
        <v>148</v>
      </c>
      <c r="C28" s="169" t="s">
        <v>123</v>
      </c>
      <c r="D28" s="169"/>
      <c r="E28" s="170"/>
      <c r="F28" s="171"/>
      <c r="G28" s="168" t="s">
        <v>148</v>
      </c>
      <c r="H28" s="169" t="s">
        <v>125</v>
      </c>
      <c r="I28" s="169"/>
      <c r="J28" s="170"/>
      <c r="K28" s="171"/>
    </row>
    <row r="29" spans="2:11" ht="20.100000000000001" customHeight="1" x14ac:dyDescent="0.15">
      <c r="B29" s="168" t="s">
        <v>89</v>
      </c>
      <c r="C29" s="163" t="s">
        <v>124</v>
      </c>
      <c r="D29" s="163"/>
      <c r="E29" s="170"/>
      <c r="F29" s="171"/>
      <c r="G29" s="168" t="s">
        <v>89</v>
      </c>
      <c r="H29" s="163" t="s">
        <v>126</v>
      </c>
      <c r="I29" s="163"/>
      <c r="J29" s="170"/>
      <c r="K29" s="171"/>
    </row>
    <row r="30" spans="2:11" ht="20.100000000000001" customHeight="1" x14ac:dyDescent="0.15">
      <c r="B30" s="168"/>
      <c r="C30" s="163"/>
      <c r="D30" s="163"/>
      <c r="E30" s="170"/>
      <c r="F30" s="171"/>
      <c r="G30" s="168"/>
      <c r="H30" s="163"/>
      <c r="I30" s="163"/>
      <c r="J30" s="170"/>
      <c r="K30" s="171"/>
    </row>
    <row r="31" spans="2:11" ht="20.100000000000001" customHeight="1" x14ac:dyDescent="0.15">
      <c r="B31" s="221" t="s">
        <v>149</v>
      </c>
      <c r="C31" s="222"/>
      <c r="D31" s="222"/>
      <c r="E31" s="223"/>
      <c r="F31" s="171"/>
      <c r="G31" s="221" t="s">
        <v>149</v>
      </c>
      <c r="H31" s="222"/>
      <c r="I31" s="222"/>
      <c r="J31" s="223"/>
      <c r="K31" s="171"/>
    </row>
    <row r="32" spans="2:11" ht="20.100000000000001" customHeight="1" x14ac:dyDescent="0.15">
      <c r="B32" s="168"/>
      <c r="C32" s="163"/>
      <c r="D32" s="163"/>
      <c r="E32" s="170"/>
      <c r="F32" s="171"/>
      <c r="G32" s="168"/>
      <c r="H32" s="163"/>
      <c r="I32" s="163"/>
      <c r="J32" s="170"/>
      <c r="K32" s="171"/>
    </row>
    <row r="33" spans="2:10" ht="20.100000000000001" customHeight="1" x14ac:dyDescent="0.15">
      <c r="B33" s="168" t="s">
        <v>150</v>
      </c>
      <c r="C33" s="172" t="s">
        <v>151</v>
      </c>
      <c r="D33" s="173">
        <v>0</v>
      </c>
      <c r="E33" s="170" t="s">
        <v>107</v>
      </c>
      <c r="G33" s="168" t="s">
        <v>150</v>
      </c>
      <c r="H33" s="172" t="s">
        <v>151</v>
      </c>
      <c r="I33" s="173">
        <v>0</v>
      </c>
      <c r="J33" s="170" t="s">
        <v>107</v>
      </c>
    </row>
    <row r="34" spans="2:10" ht="20.100000000000001" customHeight="1" x14ac:dyDescent="0.15">
      <c r="B34" s="219" t="s">
        <v>152</v>
      </c>
      <c r="C34" s="169" t="s">
        <v>153</v>
      </c>
      <c r="D34" s="173">
        <v>0</v>
      </c>
      <c r="E34" s="170" t="s">
        <v>105</v>
      </c>
      <c r="G34" s="219" t="s">
        <v>152</v>
      </c>
      <c r="H34" s="169" t="s">
        <v>153</v>
      </c>
      <c r="I34" s="173">
        <v>0</v>
      </c>
      <c r="J34" s="170" t="s">
        <v>105</v>
      </c>
    </row>
    <row r="35" spans="2:10" ht="20.100000000000001" customHeight="1" x14ac:dyDescent="0.15">
      <c r="B35" s="219"/>
      <c r="C35" s="169" t="s">
        <v>154</v>
      </c>
      <c r="D35" s="173">
        <v>0</v>
      </c>
      <c r="E35" s="170" t="s">
        <v>105</v>
      </c>
      <c r="G35" s="219"/>
      <c r="H35" s="169" t="s">
        <v>154</v>
      </c>
      <c r="I35" s="173">
        <v>0</v>
      </c>
      <c r="J35" s="170" t="s">
        <v>105</v>
      </c>
    </row>
    <row r="36" spans="2:10" ht="20.100000000000001" customHeight="1" x14ac:dyDescent="0.15">
      <c r="B36" s="219"/>
      <c r="C36" s="169" t="s">
        <v>155</v>
      </c>
      <c r="D36" s="173">
        <v>0</v>
      </c>
      <c r="E36" s="170" t="s">
        <v>105</v>
      </c>
      <c r="G36" s="219"/>
      <c r="H36" s="169" t="s">
        <v>155</v>
      </c>
      <c r="I36" s="173">
        <v>0</v>
      </c>
      <c r="J36" s="170" t="s">
        <v>105</v>
      </c>
    </row>
    <row r="37" spans="2:10" ht="20.100000000000001" customHeight="1" x14ac:dyDescent="0.15">
      <c r="B37" s="219"/>
      <c r="C37" s="169" t="s">
        <v>156</v>
      </c>
      <c r="D37" s="173">
        <v>0</v>
      </c>
      <c r="E37" s="170" t="s">
        <v>105</v>
      </c>
      <c r="G37" s="219"/>
      <c r="H37" s="169" t="s">
        <v>156</v>
      </c>
      <c r="I37" s="173">
        <v>0</v>
      </c>
      <c r="J37" s="170" t="s">
        <v>105</v>
      </c>
    </row>
    <row r="38" spans="2:10" ht="20.100000000000001" customHeight="1" x14ac:dyDescent="0.15">
      <c r="B38" s="220" t="s">
        <v>157</v>
      </c>
      <c r="C38" s="169" t="s">
        <v>158</v>
      </c>
      <c r="D38" s="173">
        <v>0</v>
      </c>
      <c r="E38" s="170" t="s">
        <v>107</v>
      </c>
      <c r="G38" s="220" t="s">
        <v>157</v>
      </c>
      <c r="H38" s="169" t="s">
        <v>158</v>
      </c>
      <c r="I38" s="173">
        <v>0</v>
      </c>
      <c r="J38" s="170" t="s">
        <v>107</v>
      </c>
    </row>
    <row r="39" spans="2:10" ht="20.100000000000001" customHeight="1" x14ac:dyDescent="0.15">
      <c r="B39" s="220"/>
      <c r="C39" s="169" t="s">
        <v>159</v>
      </c>
      <c r="D39" s="173">
        <v>0</v>
      </c>
      <c r="E39" s="170" t="s">
        <v>106</v>
      </c>
      <c r="G39" s="220"/>
      <c r="H39" s="169" t="s">
        <v>159</v>
      </c>
      <c r="I39" s="173">
        <v>0</v>
      </c>
      <c r="J39" s="170" t="s">
        <v>106</v>
      </c>
    </row>
    <row r="40" spans="2:10" ht="20.100000000000001" customHeight="1" x14ac:dyDescent="0.15">
      <c r="B40" s="174"/>
      <c r="C40" s="175"/>
      <c r="D40" s="175"/>
      <c r="E40" s="176"/>
      <c r="G40" s="174"/>
      <c r="H40" s="175"/>
      <c r="I40" s="175"/>
      <c r="J40" s="176"/>
    </row>
    <row r="41" spans="2:10" ht="20.100000000000001" customHeight="1" x14ac:dyDescent="0.15">
      <c r="G41" s="156"/>
      <c r="J41" s="158"/>
    </row>
    <row r="42" spans="2:10" ht="20.100000000000001" customHeight="1" x14ac:dyDescent="0.15">
      <c r="B42" s="156" t="s">
        <v>94</v>
      </c>
      <c r="G42" s="156" t="s">
        <v>94</v>
      </c>
      <c r="J42" s="158"/>
    </row>
    <row r="43" spans="2:10" ht="5.0999999999999996" customHeight="1" x14ac:dyDescent="0.15">
      <c r="G43" s="156"/>
      <c r="J43" s="158"/>
    </row>
    <row r="44" spans="2:10" ht="5.0999999999999996" customHeight="1" x14ac:dyDescent="0.15">
      <c r="G44" s="156"/>
      <c r="J44" s="158"/>
    </row>
    <row r="45" spans="2:10" ht="5.0999999999999996" customHeight="1" x14ac:dyDescent="0.15">
      <c r="G45" s="156"/>
      <c r="J45" s="158"/>
    </row>
    <row r="46" spans="2:10" ht="5.0999999999999996" customHeight="1" x14ac:dyDescent="0.15">
      <c r="G46" s="156"/>
      <c r="J46" s="158"/>
    </row>
    <row r="47" spans="2:10" ht="20.100000000000001" customHeight="1" x14ac:dyDescent="0.15">
      <c r="B47" s="164">
        <v>5</v>
      </c>
      <c r="G47" s="164">
        <v>6</v>
      </c>
      <c r="J47" s="158"/>
    </row>
    <row r="48" spans="2:10" ht="20.100000000000001" customHeight="1" x14ac:dyDescent="0.15">
      <c r="B48" s="165"/>
      <c r="C48" s="166"/>
      <c r="D48" s="166"/>
      <c r="E48" s="167"/>
      <c r="G48" s="165"/>
      <c r="H48" s="166"/>
      <c r="I48" s="166"/>
      <c r="J48" s="167"/>
    </row>
    <row r="49" spans="2:11" ht="20.100000000000001" customHeight="1" x14ac:dyDescent="0.15">
      <c r="B49" s="168" t="s">
        <v>0</v>
      </c>
      <c r="C49" s="169" t="s">
        <v>127</v>
      </c>
      <c r="D49" s="169"/>
      <c r="E49" s="170"/>
      <c r="F49" s="171"/>
      <c r="G49" s="168" t="s">
        <v>0</v>
      </c>
      <c r="H49" s="169" t="s">
        <v>129</v>
      </c>
      <c r="I49" s="169"/>
      <c r="J49" s="170"/>
      <c r="K49" s="171"/>
    </row>
    <row r="50" spans="2:11" ht="20.100000000000001" customHeight="1" x14ac:dyDescent="0.15">
      <c r="B50" s="168" t="s">
        <v>89</v>
      </c>
      <c r="C50" s="163" t="s">
        <v>128</v>
      </c>
      <c r="D50" s="163"/>
      <c r="E50" s="170"/>
      <c r="F50" s="171"/>
      <c r="G50" s="168" t="s">
        <v>89</v>
      </c>
      <c r="H50" s="163" t="s">
        <v>130</v>
      </c>
      <c r="I50" s="163"/>
      <c r="J50" s="170"/>
      <c r="K50" s="171"/>
    </row>
    <row r="51" spans="2:11" ht="20.100000000000001" customHeight="1" x14ac:dyDescent="0.15">
      <c r="B51" s="168"/>
      <c r="C51" s="163"/>
      <c r="D51" s="163"/>
      <c r="E51" s="170"/>
      <c r="F51" s="171"/>
      <c r="G51" s="168"/>
      <c r="H51" s="163"/>
      <c r="I51" s="163"/>
      <c r="J51" s="170"/>
      <c r="K51" s="171"/>
    </row>
    <row r="52" spans="2:11" ht="20.100000000000001" customHeight="1" x14ac:dyDescent="0.15">
      <c r="B52" s="221" t="s">
        <v>95</v>
      </c>
      <c r="C52" s="222"/>
      <c r="D52" s="222"/>
      <c r="E52" s="223"/>
      <c r="F52" s="171"/>
      <c r="G52" s="221" t="s">
        <v>95</v>
      </c>
      <c r="H52" s="222"/>
      <c r="I52" s="222"/>
      <c r="J52" s="223"/>
      <c r="K52" s="171"/>
    </row>
    <row r="53" spans="2:11" ht="20.100000000000001" customHeight="1" x14ac:dyDescent="0.15">
      <c r="B53" s="168"/>
      <c r="C53" s="163"/>
      <c r="D53" s="163"/>
      <c r="E53" s="170"/>
      <c r="F53" s="171"/>
      <c r="G53" s="168"/>
      <c r="H53" s="163"/>
      <c r="I53" s="163"/>
      <c r="J53" s="170"/>
      <c r="K53" s="171"/>
    </row>
    <row r="54" spans="2:11" ht="20.100000000000001" customHeight="1" x14ac:dyDescent="0.15">
      <c r="B54" s="168" t="s">
        <v>92</v>
      </c>
      <c r="C54" s="172" t="s">
        <v>93</v>
      </c>
      <c r="D54" s="173">
        <v>0</v>
      </c>
      <c r="E54" s="170" t="s">
        <v>91</v>
      </c>
      <c r="G54" s="168" t="s">
        <v>92</v>
      </c>
      <c r="H54" s="172" t="s">
        <v>93</v>
      </c>
      <c r="I54" s="173">
        <v>0</v>
      </c>
      <c r="J54" s="170" t="s">
        <v>91</v>
      </c>
    </row>
    <row r="55" spans="2:11" ht="20.100000000000001" customHeight="1" x14ac:dyDescent="0.15">
      <c r="B55" s="219" t="s">
        <v>96</v>
      </c>
      <c r="C55" s="169" t="s">
        <v>72</v>
      </c>
      <c r="D55" s="173">
        <v>0</v>
      </c>
      <c r="E55" s="170" t="s">
        <v>90</v>
      </c>
      <c r="G55" s="219" t="s">
        <v>96</v>
      </c>
      <c r="H55" s="169" t="s">
        <v>72</v>
      </c>
      <c r="I55" s="173">
        <v>0</v>
      </c>
      <c r="J55" s="170" t="s">
        <v>90</v>
      </c>
    </row>
    <row r="56" spans="2:11" ht="20.100000000000001" customHeight="1" x14ac:dyDescent="0.15">
      <c r="B56" s="219"/>
      <c r="C56" s="169" t="s">
        <v>108</v>
      </c>
      <c r="D56" s="173">
        <v>0</v>
      </c>
      <c r="E56" s="170" t="s">
        <v>90</v>
      </c>
      <c r="G56" s="219"/>
      <c r="H56" s="169" t="s">
        <v>108</v>
      </c>
      <c r="I56" s="173">
        <v>0</v>
      </c>
      <c r="J56" s="170" t="s">
        <v>90</v>
      </c>
    </row>
    <row r="57" spans="2:11" ht="20.100000000000001" customHeight="1" x14ac:dyDescent="0.15">
      <c r="B57" s="219"/>
      <c r="C57" s="169" t="s">
        <v>109</v>
      </c>
      <c r="D57" s="173">
        <v>0</v>
      </c>
      <c r="E57" s="170" t="s">
        <v>90</v>
      </c>
      <c r="G57" s="219"/>
      <c r="H57" s="169" t="s">
        <v>109</v>
      </c>
      <c r="I57" s="173">
        <v>0</v>
      </c>
      <c r="J57" s="170" t="s">
        <v>90</v>
      </c>
    </row>
    <row r="58" spans="2:11" ht="20.100000000000001" customHeight="1" x14ac:dyDescent="0.15">
      <c r="B58" s="219"/>
      <c r="C58" s="169" t="s">
        <v>110</v>
      </c>
      <c r="D58" s="173">
        <v>0</v>
      </c>
      <c r="E58" s="170" t="s">
        <v>90</v>
      </c>
      <c r="G58" s="219"/>
      <c r="H58" s="169" t="s">
        <v>110</v>
      </c>
      <c r="I58" s="173">
        <v>0</v>
      </c>
      <c r="J58" s="170" t="s">
        <v>90</v>
      </c>
    </row>
    <row r="59" spans="2:11" ht="20.100000000000001" customHeight="1" x14ac:dyDescent="0.15">
      <c r="B59" s="220" t="s">
        <v>111</v>
      </c>
      <c r="C59" s="169" t="s">
        <v>147</v>
      </c>
      <c r="D59" s="173">
        <v>0</v>
      </c>
      <c r="E59" s="170" t="s">
        <v>107</v>
      </c>
      <c r="G59" s="220" t="s">
        <v>111</v>
      </c>
      <c r="H59" s="169" t="s">
        <v>147</v>
      </c>
      <c r="I59" s="173">
        <v>0</v>
      </c>
      <c r="J59" s="170" t="s">
        <v>107</v>
      </c>
    </row>
    <row r="60" spans="2:11" ht="20.100000000000001" customHeight="1" x14ac:dyDescent="0.15">
      <c r="B60" s="220"/>
      <c r="C60" s="169" t="s">
        <v>27</v>
      </c>
      <c r="D60" s="173">
        <v>0</v>
      </c>
      <c r="E60" s="170" t="s">
        <v>106</v>
      </c>
      <c r="G60" s="220"/>
      <c r="H60" s="169" t="s">
        <v>27</v>
      </c>
      <c r="I60" s="173">
        <v>0</v>
      </c>
      <c r="J60" s="170" t="s">
        <v>106</v>
      </c>
    </row>
    <row r="61" spans="2:11" ht="20.100000000000001" customHeight="1" x14ac:dyDescent="0.15">
      <c r="B61" s="174"/>
      <c r="C61" s="175"/>
      <c r="D61" s="175"/>
      <c r="E61" s="176"/>
      <c r="G61" s="174"/>
      <c r="H61" s="175"/>
      <c r="I61" s="175"/>
      <c r="J61" s="176"/>
    </row>
    <row r="62" spans="2:11" ht="20.100000000000001" customHeight="1" x14ac:dyDescent="0.15">
      <c r="G62" s="156"/>
      <c r="J62" s="158"/>
    </row>
    <row r="63" spans="2:11" ht="20.100000000000001" customHeight="1" x14ac:dyDescent="0.15">
      <c r="B63" s="156" t="s">
        <v>94</v>
      </c>
      <c r="G63" s="156" t="s">
        <v>94</v>
      </c>
      <c r="J63" s="158"/>
    </row>
    <row r="64" spans="2:11" ht="5.0999999999999996" customHeight="1" x14ac:dyDescent="0.15">
      <c r="G64" s="156"/>
      <c r="J64" s="158"/>
    </row>
    <row r="65" spans="2:11" ht="5.0999999999999996" customHeight="1" x14ac:dyDescent="0.15">
      <c r="G65" s="156"/>
      <c r="J65" s="158"/>
    </row>
    <row r="66" spans="2:11" ht="5.0999999999999996" customHeight="1" x14ac:dyDescent="0.15">
      <c r="G66" s="156"/>
      <c r="J66" s="158"/>
    </row>
    <row r="67" spans="2:11" ht="5.0999999999999996" customHeight="1" x14ac:dyDescent="0.15">
      <c r="G67" s="156"/>
      <c r="J67" s="158"/>
    </row>
    <row r="68" spans="2:11" ht="20.100000000000001" customHeight="1" x14ac:dyDescent="0.15">
      <c r="B68" s="164">
        <v>7</v>
      </c>
      <c r="G68" s="164">
        <v>8</v>
      </c>
      <c r="J68" s="158"/>
    </row>
    <row r="69" spans="2:11" ht="20.100000000000001" customHeight="1" x14ac:dyDescent="0.15">
      <c r="B69" s="165"/>
      <c r="C69" s="166"/>
      <c r="D69" s="166"/>
      <c r="E69" s="167"/>
      <c r="G69" s="165"/>
      <c r="H69" s="166"/>
      <c r="I69" s="166"/>
      <c r="J69" s="167"/>
    </row>
    <row r="70" spans="2:11" ht="20.100000000000001" customHeight="1" x14ac:dyDescent="0.15">
      <c r="B70" s="168" t="s">
        <v>148</v>
      </c>
      <c r="C70" s="169" t="s">
        <v>131</v>
      </c>
      <c r="D70" s="169"/>
      <c r="E70" s="170"/>
      <c r="F70" s="171"/>
      <c r="G70" s="168" t="s">
        <v>148</v>
      </c>
      <c r="H70" s="169" t="s">
        <v>133</v>
      </c>
      <c r="I70" s="169"/>
      <c r="J70" s="170"/>
      <c r="K70" s="171"/>
    </row>
    <row r="71" spans="2:11" ht="20.100000000000001" customHeight="1" x14ac:dyDescent="0.15">
      <c r="B71" s="168" t="s">
        <v>89</v>
      </c>
      <c r="C71" s="163" t="s">
        <v>132</v>
      </c>
      <c r="D71" s="163"/>
      <c r="E71" s="170"/>
      <c r="F71" s="171"/>
      <c r="G71" s="168" t="s">
        <v>89</v>
      </c>
      <c r="H71" s="163" t="s">
        <v>134</v>
      </c>
      <c r="I71" s="163"/>
      <c r="J71" s="170"/>
      <c r="K71" s="171"/>
    </row>
    <row r="72" spans="2:11" ht="20.100000000000001" customHeight="1" x14ac:dyDescent="0.15">
      <c r="B72" s="168"/>
      <c r="C72" s="163"/>
      <c r="D72" s="163"/>
      <c r="E72" s="170"/>
      <c r="F72" s="171"/>
      <c r="G72" s="168"/>
      <c r="H72" s="163"/>
      <c r="I72" s="163"/>
      <c r="J72" s="170"/>
      <c r="K72" s="171"/>
    </row>
    <row r="73" spans="2:11" ht="20.100000000000001" customHeight="1" x14ac:dyDescent="0.15">
      <c r="B73" s="221" t="s">
        <v>149</v>
      </c>
      <c r="C73" s="222"/>
      <c r="D73" s="222"/>
      <c r="E73" s="223"/>
      <c r="F73" s="171"/>
      <c r="G73" s="221" t="s">
        <v>149</v>
      </c>
      <c r="H73" s="222"/>
      <c r="I73" s="222"/>
      <c r="J73" s="223"/>
      <c r="K73" s="171"/>
    </row>
    <row r="74" spans="2:11" ht="20.100000000000001" customHeight="1" x14ac:dyDescent="0.15">
      <c r="B74" s="168"/>
      <c r="C74" s="163"/>
      <c r="D74" s="163"/>
      <c r="E74" s="170"/>
      <c r="F74" s="171"/>
      <c r="G74" s="168"/>
      <c r="H74" s="163"/>
      <c r="I74" s="163"/>
      <c r="J74" s="170"/>
      <c r="K74" s="171"/>
    </row>
    <row r="75" spans="2:11" ht="20.100000000000001" customHeight="1" x14ac:dyDescent="0.15">
      <c r="B75" s="168" t="s">
        <v>150</v>
      </c>
      <c r="C75" s="172" t="s">
        <v>151</v>
      </c>
      <c r="D75" s="173">
        <v>0</v>
      </c>
      <c r="E75" s="170" t="s">
        <v>107</v>
      </c>
      <c r="G75" s="168" t="s">
        <v>150</v>
      </c>
      <c r="H75" s="172" t="s">
        <v>151</v>
      </c>
      <c r="I75" s="173">
        <v>0</v>
      </c>
      <c r="J75" s="170" t="s">
        <v>107</v>
      </c>
    </row>
    <row r="76" spans="2:11" ht="20.100000000000001" customHeight="1" x14ac:dyDescent="0.15">
      <c r="B76" s="219" t="s">
        <v>152</v>
      </c>
      <c r="C76" s="169" t="s">
        <v>153</v>
      </c>
      <c r="D76" s="173">
        <v>0</v>
      </c>
      <c r="E76" s="170" t="s">
        <v>105</v>
      </c>
      <c r="G76" s="219" t="s">
        <v>152</v>
      </c>
      <c r="H76" s="169" t="s">
        <v>153</v>
      </c>
      <c r="I76" s="173">
        <v>0</v>
      </c>
      <c r="J76" s="170" t="s">
        <v>105</v>
      </c>
    </row>
    <row r="77" spans="2:11" ht="20.100000000000001" customHeight="1" x14ac:dyDescent="0.15">
      <c r="B77" s="219"/>
      <c r="C77" s="169" t="s">
        <v>154</v>
      </c>
      <c r="D77" s="173">
        <v>0</v>
      </c>
      <c r="E77" s="170" t="s">
        <v>105</v>
      </c>
      <c r="G77" s="219"/>
      <c r="H77" s="169" t="s">
        <v>154</v>
      </c>
      <c r="I77" s="173">
        <v>0</v>
      </c>
      <c r="J77" s="170" t="s">
        <v>105</v>
      </c>
    </row>
    <row r="78" spans="2:11" ht="20.100000000000001" customHeight="1" x14ac:dyDescent="0.15">
      <c r="B78" s="219"/>
      <c r="C78" s="169" t="s">
        <v>155</v>
      </c>
      <c r="D78" s="173">
        <v>0</v>
      </c>
      <c r="E78" s="170" t="s">
        <v>105</v>
      </c>
      <c r="G78" s="219"/>
      <c r="H78" s="169" t="s">
        <v>155</v>
      </c>
      <c r="I78" s="173">
        <v>0</v>
      </c>
      <c r="J78" s="170" t="s">
        <v>105</v>
      </c>
    </row>
    <row r="79" spans="2:11" ht="20.100000000000001" customHeight="1" x14ac:dyDescent="0.15">
      <c r="B79" s="219"/>
      <c r="C79" s="169" t="s">
        <v>156</v>
      </c>
      <c r="D79" s="173">
        <v>0</v>
      </c>
      <c r="E79" s="170" t="s">
        <v>105</v>
      </c>
      <c r="G79" s="219"/>
      <c r="H79" s="169" t="s">
        <v>156</v>
      </c>
      <c r="I79" s="173">
        <v>0</v>
      </c>
      <c r="J79" s="170" t="s">
        <v>105</v>
      </c>
    </row>
    <row r="80" spans="2:11" ht="20.100000000000001" customHeight="1" x14ac:dyDescent="0.15">
      <c r="B80" s="220" t="s">
        <v>157</v>
      </c>
      <c r="C80" s="169" t="s">
        <v>158</v>
      </c>
      <c r="D80" s="173">
        <v>0</v>
      </c>
      <c r="E80" s="170" t="s">
        <v>107</v>
      </c>
      <c r="G80" s="220" t="s">
        <v>157</v>
      </c>
      <c r="H80" s="169" t="s">
        <v>158</v>
      </c>
      <c r="I80" s="173">
        <v>0</v>
      </c>
      <c r="J80" s="170" t="s">
        <v>107</v>
      </c>
    </row>
    <row r="81" spans="2:11" ht="20.100000000000001" customHeight="1" x14ac:dyDescent="0.15">
      <c r="B81" s="220"/>
      <c r="C81" s="169" t="s">
        <v>159</v>
      </c>
      <c r="D81" s="173">
        <v>0</v>
      </c>
      <c r="E81" s="170" t="s">
        <v>106</v>
      </c>
      <c r="G81" s="220"/>
      <c r="H81" s="169" t="s">
        <v>159</v>
      </c>
      <c r="I81" s="173">
        <v>0</v>
      </c>
      <c r="J81" s="170" t="s">
        <v>106</v>
      </c>
    </row>
    <row r="82" spans="2:11" ht="20.100000000000001" customHeight="1" x14ac:dyDescent="0.15">
      <c r="B82" s="174"/>
      <c r="C82" s="175"/>
      <c r="D82" s="175"/>
      <c r="E82" s="176"/>
      <c r="G82" s="174"/>
      <c r="H82" s="175"/>
      <c r="I82" s="175"/>
      <c r="J82" s="176"/>
    </row>
    <row r="83" spans="2:11" ht="20.100000000000001" customHeight="1" x14ac:dyDescent="0.15">
      <c r="G83" s="156"/>
      <c r="J83" s="158"/>
    </row>
    <row r="84" spans="2:11" ht="20.100000000000001" customHeight="1" x14ac:dyDescent="0.15">
      <c r="B84" s="156" t="s">
        <v>94</v>
      </c>
      <c r="G84" s="156" t="s">
        <v>94</v>
      </c>
      <c r="J84" s="158"/>
    </row>
    <row r="85" spans="2:11" ht="5.0999999999999996" customHeight="1" x14ac:dyDescent="0.15">
      <c r="G85" s="156"/>
      <c r="J85" s="158"/>
    </row>
    <row r="86" spans="2:11" ht="5.0999999999999996" customHeight="1" x14ac:dyDescent="0.15">
      <c r="G86" s="156"/>
      <c r="J86" s="158"/>
    </row>
    <row r="87" spans="2:11" ht="5.0999999999999996" customHeight="1" x14ac:dyDescent="0.15">
      <c r="G87" s="156"/>
    </row>
    <row r="88" spans="2:11" ht="5.0999999999999996" customHeight="1" x14ac:dyDescent="0.15">
      <c r="G88" s="156"/>
    </row>
    <row r="89" spans="2:11" ht="20.100000000000001" customHeight="1" x14ac:dyDescent="0.15">
      <c r="B89" s="164">
        <v>9</v>
      </c>
      <c r="G89" s="164">
        <v>10</v>
      </c>
      <c r="J89" s="158"/>
    </row>
    <row r="90" spans="2:11" ht="20.100000000000001" customHeight="1" x14ac:dyDescent="0.15">
      <c r="B90" s="165"/>
      <c r="C90" s="166"/>
      <c r="D90" s="166"/>
      <c r="E90" s="167"/>
      <c r="G90" s="165"/>
      <c r="H90" s="166"/>
      <c r="I90" s="166"/>
      <c r="J90" s="167"/>
    </row>
    <row r="91" spans="2:11" ht="20.100000000000001" customHeight="1" x14ac:dyDescent="0.15">
      <c r="B91" s="168" t="s">
        <v>0</v>
      </c>
      <c r="C91" s="169" t="s">
        <v>135</v>
      </c>
      <c r="D91" s="169"/>
      <c r="E91" s="170"/>
      <c r="F91" s="171"/>
      <c r="G91" s="168" t="s">
        <v>0</v>
      </c>
      <c r="H91" s="169" t="s">
        <v>137</v>
      </c>
      <c r="I91" s="169"/>
      <c r="J91" s="170"/>
      <c r="K91" s="171"/>
    </row>
    <row r="92" spans="2:11" ht="20.100000000000001" customHeight="1" x14ac:dyDescent="0.15">
      <c r="B92" s="168" t="s">
        <v>89</v>
      </c>
      <c r="C92" s="163" t="s">
        <v>136</v>
      </c>
      <c r="D92" s="163"/>
      <c r="E92" s="170"/>
      <c r="F92" s="171"/>
      <c r="G92" s="168" t="s">
        <v>89</v>
      </c>
      <c r="H92" s="163" t="s">
        <v>138</v>
      </c>
      <c r="I92" s="163"/>
      <c r="J92" s="170"/>
      <c r="K92" s="171"/>
    </row>
    <row r="93" spans="2:11" ht="20.100000000000001" customHeight="1" x14ac:dyDescent="0.15">
      <c r="B93" s="168"/>
      <c r="C93" s="163"/>
      <c r="D93" s="163"/>
      <c r="E93" s="170"/>
      <c r="F93" s="171"/>
      <c r="G93" s="168"/>
      <c r="H93" s="163"/>
      <c r="I93" s="163"/>
      <c r="J93" s="170"/>
      <c r="K93" s="171"/>
    </row>
    <row r="94" spans="2:11" ht="20.100000000000001" customHeight="1" x14ac:dyDescent="0.15">
      <c r="B94" s="221" t="s">
        <v>95</v>
      </c>
      <c r="C94" s="222"/>
      <c r="D94" s="222"/>
      <c r="E94" s="223"/>
      <c r="F94" s="171"/>
      <c r="G94" s="221" t="s">
        <v>95</v>
      </c>
      <c r="H94" s="222"/>
      <c r="I94" s="222"/>
      <c r="J94" s="223"/>
      <c r="K94" s="171"/>
    </row>
    <row r="95" spans="2:11" ht="20.100000000000001" customHeight="1" x14ac:dyDescent="0.15">
      <c r="B95" s="168"/>
      <c r="C95" s="163"/>
      <c r="D95" s="163"/>
      <c r="E95" s="170"/>
      <c r="F95" s="171"/>
      <c r="G95" s="168"/>
      <c r="H95" s="163"/>
      <c r="I95" s="163"/>
      <c r="J95" s="170"/>
      <c r="K95" s="171"/>
    </row>
    <row r="96" spans="2:11" ht="20.100000000000001" customHeight="1" x14ac:dyDescent="0.15">
      <c r="B96" s="168" t="s">
        <v>92</v>
      </c>
      <c r="C96" s="172" t="s">
        <v>93</v>
      </c>
      <c r="D96" s="173">
        <v>0</v>
      </c>
      <c r="E96" s="170" t="s">
        <v>91</v>
      </c>
      <c r="G96" s="168" t="s">
        <v>92</v>
      </c>
      <c r="H96" s="172" t="s">
        <v>93</v>
      </c>
      <c r="I96" s="173">
        <v>0</v>
      </c>
      <c r="J96" s="170" t="s">
        <v>91</v>
      </c>
    </row>
    <row r="97" spans="2:11" ht="20.100000000000001" customHeight="1" x14ac:dyDescent="0.15">
      <c r="B97" s="219" t="s">
        <v>96</v>
      </c>
      <c r="C97" s="169" t="s">
        <v>72</v>
      </c>
      <c r="D97" s="173">
        <v>0</v>
      </c>
      <c r="E97" s="170" t="s">
        <v>90</v>
      </c>
      <c r="G97" s="219" t="s">
        <v>96</v>
      </c>
      <c r="H97" s="169" t="s">
        <v>72</v>
      </c>
      <c r="I97" s="173">
        <v>0</v>
      </c>
      <c r="J97" s="170" t="s">
        <v>90</v>
      </c>
    </row>
    <row r="98" spans="2:11" ht="20.100000000000001" customHeight="1" x14ac:dyDescent="0.15">
      <c r="B98" s="219"/>
      <c r="C98" s="169" t="s">
        <v>108</v>
      </c>
      <c r="D98" s="173">
        <v>0</v>
      </c>
      <c r="E98" s="170" t="s">
        <v>90</v>
      </c>
      <c r="G98" s="219"/>
      <c r="H98" s="169" t="s">
        <v>108</v>
      </c>
      <c r="I98" s="173">
        <v>0</v>
      </c>
      <c r="J98" s="170" t="s">
        <v>90</v>
      </c>
    </row>
    <row r="99" spans="2:11" ht="20.100000000000001" customHeight="1" x14ac:dyDescent="0.15">
      <c r="B99" s="219"/>
      <c r="C99" s="169" t="s">
        <v>109</v>
      </c>
      <c r="D99" s="173">
        <v>0</v>
      </c>
      <c r="E99" s="170" t="s">
        <v>90</v>
      </c>
      <c r="G99" s="219"/>
      <c r="H99" s="169" t="s">
        <v>109</v>
      </c>
      <c r="I99" s="173">
        <v>0</v>
      </c>
      <c r="J99" s="170" t="s">
        <v>90</v>
      </c>
    </row>
    <row r="100" spans="2:11" ht="20.100000000000001" customHeight="1" x14ac:dyDescent="0.15">
      <c r="B100" s="219"/>
      <c r="C100" s="169" t="s">
        <v>110</v>
      </c>
      <c r="D100" s="173">
        <v>0</v>
      </c>
      <c r="E100" s="170" t="s">
        <v>90</v>
      </c>
      <c r="G100" s="219"/>
      <c r="H100" s="169" t="s">
        <v>110</v>
      </c>
      <c r="I100" s="173">
        <v>0</v>
      </c>
      <c r="J100" s="170" t="s">
        <v>90</v>
      </c>
    </row>
    <row r="101" spans="2:11" ht="20.100000000000001" customHeight="1" x14ac:dyDescent="0.15">
      <c r="B101" s="220" t="s">
        <v>111</v>
      </c>
      <c r="C101" s="169" t="s">
        <v>147</v>
      </c>
      <c r="D101" s="173">
        <v>0</v>
      </c>
      <c r="E101" s="170" t="s">
        <v>107</v>
      </c>
      <c r="G101" s="220" t="s">
        <v>111</v>
      </c>
      <c r="H101" s="169" t="s">
        <v>147</v>
      </c>
      <c r="I101" s="173">
        <v>0</v>
      </c>
      <c r="J101" s="170" t="s">
        <v>107</v>
      </c>
    </row>
    <row r="102" spans="2:11" ht="20.100000000000001" customHeight="1" x14ac:dyDescent="0.15">
      <c r="B102" s="220"/>
      <c r="C102" s="169" t="s">
        <v>27</v>
      </c>
      <c r="D102" s="173">
        <v>0</v>
      </c>
      <c r="E102" s="170" t="s">
        <v>106</v>
      </c>
      <c r="G102" s="220"/>
      <c r="H102" s="169" t="s">
        <v>27</v>
      </c>
      <c r="I102" s="173">
        <v>0</v>
      </c>
      <c r="J102" s="170" t="s">
        <v>106</v>
      </c>
    </row>
    <row r="103" spans="2:11" ht="20.100000000000001" customHeight="1" x14ac:dyDescent="0.15">
      <c r="B103" s="174"/>
      <c r="C103" s="175"/>
      <c r="D103" s="175"/>
      <c r="E103" s="176"/>
      <c r="G103" s="174"/>
      <c r="H103" s="175"/>
      <c r="I103" s="175"/>
      <c r="J103" s="176"/>
    </row>
    <row r="104" spans="2:11" ht="20.100000000000001" customHeight="1" x14ac:dyDescent="0.15">
      <c r="G104" s="156"/>
      <c r="J104" s="158"/>
    </row>
    <row r="105" spans="2:11" ht="20.100000000000001" customHeight="1" x14ac:dyDescent="0.15">
      <c r="B105" s="156" t="s">
        <v>94</v>
      </c>
      <c r="G105" s="156" t="s">
        <v>94</v>
      </c>
      <c r="J105" s="158"/>
    </row>
    <row r="106" spans="2:11" ht="5.0999999999999996" customHeight="1" x14ac:dyDescent="0.15">
      <c r="G106" s="156"/>
      <c r="J106" s="158"/>
    </row>
    <row r="107" spans="2:11" ht="5.0999999999999996" customHeight="1" x14ac:dyDescent="0.15">
      <c r="G107" s="156"/>
      <c r="J107" s="158"/>
    </row>
    <row r="108" spans="2:11" ht="5.0999999999999996" customHeight="1" x14ac:dyDescent="0.15">
      <c r="G108" s="156"/>
      <c r="J108" s="158"/>
    </row>
    <row r="109" spans="2:11" ht="5.0999999999999996" customHeight="1" x14ac:dyDescent="0.15">
      <c r="G109" s="156"/>
      <c r="J109" s="158"/>
    </row>
    <row r="110" spans="2:11" ht="20.100000000000001" customHeight="1" x14ac:dyDescent="0.15">
      <c r="B110" s="164">
        <v>11</v>
      </c>
      <c r="G110" s="164">
        <v>12</v>
      </c>
      <c r="J110" s="158"/>
    </row>
    <row r="111" spans="2:11" ht="20.100000000000001" customHeight="1" x14ac:dyDescent="0.15">
      <c r="B111" s="165"/>
      <c r="C111" s="166"/>
      <c r="D111" s="166"/>
      <c r="E111" s="167"/>
      <c r="G111" s="165"/>
      <c r="H111" s="166"/>
      <c r="I111" s="166"/>
      <c r="J111" s="167"/>
    </row>
    <row r="112" spans="2:11" ht="20.100000000000001" customHeight="1" x14ac:dyDescent="0.15">
      <c r="B112" s="168" t="s">
        <v>148</v>
      </c>
      <c r="C112" s="169" t="s">
        <v>139</v>
      </c>
      <c r="D112" s="169"/>
      <c r="E112" s="170"/>
      <c r="F112" s="171"/>
      <c r="G112" s="168" t="s">
        <v>148</v>
      </c>
      <c r="H112" s="169" t="s">
        <v>141</v>
      </c>
      <c r="I112" s="169"/>
      <c r="J112" s="170"/>
      <c r="K112" s="171"/>
    </row>
    <row r="113" spans="2:11" ht="20.100000000000001" customHeight="1" x14ac:dyDescent="0.15">
      <c r="B113" s="168" t="s">
        <v>89</v>
      </c>
      <c r="C113" s="163" t="s">
        <v>140</v>
      </c>
      <c r="D113" s="163"/>
      <c r="E113" s="170"/>
      <c r="F113" s="171"/>
      <c r="G113" s="168" t="s">
        <v>89</v>
      </c>
      <c r="H113" s="163" t="s">
        <v>142</v>
      </c>
      <c r="I113" s="163"/>
      <c r="J113" s="170"/>
      <c r="K113" s="171"/>
    </row>
    <row r="114" spans="2:11" ht="20.100000000000001" customHeight="1" x14ac:dyDescent="0.15">
      <c r="B114" s="168"/>
      <c r="C114" s="163"/>
      <c r="D114" s="163"/>
      <c r="E114" s="170"/>
      <c r="F114" s="171"/>
      <c r="G114" s="168"/>
      <c r="H114" s="163"/>
      <c r="I114" s="163"/>
      <c r="J114" s="170"/>
      <c r="K114" s="171"/>
    </row>
    <row r="115" spans="2:11" ht="20.100000000000001" customHeight="1" x14ac:dyDescent="0.15">
      <c r="B115" s="221" t="s">
        <v>149</v>
      </c>
      <c r="C115" s="222"/>
      <c r="D115" s="222"/>
      <c r="E115" s="223"/>
      <c r="F115" s="171"/>
      <c r="G115" s="221" t="s">
        <v>149</v>
      </c>
      <c r="H115" s="222"/>
      <c r="I115" s="222"/>
      <c r="J115" s="223"/>
      <c r="K115" s="171"/>
    </row>
    <row r="116" spans="2:11" ht="20.100000000000001" customHeight="1" x14ac:dyDescent="0.15">
      <c r="B116" s="168"/>
      <c r="C116" s="163"/>
      <c r="D116" s="163"/>
      <c r="E116" s="170"/>
      <c r="F116" s="171"/>
      <c r="G116" s="168"/>
      <c r="H116" s="163"/>
      <c r="I116" s="163"/>
      <c r="J116" s="170"/>
      <c r="K116" s="171"/>
    </row>
    <row r="117" spans="2:11" ht="20.100000000000001" customHeight="1" x14ac:dyDescent="0.15">
      <c r="B117" s="168" t="s">
        <v>150</v>
      </c>
      <c r="C117" s="172" t="s">
        <v>151</v>
      </c>
      <c r="D117" s="173">
        <v>0</v>
      </c>
      <c r="E117" s="170" t="s">
        <v>107</v>
      </c>
      <c r="G117" s="168" t="s">
        <v>150</v>
      </c>
      <c r="H117" s="172" t="s">
        <v>151</v>
      </c>
      <c r="I117" s="173">
        <v>0</v>
      </c>
      <c r="J117" s="170" t="s">
        <v>107</v>
      </c>
    </row>
    <row r="118" spans="2:11" ht="20.100000000000001" customHeight="1" x14ac:dyDescent="0.15">
      <c r="B118" s="219" t="s">
        <v>152</v>
      </c>
      <c r="C118" s="169" t="s">
        <v>153</v>
      </c>
      <c r="D118" s="173">
        <v>0</v>
      </c>
      <c r="E118" s="170" t="s">
        <v>105</v>
      </c>
      <c r="G118" s="219" t="s">
        <v>152</v>
      </c>
      <c r="H118" s="169" t="s">
        <v>153</v>
      </c>
      <c r="I118" s="173">
        <v>0</v>
      </c>
      <c r="J118" s="170" t="s">
        <v>105</v>
      </c>
    </row>
    <row r="119" spans="2:11" ht="20.100000000000001" customHeight="1" x14ac:dyDescent="0.15">
      <c r="B119" s="219"/>
      <c r="C119" s="169" t="s">
        <v>154</v>
      </c>
      <c r="D119" s="173">
        <v>0</v>
      </c>
      <c r="E119" s="170" t="s">
        <v>105</v>
      </c>
      <c r="G119" s="219"/>
      <c r="H119" s="169" t="s">
        <v>154</v>
      </c>
      <c r="I119" s="173">
        <v>0</v>
      </c>
      <c r="J119" s="170" t="s">
        <v>105</v>
      </c>
    </row>
    <row r="120" spans="2:11" ht="20.100000000000001" customHeight="1" x14ac:dyDescent="0.15">
      <c r="B120" s="219"/>
      <c r="C120" s="169" t="s">
        <v>155</v>
      </c>
      <c r="D120" s="173">
        <v>0</v>
      </c>
      <c r="E120" s="170" t="s">
        <v>105</v>
      </c>
      <c r="G120" s="219"/>
      <c r="H120" s="169" t="s">
        <v>155</v>
      </c>
      <c r="I120" s="173">
        <v>0</v>
      </c>
      <c r="J120" s="170" t="s">
        <v>105</v>
      </c>
    </row>
    <row r="121" spans="2:11" ht="20.100000000000001" customHeight="1" x14ac:dyDescent="0.15">
      <c r="B121" s="219"/>
      <c r="C121" s="169" t="s">
        <v>156</v>
      </c>
      <c r="D121" s="173">
        <v>0</v>
      </c>
      <c r="E121" s="170" t="s">
        <v>105</v>
      </c>
      <c r="G121" s="219"/>
      <c r="H121" s="169" t="s">
        <v>156</v>
      </c>
      <c r="I121" s="173">
        <v>0</v>
      </c>
      <c r="J121" s="170" t="s">
        <v>105</v>
      </c>
    </row>
    <row r="122" spans="2:11" ht="20.100000000000001" customHeight="1" x14ac:dyDescent="0.15">
      <c r="B122" s="220" t="s">
        <v>157</v>
      </c>
      <c r="C122" s="169" t="s">
        <v>158</v>
      </c>
      <c r="D122" s="173">
        <v>0</v>
      </c>
      <c r="E122" s="170" t="s">
        <v>107</v>
      </c>
      <c r="G122" s="220" t="s">
        <v>157</v>
      </c>
      <c r="H122" s="169" t="s">
        <v>158</v>
      </c>
      <c r="I122" s="173">
        <v>0</v>
      </c>
      <c r="J122" s="170" t="s">
        <v>107</v>
      </c>
    </row>
    <row r="123" spans="2:11" ht="20.100000000000001" customHeight="1" x14ac:dyDescent="0.15">
      <c r="B123" s="220"/>
      <c r="C123" s="169" t="s">
        <v>159</v>
      </c>
      <c r="D123" s="173">
        <v>0</v>
      </c>
      <c r="E123" s="170" t="s">
        <v>106</v>
      </c>
      <c r="G123" s="220"/>
      <c r="H123" s="169" t="s">
        <v>159</v>
      </c>
      <c r="I123" s="173">
        <v>0</v>
      </c>
      <c r="J123" s="170" t="s">
        <v>106</v>
      </c>
    </row>
    <row r="124" spans="2:11" ht="20.100000000000001" customHeight="1" x14ac:dyDescent="0.15">
      <c r="B124" s="174"/>
      <c r="C124" s="175"/>
      <c r="D124" s="175"/>
      <c r="E124" s="176"/>
      <c r="G124" s="174"/>
      <c r="H124" s="175"/>
      <c r="I124" s="175"/>
      <c r="J124" s="176"/>
    </row>
    <row r="125" spans="2:11" ht="20.100000000000001" customHeight="1" x14ac:dyDescent="0.15">
      <c r="G125" s="156"/>
      <c r="J125" s="158"/>
    </row>
    <row r="126" spans="2:11" ht="20.100000000000001" customHeight="1" x14ac:dyDescent="0.15">
      <c r="B126" s="156" t="s">
        <v>94</v>
      </c>
      <c r="G126" s="156" t="s">
        <v>94</v>
      </c>
      <c r="J126" s="158"/>
    </row>
    <row r="127" spans="2:11" ht="5.0999999999999996" customHeight="1" x14ac:dyDescent="0.15">
      <c r="G127" s="156"/>
      <c r="J127" s="158"/>
    </row>
    <row r="128" spans="2:11" ht="5.0999999999999996" customHeight="1" x14ac:dyDescent="0.15">
      <c r="G128" s="156"/>
      <c r="J128" s="158"/>
    </row>
    <row r="129" spans="2:11" ht="5.0999999999999996" customHeight="1" x14ac:dyDescent="0.15">
      <c r="G129" s="156"/>
      <c r="J129" s="158"/>
    </row>
    <row r="130" spans="2:11" ht="5.0999999999999996" customHeight="1" x14ac:dyDescent="0.15">
      <c r="G130" s="156"/>
      <c r="J130" s="158"/>
    </row>
    <row r="131" spans="2:11" ht="20.100000000000001" customHeight="1" x14ac:dyDescent="0.15">
      <c r="B131" s="164">
        <v>13</v>
      </c>
      <c r="G131" s="164">
        <v>14</v>
      </c>
      <c r="J131" s="158"/>
    </row>
    <row r="132" spans="2:11" ht="20.100000000000001" customHeight="1" x14ac:dyDescent="0.15">
      <c r="B132" s="165"/>
      <c r="C132" s="166"/>
      <c r="D132" s="166"/>
      <c r="E132" s="167"/>
      <c r="G132" s="165"/>
      <c r="H132" s="166"/>
      <c r="I132" s="166"/>
      <c r="J132" s="167"/>
    </row>
    <row r="133" spans="2:11" ht="20.100000000000001" customHeight="1" x14ac:dyDescent="0.15">
      <c r="B133" s="168" t="s">
        <v>0</v>
      </c>
      <c r="C133" s="169" t="s">
        <v>143</v>
      </c>
      <c r="D133" s="169"/>
      <c r="E133" s="170"/>
      <c r="F133" s="171"/>
      <c r="G133" s="168" t="s">
        <v>0</v>
      </c>
      <c r="H133" s="169" t="s">
        <v>145</v>
      </c>
      <c r="I133" s="169"/>
      <c r="J133" s="170"/>
      <c r="K133" s="171"/>
    </row>
    <row r="134" spans="2:11" ht="20.100000000000001" customHeight="1" x14ac:dyDescent="0.15">
      <c r="B134" s="168" t="s">
        <v>89</v>
      </c>
      <c r="C134" s="163" t="s">
        <v>144</v>
      </c>
      <c r="D134" s="163"/>
      <c r="E134" s="170"/>
      <c r="F134" s="171"/>
      <c r="G134" s="168" t="s">
        <v>89</v>
      </c>
      <c r="H134" s="163" t="s">
        <v>146</v>
      </c>
      <c r="I134" s="163"/>
      <c r="J134" s="170"/>
      <c r="K134" s="171"/>
    </row>
    <row r="135" spans="2:11" ht="20.100000000000001" customHeight="1" x14ac:dyDescent="0.15">
      <c r="B135" s="168"/>
      <c r="C135" s="163"/>
      <c r="D135" s="163"/>
      <c r="E135" s="170"/>
      <c r="F135" s="171"/>
      <c r="G135" s="168"/>
      <c r="H135" s="163"/>
      <c r="I135" s="163"/>
      <c r="J135" s="170"/>
      <c r="K135" s="171"/>
    </row>
    <row r="136" spans="2:11" ht="20.100000000000001" customHeight="1" x14ac:dyDescent="0.15">
      <c r="B136" s="221" t="s">
        <v>95</v>
      </c>
      <c r="C136" s="222"/>
      <c r="D136" s="222"/>
      <c r="E136" s="223"/>
      <c r="F136" s="171"/>
      <c r="G136" s="221" t="s">
        <v>95</v>
      </c>
      <c r="H136" s="222"/>
      <c r="I136" s="222"/>
      <c r="J136" s="223"/>
      <c r="K136" s="171"/>
    </row>
    <row r="137" spans="2:11" ht="20.100000000000001" customHeight="1" x14ac:dyDescent="0.15">
      <c r="B137" s="168"/>
      <c r="C137" s="163"/>
      <c r="D137" s="163"/>
      <c r="E137" s="170"/>
      <c r="F137" s="171"/>
      <c r="G137" s="168"/>
      <c r="H137" s="163"/>
      <c r="I137" s="163"/>
      <c r="J137" s="170"/>
      <c r="K137" s="171"/>
    </row>
    <row r="138" spans="2:11" ht="20.100000000000001" customHeight="1" x14ac:dyDescent="0.15">
      <c r="B138" s="168" t="s">
        <v>92</v>
      </c>
      <c r="C138" s="172" t="s">
        <v>93</v>
      </c>
      <c r="D138" s="173">
        <v>0</v>
      </c>
      <c r="E138" s="170" t="s">
        <v>91</v>
      </c>
      <c r="G138" s="168" t="s">
        <v>92</v>
      </c>
      <c r="H138" s="172" t="s">
        <v>93</v>
      </c>
      <c r="I138" s="173">
        <v>0</v>
      </c>
      <c r="J138" s="170" t="s">
        <v>91</v>
      </c>
    </row>
    <row r="139" spans="2:11" ht="20.100000000000001" customHeight="1" x14ac:dyDescent="0.15">
      <c r="B139" s="219" t="s">
        <v>96</v>
      </c>
      <c r="C139" s="169" t="s">
        <v>72</v>
      </c>
      <c r="D139" s="173">
        <v>0</v>
      </c>
      <c r="E139" s="170" t="s">
        <v>90</v>
      </c>
      <c r="G139" s="219" t="s">
        <v>96</v>
      </c>
      <c r="H139" s="169" t="s">
        <v>72</v>
      </c>
      <c r="I139" s="173">
        <v>0</v>
      </c>
      <c r="J139" s="170" t="s">
        <v>90</v>
      </c>
    </row>
    <row r="140" spans="2:11" ht="20.100000000000001" customHeight="1" x14ac:dyDescent="0.15">
      <c r="B140" s="219"/>
      <c r="C140" s="169" t="s">
        <v>108</v>
      </c>
      <c r="D140" s="173">
        <v>0</v>
      </c>
      <c r="E140" s="170" t="s">
        <v>90</v>
      </c>
      <c r="G140" s="219"/>
      <c r="H140" s="169" t="s">
        <v>108</v>
      </c>
      <c r="I140" s="173">
        <v>0</v>
      </c>
      <c r="J140" s="170" t="s">
        <v>90</v>
      </c>
    </row>
    <row r="141" spans="2:11" ht="20.100000000000001" customHeight="1" x14ac:dyDescent="0.15">
      <c r="B141" s="219"/>
      <c r="C141" s="169" t="s">
        <v>109</v>
      </c>
      <c r="D141" s="173">
        <v>0</v>
      </c>
      <c r="E141" s="170" t="s">
        <v>90</v>
      </c>
      <c r="G141" s="219"/>
      <c r="H141" s="169" t="s">
        <v>109</v>
      </c>
      <c r="I141" s="173">
        <v>0</v>
      </c>
      <c r="J141" s="170" t="s">
        <v>90</v>
      </c>
    </row>
    <row r="142" spans="2:11" ht="20.100000000000001" customHeight="1" x14ac:dyDescent="0.15">
      <c r="B142" s="219"/>
      <c r="C142" s="169" t="s">
        <v>110</v>
      </c>
      <c r="D142" s="173">
        <v>0</v>
      </c>
      <c r="E142" s="170" t="s">
        <v>90</v>
      </c>
      <c r="G142" s="219"/>
      <c r="H142" s="169" t="s">
        <v>110</v>
      </c>
      <c r="I142" s="173">
        <v>0</v>
      </c>
      <c r="J142" s="170" t="s">
        <v>90</v>
      </c>
    </row>
    <row r="143" spans="2:11" ht="20.100000000000001" customHeight="1" x14ac:dyDescent="0.15">
      <c r="B143" s="220" t="s">
        <v>111</v>
      </c>
      <c r="C143" s="169" t="s">
        <v>147</v>
      </c>
      <c r="D143" s="173">
        <v>0</v>
      </c>
      <c r="E143" s="170" t="s">
        <v>107</v>
      </c>
      <c r="G143" s="220" t="s">
        <v>111</v>
      </c>
      <c r="H143" s="169" t="s">
        <v>147</v>
      </c>
      <c r="I143" s="173">
        <v>0</v>
      </c>
      <c r="J143" s="170" t="s">
        <v>107</v>
      </c>
    </row>
    <row r="144" spans="2:11" ht="20.100000000000001" customHeight="1" x14ac:dyDescent="0.15">
      <c r="B144" s="220"/>
      <c r="C144" s="169" t="s">
        <v>27</v>
      </c>
      <c r="D144" s="173">
        <v>0</v>
      </c>
      <c r="E144" s="170" t="s">
        <v>106</v>
      </c>
      <c r="G144" s="220"/>
      <c r="H144" s="169" t="s">
        <v>27</v>
      </c>
      <c r="I144" s="173">
        <v>0</v>
      </c>
      <c r="J144" s="170" t="s">
        <v>106</v>
      </c>
    </row>
    <row r="145" spans="2:10" ht="20.100000000000001" customHeight="1" x14ac:dyDescent="0.15">
      <c r="B145" s="174"/>
      <c r="C145" s="175"/>
      <c r="D145" s="175"/>
      <c r="E145" s="176"/>
      <c r="G145" s="174"/>
      <c r="H145" s="175"/>
      <c r="I145" s="175"/>
      <c r="J145" s="176"/>
    </row>
    <row r="146" spans="2:10" ht="20.100000000000001" customHeight="1" x14ac:dyDescent="0.15">
      <c r="G146" s="156"/>
      <c r="J146" s="158"/>
    </row>
    <row r="147" spans="2:10" ht="20.100000000000001" customHeight="1" x14ac:dyDescent="0.15">
      <c r="B147" s="156" t="s">
        <v>94</v>
      </c>
      <c r="G147" s="156" t="s">
        <v>94</v>
      </c>
      <c r="J147" s="158"/>
    </row>
    <row r="148" spans="2:10" ht="5.0999999999999996" customHeight="1" x14ac:dyDescent="0.15">
      <c r="G148" s="156"/>
      <c r="J148" s="158"/>
    </row>
    <row r="149" spans="2:10" ht="5.0999999999999996" customHeight="1" x14ac:dyDescent="0.15">
      <c r="G149" s="156"/>
      <c r="J149" s="158"/>
    </row>
  </sheetData>
  <mergeCells count="42">
    <mergeCell ref="B73:E73"/>
    <mergeCell ref="B76:B79"/>
    <mergeCell ref="B80:B81"/>
    <mergeCell ref="B94:E94"/>
    <mergeCell ref="B97:B100"/>
    <mergeCell ref="B31:E31"/>
    <mergeCell ref="B34:B37"/>
    <mergeCell ref="B10:E10"/>
    <mergeCell ref="B13:B16"/>
    <mergeCell ref="B17:B18"/>
    <mergeCell ref="B52:E52"/>
    <mergeCell ref="B55:B58"/>
    <mergeCell ref="B59:B60"/>
    <mergeCell ref="B38:B39"/>
    <mergeCell ref="G38:G39"/>
    <mergeCell ref="G52:J52"/>
    <mergeCell ref="G55:G58"/>
    <mergeCell ref="G59:G60"/>
    <mergeCell ref="G73:J73"/>
    <mergeCell ref="G10:J10"/>
    <mergeCell ref="G13:G16"/>
    <mergeCell ref="G17:G18"/>
    <mergeCell ref="G31:J31"/>
    <mergeCell ref="G34:G37"/>
    <mergeCell ref="G76:G79"/>
    <mergeCell ref="G80:G81"/>
    <mergeCell ref="G94:J94"/>
    <mergeCell ref="G97:G100"/>
    <mergeCell ref="G101:G102"/>
    <mergeCell ref="G139:G142"/>
    <mergeCell ref="B143:B144"/>
    <mergeCell ref="G143:G144"/>
    <mergeCell ref="B101:B102"/>
    <mergeCell ref="B115:E115"/>
    <mergeCell ref="B118:B121"/>
    <mergeCell ref="B122:B123"/>
    <mergeCell ref="B139:B142"/>
    <mergeCell ref="G115:J115"/>
    <mergeCell ref="G118:G121"/>
    <mergeCell ref="G122:G123"/>
    <mergeCell ref="B136:E136"/>
    <mergeCell ref="G136:J136"/>
  </mergeCells>
  <phoneticPr fontId="3"/>
  <pageMargins left="1.1811023622047245" right="0" top="0.39370078740157483" bottom="0.19685039370078741" header="0" footer="0"/>
  <pageSetup paperSize="9" scale="56" fitToHeight="0" orientation="portrait" r:id="rId1"/>
  <rowBreaks count="1" manualBreakCount="1">
    <brk id="8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入札金額積算内訳書</vt:lpstr>
      <vt:lpstr>施設別明細</vt:lpstr>
      <vt:lpstr>施設別明細!Print_Area</vt:lpstr>
      <vt:lpstr>入札金額積算内訳書!Print_Area</vt:lpstr>
      <vt:lpstr>施設別明細!Print_Titles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2024-05-15T08:32:23Z</cp:lastPrinted>
  <dcterms:created xsi:type="dcterms:W3CDTF">2021-04-28T04:04:43Z</dcterms:created>
  <dcterms:modified xsi:type="dcterms:W3CDTF">2024-05-24T08:10:52Z</dcterms:modified>
</cp:coreProperties>
</file>