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11_南蒲生浄化ｾﾝﾀｰ（500↑）\入札説明書\"/>
    </mc:Choice>
  </mc:AlternateContent>
  <bookViews>
    <workbookView xWindow="0" yWindow="0" windowWidth="20490" windowHeight="6930" tabRatio="775"/>
  </bookViews>
  <sheets>
    <sheet name="入札金額積算内訳書" sheetId="13" r:id="rId1"/>
  </sheets>
  <definedNames>
    <definedName name="_xlnm.Print_Area" localSheetId="0">入札金額積算内訳書!$A$1:$J$71</definedName>
  </definedNames>
  <calcPr calcId="162913"/>
</workbook>
</file>

<file path=xl/calcChain.xml><?xml version="1.0" encoding="utf-8"?>
<calcChain xmlns="http://schemas.openxmlformats.org/spreadsheetml/2006/main">
  <c r="H39" i="13" l="1"/>
  <c r="B38" i="13"/>
  <c r="I57" i="13" l="1"/>
  <c r="I56" i="13"/>
  <c r="I55" i="13"/>
  <c r="E55" i="13"/>
  <c r="I54" i="13"/>
  <c r="I53" i="13"/>
  <c r="I52" i="13"/>
  <c r="E52" i="13"/>
  <c r="I51" i="13"/>
  <c r="I50" i="13"/>
  <c r="I49" i="13"/>
  <c r="E49" i="13"/>
  <c r="I48" i="13"/>
  <c r="I47" i="13"/>
  <c r="E47" i="13"/>
  <c r="I46" i="13"/>
  <c r="I45" i="13"/>
  <c r="E45" i="13"/>
  <c r="I44" i="13"/>
  <c r="I43" i="13"/>
  <c r="E43" i="13"/>
  <c r="I34" i="13"/>
  <c r="I33" i="13"/>
  <c r="E33" i="13"/>
  <c r="I32" i="13"/>
  <c r="I31" i="13"/>
  <c r="E31" i="13"/>
  <c r="I30" i="13"/>
  <c r="I29" i="13"/>
  <c r="E29" i="13"/>
  <c r="I28" i="13"/>
  <c r="I27" i="13"/>
  <c r="E27" i="13"/>
  <c r="I26" i="13"/>
  <c r="I25" i="13"/>
  <c r="E25" i="13"/>
  <c r="I24" i="13"/>
  <c r="I23" i="13"/>
  <c r="E23" i="13"/>
  <c r="J45" i="13" l="1"/>
  <c r="J47" i="13"/>
  <c r="J52" i="13"/>
  <c r="J49" i="13"/>
  <c r="J55" i="13"/>
  <c r="J29" i="13"/>
  <c r="J31" i="13"/>
  <c r="J33" i="13"/>
  <c r="J27" i="13"/>
  <c r="J25" i="13"/>
  <c r="J23" i="13"/>
  <c r="J43" i="13"/>
  <c r="J70" i="13" l="1"/>
  <c r="J35" i="13"/>
  <c r="J2" i="13" l="1"/>
</calcChain>
</file>

<file path=xl/sharedStrings.xml><?xml version="1.0" encoding="utf-8"?>
<sst xmlns="http://schemas.openxmlformats.org/spreadsheetml/2006/main" count="111" uniqueCount="43">
  <si>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</si>
  <si>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</si>
  <si>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</si>
  <si>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</si>
  <si>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</si>
  <si>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</si>
  <si>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</si>
  <si>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</si>
  <si>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</si>
  <si>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</si>
  <si>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</si>
  <si>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</si>
  <si>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</si>
  <si>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</si>
  <si>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</si>
  <si>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</si>
  <si>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</si>
  <si>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</si>
  <si>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</si>
  <si>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</si>
  <si>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</si>
  <si>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</si>
  <si>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</si>
  <si>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</si>
  <si>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</si>
  <si>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</si>
  <si>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</si>
  <si>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</si>
  <si>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</si>
  <si>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</si>
  <si>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</si>
  <si>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</si>
  <si>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</si>
  <si>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</si>
  <si>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</si>
  <si>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</si>
  <si>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仙台市南蒲生浄化センター電力需給</t>
    <rPh sb="0" eb="3">
      <t>センダイシ</t>
    </rPh>
    <rPh sb="3" eb="4">
      <t>ミナミ</t>
    </rPh>
    <rPh sb="4" eb="6">
      <t>ガモウ</t>
    </rPh>
    <rPh sb="6" eb="8">
      <t>ジョウカ</t>
    </rPh>
    <rPh sb="12" eb="14">
      <t>デンリョク</t>
    </rPh>
    <rPh sb="14" eb="16">
      <t>ジュキュウ</t>
    </rPh>
    <phoneticPr fontId="3"/>
  </si>
  <si>
    <t>契約希望金額
（Ⅰ+Ⅱ）</t>
    <rPh sb="0" eb="2">
      <t>ケイヤク</t>
    </rPh>
    <rPh sb="2" eb="4">
      <t>キボウ</t>
    </rPh>
    <rPh sb="4" eb="6">
      <t>キンガク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</si>
  <si>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3"/>
  </si>
  <si>
    <t>令和6年度</t>
    <rPh sb="0" eb="2">
      <t>レイワ</t>
    </rPh>
    <rPh sb="3" eb="5">
      <t>ネンド</t>
    </rPh>
    <phoneticPr fontId="3"/>
  </si>
  <si>
    <t>令和7年度</t>
    <rPh sb="0" eb="2">
      <t>レイワ</t>
    </rPh>
    <rPh sb="3" eb="5">
      <t>ネンド</t>
    </rPh>
    <phoneticPr fontId="3"/>
  </si>
  <si>
    <t>Ⅱ　令和7年度合計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</si>
  <si>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Ⅰ　令和6年度合計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</si>
</sst>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6795556505021"/>
      </patternFill>
    </fill>
    <fill>
      <patternFill patternType="gray125">
        <bgColor theme="0" tint="-0.14993743705557422"/>
      </patternFill>
    </fill>
  </fills>
  <borders count="7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0" fontId="4" fillId="0" borderId="26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0" fontId="4" fillId="3" borderId="41" xfId="0" applyFont="1" applyFill="1" applyBorder="1" applyAlignment="1">
      <alignment horizontal="center" vertical="center"/>
    </xf>
    <xf numFmtId="40" fontId="7" fillId="3" borderId="42" xfId="1" applyNumberFormat="1" applyFont="1" applyFill="1" applyBorder="1" applyAlignment="1">
      <alignment vertical="center"/>
    </xf>
    <xf numFmtId="38" fontId="2" fillId="3" borderId="64" xfId="1" applyFont="1" applyFill="1" applyBorder="1">
      <alignment vertical="center"/>
    </xf>
    <xf numFmtId="40" fontId="7" fillId="3" borderId="18" xfId="1" applyNumberFormat="1" applyFont="1" applyFill="1" applyBorder="1">
      <alignment vertical="center"/>
    </xf>
    <xf numFmtId="0" fontId="4" fillId="3" borderId="32" xfId="0" applyFont="1" applyFill="1" applyBorder="1" applyAlignment="1">
      <alignment horizontal="center" vertical="center"/>
    </xf>
    <xf numFmtId="40" fontId="7" fillId="3" borderId="55" xfId="1" applyNumberFormat="1" applyFont="1" applyFill="1" applyBorder="1" applyAlignment="1">
      <alignment vertical="center"/>
    </xf>
    <xf numFmtId="38" fontId="2" fillId="3" borderId="44" xfId="1" applyFont="1" applyFill="1" applyBorder="1">
      <alignment vertical="center"/>
    </xf>
    <xf numFmtId="40" fontId="7" fillId="3" borderId="34" xfId="1" applyNumberFormat="1" applyFont="1" applyFill="1" applyBorder="1">
      <alignment vertical="center"/>
    </xf>
    <xf numFmtId="0" fontId="4" fillId="3" borderId="49" xfId="0" applyFont="1" applyFill="1" applyBorder="1" applyAlignment="1">
      <alignment horizontal="center" vertical="center"/>
    </xf>
    <xf numFmtId="40" fontId="7" fillId="3" borderId="4" xfId="1" applyNumberFormat="1" applyFont="1" applyFill="1" applyBorder="1" applyAlignment="1">
      <alignment vertical="center"/>
    </xf>
    <xf numFmtId="38" fontId="2" fillId="3" borderId="47" xfId="1" applyFont="1" applyFill="1" applyBorder="1">
      <alignment vertical="center"/>
    </xf>
    <xf numFmtId="40" fontId="7" fillId="3" borderId="48" xfId="1" applyNumberFormat="1" applyFont="1" applyFill="1" applyBorder="1">
      <alignment vertical="center"/>
    </xf>
    <xf numFmtId="0" fontId="4" fillId="3" borderId="54" xfId="0" applyFont="1" applyFill="1" applyBorder="1" applyAlignment="1">
      <alignment horizontal="center" vertical="center"/>
    </xf>
    <xf numFmtId="38" fontId="2" fillId="3" borderId="65" xfId="1" applyFont="1" applyFill="1" applyBorder="1">
      <alignment vertical="center"/>
    </xf>
    <xf numFmtId="40" fontId="7" fillId="3" borderId="66" xfId="1" applyNumberFormat="1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40" fontId="7" fillId="3" borderId="50" xfId="1" applyNumberFormat="1" applyFont="1" applyFill="1" applyBorder="1" applyAlignment="1">
      <alignment vertical="center"/>
    </xf>
    <xf numFmtId="40" fontId="7" fillId="3" borderId="23" xfId="1" applyNumberFormat="1" applyFont="1" applyFill="1" applyBorder="1">
      <alignment vertical="center"/>
    </xf>
    <xf numFmtId="0" fontId="4" fillId="3" borderId="15" xfId="0" applyFont="1" applyFill="1" applyBorder="1" applyAlignment="1">
      <alignment horizontal="center" vertical="center"/>
    </xf>
    <xf numFmtId="40" fontId="7" fillId="3" borderId="16" xfId="1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0" fontId="7" fillId="3" borderId="50" xfId="1" applyNumberFormat="1" applyFont="1" applyFill="1" applyBorder="1" applyAlignment="1">
      <alignment horizontal="right" vertical="center"/>
    </xf>
    <xf numFmtId="38" fontId="2" fillId="3" borderId="40" xfId="1" applyFont="1" applyFill="1" applyBorder="1">
      <alignment vertical="center"/>
    </xf>
    <xf numFmtId="0" fontId="4" fillId="3" borderId="14" xfId="0" applyFont="1" applyFill="1" applyBorder="1" applyAlignment="1">
      <alignment horizontal="center" vertical="center"/>
    </xf>
    <xf numFmtId="40" fontId="7" fillId="3" borderId="2" xfId="0" applyNumberFormat="1" applyFont="1" applyFill="1" applyBorder="1">
      <alignment vertical="center"/>
    </xf>
    <xf numFmtId="38" fontId="2" fillId="3" borderId="45" xfId="1" applyFont="1" applyFill="1" applyBorder="1">
      <alignment vertical="center"/>
    </xf>
    <xf numFmtId="40" fontId="7" fillId="3" borderId="24" xfId="1" applyNumberFormat="1" applyFont="1" applyFill="1" applyBorder="1">
      <alignment vertical="center"/>
    </xf>
    <xf numFmtId="40" fontId="7" fillId="3" borderId="57" xfId="1" applyNumberFormat="1" applyFont="1" applyFill="1" applyBorder="1" applyAlignment="1">
      <alignment vertical="center"/>
    </xf>
    <xf numFmtId="38" fontId="2" fillId="3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40" fontId="7" fillId="3" borderId="45" xfId="0" applyNumberFormat="1" applyFont="1" applyFill="1" applyBorder="1">
      <alignment vertical="center"/>
    </xf>
    <xf numFmtId="38" fontId="2" fillId="3" borderId="10" xfId="1" applyFont="1" applyFill="1" applyBorder="1">
      <alignment vertical="center"/>
    </xf>
    <xf numFmtId="40" fontId="7" fillId="3" borderId="56" xfId="0" applyNumberFormat="1" applyFont="1" applyFill="1" applyBorder="1">
      <alignment vertical="center"/>
    </xf>
    <xf numFmtId="0" fontId="4" fillId="4" borderId="3" xfId="0" applyFont="1" applyFill="1" applyBorder="1" applyAlignment="1">
      <alignment horizontal="center" vertical="center"/>
    </xf>
    <xf numFmtId="40" fontId="7" fillId="4" borderId="50" xfId="1" applyNumberFormat="1" applyFont="1" applyFill="1" applyBorder="1" applyAlignment="1">
      <alignment vertical="center"/>
    </xf>
    <xf numFmtId="38" fontId="2" fillId="4" borderId="9" xfId="1" applyFont="1" applyFill="1" applyBorder="1">
      <alignment vertical="center"/>
    </xf>
    <xf numFmtId="40" fontId="7" fillId="4" borderId="23" xfId="1" applyNumberFormat="1" applyFont="1" applyFill="1" applyBorder="1">
      <alignment vertical="center"/>
    </xf>
    <xf numFmtId="0" fontId="4" fillId="4" borderId="15" xfId="0" applyFont="1" applyFill="1" applyBorder="1" applyAlignment="1">
      <alignment horizontal="center" vertical="center"/>
    </xf>
    <xf numFmtId="40" fontId="7" fillId="4" borderId="55" xfId="1" applyNumberFormat="1" applyFont="1" applyFill="1" applyBorder="1" applyAlignment="1">
      <alignment vertical="center"/>
    </xf>
    <xf numFmtId="38" fontId="2" fillId="4" borderId="33" xfId="1" applyFont="1" applyFill="1" applyBorder="1">
      <alignment vertical="center"/>
    </xf>
    <xf numFmtId="40" fontId="7" fillId="4" borderId="34" xfId="1" applyNumberFormat="1" applyFont="1" applyFill="1" applyBorder="1">
      <alignment vertical="center"/>
    </xf>
    <xf numFmtId="0" fontId="4" fillId="4" borderId="49" xfId="0" applyFont="1" applyFill="1" applyBorder="1" applyAlignment="1">
      <alignment horizontal="center" vertical="center"/>
    </xf>
    <xf numFmtId="38" fontId="2" fillId="4" borderId="47" xfId="1" applyFont="1" applyFill="1" applyBorder="1">
      <alignment vertical="center"/>
    </xf>
    <xf numFmtId="40" fontId="7" fillId="4" borderId="48" xfId="1" applyNumberFormat="1" applyFont="1" applyFill="1" applyBorder="1">
      <alignment vertical="center"/>
    </xf>
    <xf numFmtId="0" fontId="4" fillId="4" borderId="54" xfId="0" applyFont="1" applyFill="1" applyBorder="1" applyAlignment="1">
      <alignment horizontal="center" vertical="center"/>
    </xf>
    <xf numFmtId="38" fontId="2" fillId="4" borderId="65" xfId="1" applyFont="1" applyFill="1" applyBorder="1">
      <alignment vertical="center"/>
    </xf>
    <xf numFmtId="40" fontId="7" fillId="4" borderId="66" xfId="1" applyNumberFormat="1" applyFont="1" applyFill="1" applyBorder="1">
      <alignment vertical="center"/>
    </xf>
    <xf numFmtId="40" fontId="7" fillId="4" borderId="4" xfId="1" applyNumberFormat="1" applyFont="1" applyFill="1" applyBorder="1" applyAlignment="1">
      <alignment vertical="center"/>
    </xf>
    <xf numFmtId="40" fontId="7" fillId="4" borderId="16" xfId="1" applyNumberFormat="1" applyFont="1" applyFill="1" applyBorder="1" applyAlignment="1">
      <alignment vertical="center"/>
    </xf>
    <xf numFmtId="40" fontId="7" fillId="4" borderId="25" xfId="1" applyNumberFormat="1" applyFont="1" applyFill="1" applyBorder="1">
      <alignment vertical="center"/>
    </xf>
    <xf numFmtId="0" fontId="6" fillId="0" borderId="0" xfId="0" applyFont="1" applyAlignment="1">
      <alignment horizontal="left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38" fontId="2" fillId="2" borderId="56" xfId="1" applyFont="1" applyFill="1" applyBorder="1">
      <alignment vertical="center"/>
    </xf>
    <xf numFmtId="38" fontId="2" fillId="2" borderId="72" xfId="1" applyFont="1" applyFill="1" applyBorder="1">
      <alignment vertical="center"/>
    </xf>
    <xf numFmtId="40" fontId="7" fillId="0" borderId="2" xfId="0" applyNumberFormat="1" applyFont="1" applyBorder="1">
      <alignment vertical="center"/>
    </xf>
    <xf numFmtId="40" fontId="7" fillId="0" borderId="55" xfId="0" applyNumberFormat="1" applyFont="1" applyBorder="1">
      <alignment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40" fontId="7" fillId="4" borderId="28" xfId="1" applyNumberFormat="1" applyFont="1" applyFill="1" applyBorder="1" applyAlignment="1">
      <alignment vertical="center"/>
    </xf>
    <xf numFmtId="40" fontId="7" fillId="4" borderId="29" xfId="1" applyNumberFormat="1" applyFont="1" applyFill="1" applyBorder="1" applyAlignment="1">
      <alignment vertical="center"/>
    </xf>
    <xf numFmtId="38" fontId="2" fillId="4" borderId="19" xfId="1" applyFont="1" applyFill="1" applyBorder="1" applyAlignment="1">
      <alignment vertical="center"/>
    </xf>
    <xf numFmtId="38" fontId="2" fillId="4" borderId="5" xfId="1" applyFont="1" applyFill="1" applyBorder="1" applyAlignment="1">
      <alignment vertical="center"/>
    </xf>
    <xf numFmtId="40" fontId="2" fillId="4" borderId="27" xfId="1" applyNumberFormat="1" applyFont="1" applyFill="1" applyBorder="1" applyAlignment="1">
      <alignment vertical="center"/>
    </xf>
    <xf numFmtId="40" fontId="2" fillId="4" borderId="20" xfId="1" applyNumberFormat="1" applyFont="1" applyFill="1" applyBorder="1" applyAlignment="1">
      <alignment vertical="center"/>
    </xf>
    <xf numFmtId="40" fontId="7" fillId="4" borderId="17" xfId="1" applyNumberFormat="1" applyFont="1" applyFill="1" applyBorder="1" applyAlignment="1">
      <alignment vertical="center"/>
    </xf>
    <xf numFmtId="40" fontId="7" fillId="4" borderId="0" xfId="1" applyNumberFormat="1" applyFont="1" applyFill="1" applyBorder="1" applyAlignment="1">
      <alignment vertical="center"/>
    </xf>
    <xf numFmtId="38" fontId="7" fillId="4" borderId="67" xfId="1" applyFont="1" applyFill="1" applyBorder="1" applyAlignment="1">
      <alignment vertical="center"/>
    </xf>
    <xf numFmtId="38" fontId="7" fillId="4" borderId="69" xfId="1" applyFont="1" applyFill="1" applyBorder="1" applyAlignment="1">
      <alignment vertical="center"/>
    </xf>
    <xf numFmtId="0" fontId="4" fillId="4" borderId="46" xfId="0" applyFont="1" applyFill="1" applyBorder="1" applyAlignment="1">
      <alignment horizontal="right" vertical="center"/>
    </xf>
    <xf numFmtId="0" fontId="4" fillId="4" borderId="51" xfId="0" applyFont="1" applyFill="1" applyBorder="1" applyAlignment="1">
      <alignment horizontal="right" vertical="center"/>
    </xf>
    <xf numFmtId="40" fontId="7" fillId="4" borderId="58" xfId="1" applyNumberFormat="1" applyFont="1" applyFill="1" applyBorder="1" applyAlignment="1">
      <alignment vertical="center"/>
    </xf>
    <xf numFmtId="38" fontId="2" fillId="4" borderId="57" xfId="1" applyFont="1" applyFill="1" applyBorder="1" applyAlignment="1">
      <alignment vertical="center"/>
    </xf>
    <xf numFmtId="40" fontId="2" fillId="4" borderId="52" xfId="1" applyNumberFormat="1" applyFont="1" applyFill="1" applyBorder="1" applyAlignment="1">
      <alignment vertical="center"/>
    </xf>
    <xf numFmtId="40" fontId="7" fillId="4" borderId="48" xfId="1" applyNumberFormat="1" applyFont="1" applyFill="1" applyBorder="1" applyAlignment="1">
      <alignment vertical="center"/>
    </xf>
    <xf numFmtId="40" fontId="7" fillId="4" borderId="53" xfId="1" applyNumberFormat="1" applyFont="1" applyFill="1" applyBorder="1" applyAlignment="1">
      <alignment vertical="center"/>
    </xf>
    <xf numFmtId="38" fontId="7" fillId="4" borderId="68" xfId="1" applyFont="1" applyFill="1" applyBorder="1" applyAlignment="1">
      <alignment vertical="center"/>
    </xf>
    <xf numFmtId="0" fontId="4" fillId="2" borderId="46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0" fontId="2" fillId="0" borderId="2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40" fontId="7" fillId="0" borderId="3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2" fillId="3" borderId="27" xfId="1" applyNumberFormat="1" applyFont="1" applyFill="1" applyBorder="1" applyAlignment="1">
      <alignment vertical="center"/>
    </xf>
    <xf numFmtId="40" fontId="2" fillId="3" borderId="52" xfId="1" applyNumberFormat="1" applyFont="1" applyFill="1" applyBorder="1" applyAlignment="1">
      <alignment vertical="center"/>
    </xf>
    <xf numFmtId="40" fontId="7" fillId="3" borderId="48" xfId="1" applyNumberFormat="1" applyFont="1" applyFill="1" applyBorder="1" applyAlignment="1">
      <alignment vertical="center"/>
    </xf>
    <xf numFmtId="40" fontId="7" fillId="3" borderId="53" xfId="1" applyNumberFormat="1" applyFont="1" applyFill="1" applyBorder="1" applyAlignment="1">
      <alignment vertical="center"/>
    </xf>
    <xf numFmtId="38" fontId="7" fillId="3" borderId="67" xfId="1" applyFont="1" applyFill="1" applyBorder="1" applyAlignment="1">
      <alignment vertical="center"/>
    </xf>
    <xf numFmtId="38" fontId="7" fillId="3" borderId="68" xfId="1" applyFont="1" applyFill="1" applyBorder="1" applyAlignment="1">
      <alignment vertical="center"/>
    </xf>
    <xf numFmtId="0" fontId="4" fillId="3" borderId="46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4" fillId="3" borderId="51" xfId="0" applyFont="1" applyFill="1" applyBorder="1" applyAlignment="1">
      <alignment horizontal="right" vertical="center"/>
    </xf>
    <xf numFmtId="40" fontId="7" fillId="3" borderId="28" xfId="1" applyNumberFormat="1" applyFont="1" applyFill="1" applyBorder="1" applyAlignment="1">
      <alignment vertical="center"/>
    </xf>
    <xf numFmtId="40" fontId="7" fillId="3" borderId="29" xfId="1" applyNumberFormat="1" applyFont="1" applyFill="1" applyBorder="1" applyAlignment="1">
      <alignment vertical="center"/>
    </xf>
    <xf numFmtId="40" fontId="7" fillId="3" borderId="58" xfId="1" applyNumberFormat="1" applyFont="1" applyFill="1" applyBorder="1" applyAlignment="1">
      <alignment vertical="center"/>
    </xf>
    <xf numFmtId="38" fontId="2" fillId="3" borderId="19" xfId="1" applyFont="1" applyFill="1" applyBorder="1" applyAlignment="1">
      <alignment vertical="center"/>
    </xf>
    <xf numFmtId="38" fontId="2" fillId="3" borderId="5" xfId="1" applyFont="1" applyFill="1" applyBorder="1" applyAlignment="1">
      <alignment vertical="center"/>
    </xf>
    <xf numFmtId="38" fontId="2" fillId="3" borderId="57" xfId="1" applyFont="1" applyFill="1" applyBorder="1" applyAlignment="1">
      <alignment vertical="center"/>
    </xf>
    <xf numFmtId="40" fontId="2" fillId="3" borderId="20" xfId="1" applyNumberFormat="1" applyFont="1" applyFill="1" applyBorder="1" applyAlignment="1">
      <alignment vertical="center"/>
    </xf>
    <xf numFmtId="40" fontId="7" fillId="3" borderId="59" xfId="1" applyNumberFormat="1" applyFont="1" applyFill="1" applyBorder="1" applyAlignment="1">
      <alignment vertical="center"/>
    </xf>
    <xf numFmtId="40" fontId="7" fillId="3" borderId="22" xfId="1" applyNumberFormat="1" applyFont="1" applyFill="1" applyBorder="1" applyAlignment="1">
      <alignment vertical="center"/>
    </xf>
    <xf numFmtId="38" fontId="7" fillId="3" borderId="46" xfId="1" applyFont="1" applyFill="1" applyBorder="1" applyAlignment="1">
      <alignment vertical="center"/>
    </xf>
    <xf numFmtId="38" fontId="7" fillId="3" borderId="12" xfId="1" applyFont="1" applyFill="1" applyBorder="1" applyAlignment="1">
      <alignment vertical="center"/>
    </xf>
    <xf numFmtId="38" fontId="7" fillId="3" borderId="51" xfId="1" applyFont="1" applyFill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right" vertical="center"/>
    </xf>
    <xf numFmtId="40" fontId="7" fillId="3" borderId="38" xfId="1" applyNumberFormat="1" applyFont="1" applyFill="1" applyBorder="1" applyAlignment="1">
      <alignment vertical="center"/>
    </xf>
    <xf numFmtId="38" fontId="2" fillId="3" borderId="43" xfId="1" applyFont="1" applyFill="1" applyBorder="1" applyAlignment="1">
      <alignment vertical="center"/>
    </xf>
    <xf numFmtId="38" fontId="2" fillId="3" borderId="62" xfId="1" applyFont="1" applyFill="1" applyBorder="1" applyAlignment="1">
      <alignment vertical="center"/>
    </xf>
    <xf numFmtId="40" fontId="2" fillId="3" borderId="36" xfId="1" applyNumberFormat="1" applyFont="1" applyFill="1" applyBorder="1" applyAlignment="1">
      <alignment vertical="center"/>
    </xf>
    <xf numFmtId="40" fontId="7" fillId="3" borderId="35" xfId="1" applyNumberFormat="1" applyFont="1" applyFill="1" applyBorder="1" applyAlignment="1">
      <alignment vertical="center"/>
    </xf>
    <xf numFmtId="38" fontId="7" fillId="3" borderId="1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Zeros="0" tabSelected="1" view="pageBreakPreview" zoomScale="70" zoomScaleNormal="70" zoomScaleSheetLayoutView="70" workbookViewId="0">
      <selection activeCell="H39" sqref="H39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thickBot="1" x14ac:dyDescent="0.2">
      <c r="A1" s="160" t="s">
        <v>38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39.950000000000003" customHeight="1" thickBot="1" x14ac:dyDescent="0.2">
      <c r="H2" s="195" t="s">
        <v>37</v>
      </c>
      <c r="I2" s="116"/>
      <c r="J2" s="57">
        <f>J35+J70</f>
        <v>0</v>
      </c>
    </row>
    <row r="3" spans="1:10" ht="30" customHeight="1" x14ac:dyDescent="0.15">
      <c r="A3" s="34" t="s">
        <v>17</v>
      </c>
      <c r="B3" s="35" t="s">
        <v>36</v>
      </c>
    </row>
    <row r="4" spans="1:10" ht="30" customHeight="1" x14ac:dyDescent="0.15">
      <c r="A4" s="2"/>
      <c r="G4" s="2" t="s">
        <v>35</v>
      </c>
      <c r="H4" s="17"/>
      <c r="I4" s="17"/>
      <c r="J4" s="17"/>
    </row>
    <row r="5" spans="1:10" ht="20.100000000000001" customHeight="1" x14ac:dyDescent="0.15">
      <c r="A5" s="108" t="s">
        <v>39</v>
      </c>
    </row>
    <row r="6" spans="1:10" ht="39.950000000000003" customHeight="1" x14ac:dyDescent="0.15">
      <c r="A6" s="161" t="s">
        <v>32</v>
      </c>
      <c r="B6" s="27" t="s">
        <v>24</v>
      </c>
      <c r="C6" s="28" t="s">
        <v>12</v>
      </c>
      <c r="D6" s="29" t="s">
        <v>26</v>
      </c>
      <c r="E6" s="30" t="s">
        <v>27</v>
      </c>
      <c r="F6" s="27" t="s">
        <v>33</v>
      </c>
      <c r="G6" s="28" t="s">
        <v>25</v>
      </c>
      <c r="H6" s="32" t="s">
        <v>28</v>
      </c>
      <c r="I6" s="30" t="s">
        <v>23</v>
      </c>
      <c r="J6" s="33" t="s">
        <v>29</v>
      </c>
    </row>
    <row r="7" spans="1:10" ht="20.100000000000001" customHeight="1" x14ac:dyDescent="0.15">
      <c r="A7" s="162"/>
      <c r="B7" s="15" t="s">
        <v>13</v>
      </c>
      <c r="C7" s="3" t="s">
        <v>14</v>
      </c>
      <c r="D7" s="4" t="s">
        <v>15</v>
      </c>
      <c r="E7" s="5" t="s">
        <v>16</v>
      </c>
      <c r="F7" s="31"/>
      <c r="G7" s="14" t="s">
        <v>21</v>
      </c>
      <c r="H7" s="6" t="s">
        <v>22</v>
      </c>
      <c r="I7" s="5" t="s">
        <v>30</v>
      </c>
      <c r="J7" s="7" t="s">
        <v>31</v>
      </c>
    </row>
    <row r="8" spans="1:10" ht="18" customHeight="1" x14ac:dyDescent="0.15">
      <c r="A8" s="196" t="s">
        <v>0</v>
      </c>
      <c r="B8" s="197"/>
      <c r="C8" s="198"/>
      <c r="D8" s="200"/>
      <c r="E8" s="201"/>
      <c r="F8" s="58"/>
      <c r="G8" s="59"/>
      <c r="H8" s="60"/>
      <c r="I8" s="61"/>
      <c r="J8" s="202"/>
    </row>
    <row r="9" spans="1:10" ht="18" customHeight="1" x14ac:dyDescent="0.15">
      <c r="A9" s="181"/>
      <c r="B9" s="185"/>
      <c r="C9" s="199"/>
      <c r="D9" s="189"/>
      <c r="E9" s="191"/>
      <c r="F9" s="62"/>
      <c r="G9" s="63"/>
      <c r="H9" s="64"/>
      <c r="I9" s="65"/>
      <c r="J9" s="194"/>
    </row>
    <row r="10" spans="1:10" ht="18" customHeight="1" x14ac:dyDescent="0.15">
      <c r="A10" s="180" t="s">
        <v>1</v>
      </c>
      <c r="B10" s="184"/>
      <c r="C10" s="186"/>
      <c r="D10" s="174"/>
      <c r="E10" s="176"/>
      <c r="F10" s="66"/>
      <c r="G10" s="67"/>
      <c r="H10" s="68"/>
      <c r="I10" s="69"/>
      <c r="J10" s="178"/>
    </row>
    <row r="11" spans="1:10" ht="18" customHeight="1" x14ac:dyDescent="0.15">
      <c r="A11" s="182"/>
      <c r="B11" s="185"/>
      <c r="C11" s="188"/>
      <c r="D11" s="175"/>
      <c r="E11" s="177"/>
      <c r="F11" s="70"/>
      <c r="G11" s="63"/>
      <c r="H11" s="71"/>
      <c r="I11" s="72"/>
      <c r="J11" s="179"/>
    </row>
    <row r="12" spans="1:10" ht="18" customHeight="1" x14ac:dyDescent="0.15">
      <c r="A12" s="181" t="s">
        <v>2</v>
      </c>
      <c r="B12" s="184"/>
      <c r="C12" s="186"/>
      <c r="D12" s="174"/>
      <c r="E12" s="176"/>
      <c r="F12" s="73"/>
      <c r="G12" s="74"/>
      <c r="H12" s="68"/>
      <c r="I12" s="75"/>
      <c r="J12" s="178"/>
    </row>
    <row r="13" spans="1:10" ht="18" customHeight="1" x14ac:dyDescent="0.15">
      <c r="A13" s="181"/>
      <c r="B13" s="185"/>
      <c r="C13" s="188"/>
      <c r="D13" s="175"/>
      <c r="E13" s="177"/>
      <c r="F13" s="76"/>
      <c r="G13" s="77"/>
      <c r="H13" s="71"/>
      <c r="I13" s="65"/>
      <c r="J13" s="179"/>
    </row>
    <row r="14" spans="1:10" ht="18" customHeight="1" x14ac:dyDescent="0.15">
      <c r="A14" s="180" t="s">
        <v>3</v>
      </c>
      <c r="B14" s="183"/>
      <c r="C14" s="186"/>
      <c r="D14" s="174"/>
      <c r="E14" s="190"/>
      <c r="F14" s="78"/>
      <c r="G14" s="79"/>
      <c r="H14" s="80"/>
      <c r="I14" s="69"/>
      <c r="J14" s="192"/>
    </row>
    <row r="15" spans="1:10" ht="18" customHeight="1" x14ac:dyDescent="0.15">
      <c r="A15" s="181"/>
      <c r="B15" s="184"/>
      <c r="C15" s="187"/>
      <c r="D15" s="189"/>
      <c r="E15" s="191"/>
      <c r="F15" s="81"/>
      <c r="G15" s="82"/>
      <c r="H15" s="83"/>
      <c r="I15" s="84"/>
      <c r="J15" s="193"/>
    </row>
    <row r="16" spans="1:10" ht="18" customHeight="1" x14ac:dyDescent="0.15">
      <c r="A16" s="182"/>
      <c r="B16" s="185"/>
      <c r="C16" s="188"/>
      <c r="D16" s="175"/>
      <c r="E16" s="177"/>
      <c r="F16" s="70"/>
      <c r="G16" s="85"/>
      <c r="H16" s="71"/>
      <c r="I16" s="72"/>
      <c r="J16" s="194"/>
    </row>
    <row r="17" spans="1:10" ht="18" customHeight="1" x14ac:dyDescent="0.15">
      <c r="A17" s="181" t="s">
        <v>4</v>
      </c>
      <c r="B17" s="183"/>
      <c r="C17" s="186"/>
      <c r="D17" s="174"/>
      <c r="E17" s="190"/>
      <c r="F17" s="73"/>
      <c r="G17" s="79"/>
      <c r="H17" s="86"/>
      <c r="I17" s="75"/>
      <c r="J17" s="192"/>
    </row>
    <row r="18" spans="1:10" ht="18" customHeight="1" x14ac:dyDescent="0.15">
      <c r="A18" s="181"/>
      <c r="B18" s="184"/>
      <c r="C18" s="187"/>
      <c r="D18" s="189"/>
      <c r="E18" s="191"/>
      <c r="F18" s="87"/>
      <c r="G18" s="88"/>
      <c r="H18" s="89"/>
      <c r="I18" s="84"/>
      <c r="J18" s="193"/>
    </row>
    <row r="19" spans="1:10" ht="18" customHeight="1" x14ac:dyDescent="0.15">
      <c r="A19" s="181"/>
      <c r="B19" s="185"/>
      <c r="C19" s="188"/>
      <c r="D19" s="175"/>
      <c r="E19" s="177"/>
      <c r="F19" s="76"/>
      <c r="G19" s="90"/>
      <c r="H19" s="71"/>
      <c r="I19" s="65"/>
      <c r="J19" s="194"/>
    </row>
    <row r="20" spans="1:10" ht="18" customHeight="1" x14ac:dyDescent="0.15">
      <c r="A20" s="180" t="s">
        <v>5</v>
      </c>
      <c r="B20" s="183"/>
      <c r="C20" s="186"/>
      <c r="D20" s="174"/>
      <c r="E20" s="190"/>
      <c r="F20" s="66"/>
      <c r="G20" s="79"/>
      <c r="H20" s="86"/>
      <c r="I20" s="69"/>
      <c r="J20" s="192"/>
    </row>
    <row r="21" spans="1:10" ht="18" customHeight="1" x14ac:dyDescent="0.15">
      <c r="A21" s="181"/>
      <c r="B21" s="184"/>
      <c r="C21" s="187"/>
      <c r="D21" s="189"/>
      <c r="E21" s="191"/>
      <c r="F21" s="87"/>
      <c r="G21" s="88"/>
      <c r="H21" s="89"/>
      <c r="I21" s="84"/>
      <c r="J21" s="193"/>
    </row>
    <row r="22" spans="1:10" ht="18" customHeight="1" x14ac:dyDescent="0.15">
      <c r="A22" s="182"/>
      <c r="B22" s="185"/>
      <c r="C22" s="188"/>
      <c r="D22" s="175"/>
      <c r="E22" s="177"/>
      <c r="F22" s="70"/>
      <c r="G22" s="90"/>
      <c r="H22" s="71"/>
      <c r="I22" s="72"/>
      <c r="J22" s="194"/>
    </row>
    <row r="23" spans="1:10" ht="18" customHeight="1" x14ac:dyDescent="0.15">
      <c r="A23" s="138" t="s">
        <v>6</v>
      </c>
      <c r="B23" s="141"/>
      <c r="C23" s="143">
        <v>6700</v>
      </c>
      <c r="D23" s="146">
        <v>0.86</v>
      </c>
      <c r="E23" s="155">
        <f>ROUNDDOWN(B23*C23*D23,2)</f>
        <v>0</v>
      </c>
      <c r="F23" s="22" t="s">
        <v>18</v>
      </c>
      <c r="G23" s="47"/>
      <c r="H23" s="43">
        <v>1358171</v>
      </c>
      <c r="I23" s="48">
        <f t="shared" ref="I23:I34" si="0">ROUNDDOWN(G23*H23,2)</f>
        <v>0</v>
      </c>
      <c r="J23" s="156">
        <f>INT(SUM(E23,I23:I24))</f>
        <v>0</v>
      </c>
    </row>
    <row r="24" spans="1:10" ht="18" customHeight="1" x14ac:dyDescent="0.15">
      <c r="A24" s="138"/>
      <c r="B24" s="142"/>
      <c r="C24" s="145"/>
      <c r="D24" s="148"/>
      <c r="E24" s="151"/>
      <c r="F24" s="23" t="s">
        <v>19</v>
      </c>
      <c r="G24" s="39"/>
      <c r="H24" s="45">
        <v>1390067</v>
      </c>
      <c r="I24" s="41">
        <f t="shared" si="0"/>
        <v>0</v>
      </c>
      <c r="J24" s="157"/>
    </row>
    <row r="25" spans="1:10" ht="18" customHeight="1" x14ac:dyDescent="0.15">
      <c r="A25" s="137" t="s">
        <v>7</v>
      </c>
      <c r="B25" s="141"/>
      <c r="C25" s="143">
        <v>6700</v>
      </c>
      <c r="D25" s="146">
        <v>0.86</v>
      </c>
      <c r="E25" s="155">
        <f>ROUNDDOWN(B25*C25*D25,2)</f>
        <v>0</v>
      </c>
      <c r="F25" s="20" t="s">
        <v>18</v>
      </c>
      <c r="G25" s="47"/>
      <c r="H25" s="43">
        <v>1167531</v>
      </c>
      <c r="I25" s="44">
        <f t="shared" si="0"/>
        <v>0</v>
      </c>
      <c r="J25" s="156">
        <f>INT(SUM(E25,I25:I26))</f>
        <v>0</v>
      </c>
    </row>
    <row r="26" spans="1:10" ht="18" customHeight="1" x14ac:dyDescent="0.15">
      <c r="A26" s="139"/>
      <c r="B26" s="142"/>
      <c r="C26" s="145"/>
      <c r="D26" s="148"/>
      <c r="E26" s="151"/>
      <c r="F26" s="21" t="s">
        <v>19</v>
      </c>
      <c r="G26" s="39"/>
      <c r="H26" s="45">
        <v>1381529</v>
      </c>
      <c r="I26" s="46">
        <f t="shared" si="0"/>
        <v>0</v>
      </c>
      <c r="J26" s="157"/>
    </row>
    <row r="27" spans="1:10" ht="18" customHeight="1" x14ac:dyDescent="0.15">
      <c r="A27" s="138" t="s">
        <v>8</v>
      </c>
      <c r="B27" s="141"/>
      <c r="C27" s="143">
        <v>6700</v>
      </c>
      <c r="D27" s="146">
        <v>0.86</v>
      </c>
      <c r="E27" s="155">
        <f>ROUNDDOWN(B27*C27*D27,2)</f>
        <v>0</v>
      </c>
      <c r="F27" s="22" t="s">
        <v>18</v>
      </c>
      <c r="G27" s="47"/>
      <c r="H27" s="8">
        <v>1256013</v>
      </c>
      <c r="I27" s="48">
        <f t="shared" si="0"/>
        <v>0</v>
      </c>
      <c r="J27" s="156">
        <f>INT(SUM(E27,I27:I28))</f>
        <v>0</v>
      </c>
    </row>
    <row r="28" spans="1:10" ht="18" customHeight="1" x14ac:dyDescent="0.15">
      <c r="A28" s="138"/>
      <c r="B28" s="142"/>
      <c r="C28" s="145"/>
      <c r="D28" s="148"/>
      <c r="E28" s="151"/>
      <c r="F28" s="23" t="s">
        <v>19</v>
      </c>
      <c r="G28" s="39"/>
      <c r="H28" s="50">
        <v>1488887</v>
      </c>
      <c r="I28" s="41">
        <f t="shared" si="0"/>
        <v>0</v>
      </c>
      <c r="J28" s="157"/>
    </row>
    <row r="29" spans="1:10" ht="18" customHeight="1" x14ac:dyDescent="0.15">
      <c r="A29" s="137" t="s">
        <v>9</v>
      </c>
      <c r="B29" s="141"/>
      <c r="C29" s="143">
        <v>6700</v>
      </c>
      <c r="D29" s="146">
        <v>0.86</v>
      </c>
      <c r="E29" s="155">
        <f>ROUNDDOWN(B29*C29*D29,2)</f>
        <v>0</v>
      </c>
      <c r="F29" s="20" t="s">
        <v>18</v>
      </c>
      <c r="G29" s="47"/>
      <c r="H29" s="43">
        <v>1155797</v>
      </c>
      <c r="I29" s="44">
        <f t="shared" si="0"/>
        <v>0</v>
      </c>
      <c r="J29" s="156">
        <f>INT(SUM(E29,I29:I30))</f>
        <v>0</v>
      </c>
    </row>
    <row r="30" spans="1:10" ht="18" customHeight="1" x14ac:dyDescent="0.15">
      <c r="A30" s="139"/>
      <c r="B30" s="142"/>
      <c r="C30" s="145"/>
      <c r="D30" s="148"/>
      <c r="E30" s="151"/>
      <c r="F30" s="21" t="s">
        <v>19</v>
      </c>
      <c r="G30" s="39"/>
      <c r="H30" s="45">
        <v>1632610</v>
      </c>
      <c r="I30" s="46">
        <f t="shared" si="0"/>
        <v>0</v>
      </c>
      <c r="J30" s="157"/>
    </row>
    <row r="31" spans="1:10" ht="18" customHeight="1" x14ac:dyDescent="0.15">
      <c r="A31" s="137" t="s">
        <v>10</v>
      </c>
      <c r="B31" s="141"/>
      <c r="C31" s="143">
        <v>6700</v>
      </c>
      <c r="D31" s="146">
        <v>0.86</v>
      </c>
      <c r="E31" s="155">
        <f>ROUNDDOWN(B31*C31*D31,2)</f>
        <v>0</v>
      </c>
      <c r="F31" s="20" t="s">
        <v>18</v>
      </c>
      <c r="G31" s="47"/>
      <c r="H31" s="43">
        <v>1118662</v>
      </c>
      <c r="I31" s="44">
        <f t="shared" si="0"/>
        <v>0</v>
      </c>
      <c r="J31" s="156">
        <f>INT(SUM(E31,I31:I32))</f>
        <v>0</v>
      </c>
    </row>
    <row r="32" spans="1:10" ht="18" customHeight="1" x14ac:dyDescent="0.15">
      <c r="A32" s="139"/>
      <c r="B32" s="142"/>
      <c r="C32" s="145"/>
      <c r="D32" s="148"/>
      <c r="E32" s="151"/>
      <c r="F32" s="21" t="s">
        <v>19</v>
      </c>
      <c r="G32" s="39"/>
      <c r="H32" s="45">
        <v>1310963</v>
      </c>
      <c r="I32" s="46">
        <f t="shared" si="0"/>
        <v>0</v>
      </c>
      <c r="J32" s="157"/>
    </row>
    <row r="33" spans="1:10" ht="18" customHeight="1" x14ac:dyDescent="0.15">
      <c r="A33" s="138" t="s">
        <v>11</v>
      </c>
      <c r="B33" s="140"/>
      <c r="C33" s="143">
        <v>6700</v>
      </c>
      <c r="D33" s="146">
        <v>0.86</v>
      </c>
      <c r="E33" s="171">
        <f>ROUNDDOWN(B33*C33*D33,2)</f>
        <v>0</v>
      </c>
      <c r="F33" s="22" t="s">
        <v>18</v>
      </c>
      <c r="G33" s="42"/>
      <c r="H33" s="8">
        <v>1346435</v>
      </c>
      <c r="I33" s="48">
        <f t="shared" si="0"/>
        <v>0</v>
      </c>
      <c r="J33" s="156">
        <f>INT(SUM(E33,I33:I34))</f>
        <v>0</v>
      </c>
    </row>
    <row r="34" spans="1:10" ht="18" customHeight="1" thickBot="1" x14ac:dyDescent="0.2">
      <c r="A34" s="170"/>
      <c r="B34" s="141"/>
      <c r="C34" s="144"/>
      <c r="D34" s="147"/>
      <c r="E34" s="172"/>
      <c r="F34" s="23" t="s">
        <v>19</v>
      </c>
      <c r="G34" s="49"/>
      <c r="H34" s="50">
        <v>1484686</v>
      </c>
      <c r="I34" s="56">
        <f t="shared" si="0"/>
        <v>0</v>
      </c>
      <c r="J34" s="173"/>
    </row>
    <row r="35" spans="1:10" s="13" customFormat="1" ht="39.950000000000003" customHeight="1" thickBot="1" x14ac:dyDescent="0.2">
      <c r="A35" s="158"/>
      <c r="B35" s="158"/>
      <c r="C35" s="158"/>
      <c r="D35" s="158"/>
      <c r="E35" s="158"/>
      <c r="F35" s="158"/>
      <c r="G35" s="158"/>
      <c r="H35" s="115" t="s">
        <v>42</v>
      </c>
      <c r="I35" s="116"/>
      <c r="J35" s="57">
        <f>SUM(J8:J34)</f>
        <v>0</v>
      </c>
    </row>
    <row r="36" spans="1:10" ht="50.25" customHeight="1" x14ac:dyDescent="0.15">
      <c r="A36" s="159"/>
      <c r="B36" s="159"/>
      <c r="C36" s="159"/>
      <c r="D36" s="159"/>
      <c r="E36" s="159"/>
      <c r="F36" s="159"/>
      <c r="G36" s="159"/>
      <c r="H36" s="16"/>
      <c r="I36" s="16"/>
      <c r="J36" s="16"/>
    </row>
    <row r="37" spans="1:10" ht="39.950000000000003" customHeight="1" x14ac:dyDescent="0.15">
      <c r="A37" s="160" t="s">
        <v>38</v>
      </c>
      <c r="B37" s="160"/>
      <c r="C37" s="160"/>
      <c r="D37" s="160"/>
      <c r="E37" s="160"/>
      <c r="F37" s="160"/>
      <c r="G37" s="160"/>
      <c r="H37" s="160"/>
      <c r="I37" s="160"/>
      <c r="J37" s="160"/>
    </row>
    <row r="38" spans="1:10" ht="30" customHeight="1" x14ac:dyDescent="0.15">
      <c r="A38" s="34" t="s">
        <v>17</v>
      </c>
      <c r="B38" s="35" t="str">
        <f>B3</f>
        <v>仙台市南蒲生浄化センター電力需給</v>
      </c>
    </row>
    <row r="39" spans="1:10" ht="30" customHeight="1" x14ac:dyDescent="0.15">
      <c r="A39" s="2"/>
      <c r="G39" s="2" t="s">
        <v>35</v>
      </c>
      <c r="H39" s="17">
        <f>H4</f>
        <v>0</v>
      </c>
      <c r="I39" s="17"/>
      <c r="J39" s="17"/>
    </row>
    <row r="40" spans="1:10" ht="20.100000000000001" customHeight="1" x14ac:dyDescent="0.15">
      <c r="A40" s="108" t="s">
        <v>40</v>
      </c>
    </row>
    <row r="41" spans="1:10" ht="39.950000000000003" customHeight="1" x14ac:dyDescent="0.15">
      <c r="A41" s="161" t="s">
        <v>32</v>
      </c>
      <c r="B41" s="27" t="s">
        <v>24</v>
      </c>
      <c r="C41" s="28" t="s">
        <v>12</v>
      </c>
      <c r="D41" s="29" t="s">
        <v>26</v>
      </c>
      <c r="E41" s="30" t="s">
        <v>27</v>
      </c>
      <c r="F41" s="27" t="s">
        <v>33</v>
      </c>
      <c r="G41" s="28" t="s">
        <v>25</v>
      </c>
      <c r="H41" s="32" t="s">
        <v>28</v>
      </c>
      <c r="I41" s="30" t="s">
        <v>23</v>
      </c>
      <c r="J41" s="33" t="s">
        <v>29</v>
      </c>
    </row>
    <row r="42" spans="1:10" ht="20.100000000000001" customHeight="1" x14ac:dyDescent="0.15">
      <c r="A42" s="162"/>
      <c r="B42" s="15" t="s">
        <v>13</v>
      </c>
      <c r="C42" s="3" t="s">
        <v>14</v>
      </c>
      <c r="D42" s="4" t="s">
        <v>15</v>
      </c>
      <c r="E42" s="5" t="s">
        <v>16</v>
      </c>
      <c r="F42" s="31"/>
      <c r="G42" s="14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163" t="s">
        <v>0</v>
      </c>
      <c r="B43" s="164"/>
      <c r="C43" s="165">
        <v>6700</v>
      </c>
      <c r="D43" s="167">
        <v>0.86</v>
      </c>
      <c r="E43" s="168">
        <f>ROUNDDOWN(B43*C43*D43,2)</f>
        <v>0</v>
      </c>
      <c r="F43" s="18" t="s">
        <v>18</v>
      </c>
      <c r="G43" s="36"/>
      <c r="H43" s="37">
        <v>1256193</v>
      </c>
      <c r="I43" s="38">
        <f>ROUNDDOWN(G43*H43,2)</f>
        <v>0</v>
      </c>
      <c r="J43" s="169">
        <f>INT(SUM(E43,I43:I44))</f>
        <v>0</v>
      </c>
    </row>
    <row r="44" spans="1:10" ht="18" customHeight="1" x14ac:dyDescent="0.15">
      <c r="A44" s="138"/>
      <c r="B44" s="142"/>
      <c r="C44" s="166"/>
      <c r="D44" s="147"/>
      <c r="E44" s="150"/>
      <c r="F44" s="19" t="s">
        <v>19</v>
      </c>
      <c r="G44" s="39"/>
      <c r="H44" s="40">
        <v>1426755</v>
      </c>
      <c r="I44" s="41">
        <f t="shared" ref="I44:I57" si="1">ROUNDDOWN(G44*H44,2)</f>
        <v>0</v>
      </c>
      <c r="J44" s="154"/>
    </row>
    <row r="45" spans="1:10" ht="18" customHeight="1" x14ac:dyDescent="0.15">
      <c r="A45" s="137" t="s">
        <v>1</v>
      </c>
      <c r="B45" s="141"/>
      <c r="C45" s="143">
        <v>6700</v>
      </c>
      <c r="D45" s="146">
        <v>0.86</v>
      </c>
      <c r="E45" s="155">
        <f>ROUNDDOWN(B45*C45*D45,2)</f>
        <v>0</v>
      </c>
      <c r="F45" s="24" t="s">
        <v>18</v>
      </c>
      <c r="G45" s="42"/>
      <c r="H45" s="52">
        <v>1124775</v>
      </c>
      <c r="I45" s="44">
        <f t="shared" si="1"/>
        <v>0</v>
      </c>
      <c r="J45" s="156">
        <f>INT(SUM(E45,I45:I46))</f>
        <v>0</v>
      </c>
    </row>
    <row r="46" spans="1:10" ht="18" customHeight="1" x14ac:dyDescent="0.15">
      <c r="A46" s="139"/>
      <c r="B46" s="142"/>
      <c r="C46" s="145"/>
      <c r="D46" s="148"/>
      <c r="E46" s="151"/>
      <c r="F46" s="109" t="s">
        <v>19</v>
      </c>
      <c r="G46" s="39"/>
      <c r="H46" s="111">
        <v>1559716</v>
      </c>
      <c r="I46" s="46">
        <f t="shared" si="1"/>
        <v>0</v>
      </c>
      <c r="J46" s="157"/>
    </row>
    <row r="47" spans="1:10" ht="18" customHeight="1" x14ac:dyDescent="0.15">
      <c r="A47" s="138" t="s">
        <v>2</v>
      </c>
      <c r="B47" s="141"/>
      <c r="C47" s="143">
        <v>6700</v>
      </c>
      <c r="D47" s="146">
        <v>0.86</v>
      </c>
      <c r="E47" s="155">
        <f>ROUNDDOWN(B47*C47*D47,2)</f>
        <v>0</v>
      </c>
      <c r="F47" s="110" t="s">
        <v>18</v>
      </c>
      <c r="G47" s="47"/>
      <c r="H47" s="112">
        <v>1363258</v>
      </c>
      <c r="I47" s="48">
        <f t="shared" si="1"/>
        <v>0</v>
      </c>
      <c r="J47" s="156">
        <f>INT(SUM(E47,I47:I48))</f>
        <v>0</v>
      </c>
    </row>
    <row r="48" spans="1:10" ht="18" customHeight="1" x14ac:dyDescent="0.15">
      <c r="A48" s="138"/>
      <c r="B48" s="142"/>
      <c r="C48" s="145"/>
      <c r="D48" s="148"/>
      <c r="E48" s="151"/>
      <c r="F48" s="19" t="s">
        <v>19</v>
      </c>
      <c r="G48" s="49"/>
      <c r="H48" s="40">
        <v>1257047</v>
      </c>
      <c r="I48" s="41">
        <f t="shared" si="1"/>
        <v>0</v>
      </c>
      <c r="J48" s="157"/>
    </row>
    <row r="49" spans="1:10" ht="18" customHeight="1" x14ac:dyDescent="0.15">
      <c r="A49" s="137" t="s">
        <v>3</v>
      </c>
      <c r="B49" s="140"/>
      <c r="C49" s="143">
        <v>6700</v>
      </c>
      <c r="D49" s="146">
        <v>0.86</v>
      </c>
      <c r="E49" s="149">
        <f t="shared" ref="E49" si="2">ROUNDDOWN(B49*C49*D49,0)</f>
        <v>0</v>
      </c>
      <c r="F49" s="24" t="s">
        <v>34</v>
      </c>
      <c r="G49" s="51"/>
      <c r="H49" s="52">
        <v>268492</v>
      </c>
      <c r="I49" s="44">
        <f t="shared" si="1"/>
        <v>0</v>
      </c>
      <c r="J49" s="152">
        <f>INT(SUM(E49,I49:I51))</f>
        <v>0</v>
      </c>
    </row>
    <row r="50" spans="1:10" ht="18" customHeight="1" x14ac:dyDescent="0.15">
      <c r="A50" s="138"/>
      <c r="B50" s="141"/>
      <c r="C50" s="144"/>
      <c r="D50" s="147"/>
      <c r="E50" s="150"/>
      <c r="F50" s="25" t="s">
        <v>20</v>
      </c>
      <c r="G50" s="113"/>
      <c r="H50" s="53">
        <v>1056315</v>
      </c>
      <c r="I50" s="54">
        <f t="shared" si="1"/>
        <v>0</v>
      </c>
      <c r="J50" s="153"/>
    </row>
    <row r="51" spans="1:10" ht="18" customHeight="1" x14ac:dyDescent="0.15">
      <c r="A51" s="139"/>
      <c r="B51" s="142"/>
      <c r="C51" s="145"/>
      <c r="D51" s="148"/>
      <c r="E51" s="151"/>
      <c r="F51" s="109" t="s">
        <v>19</v>
      </c>
      <c r="G51" s="55"/>
      <c r="H51" s="111">
        <v>1448781</v>
      </c>
      <c r="I51" s="46">
        <f t="shared" si="1"/>
        <v>0</v>
      </c>
      <c r="J51" s="154"/>
    </row>
    <row r="52" spans="1:10" ht="18" customHeight="1" x14ac:dyDescent="0.15">
      <c r="A52" s="138" t="s">
        <v>4</v>
      </c>
      <c r="B52" s="140"/>
      <c r="C52" s="143">
        <v>6700</v>
      </c>
      <c r="D52" s="146">
        <v>0.86</v>
      </c>
      <c r="E52" s="149">
        <f t="shared" ref="E52" si="3">ROUNDDOWN(B52*C52*D52,0)</f>
        <v>0</v>
      </c>
      <c r="F52" s="110" t="s">
        <v>34</v>
      </c>
      <c r="G52" s="51"/>
      <c r="H52" s="112">
        <v>262041</v>
      </c>
      <c r="I52" s="48">
        <f t="shared" si="1"/>
        <v>0</v>
      </c>
      <c r="J52" s="152">
        <f>INT(SUM(E52,I52:I54))</f>
        <v>0</v>
      </c>
    </row>
    <row r="53" spans="1:10" ht="18" customHeight="1" x14ac:dyDescent="0.15">
      <c r="A53" s="138"/>
      <c r="B53" s="141"/>
      <c r="C53" s="144"/>
      <c r="D53" s="147"/>
      <c r="E53" s="150"/>
      <c r="F53" s="25" t="s">
        <v>20</v>
      </c>
      <c r="G53" s="113"/>
      <c r="H53" s="53">
        <v>1066737</v>
      </c>
      <c r="I53" s="54">
        <f t="shared" si="1"/>
        <v>0</v>
      </c>
      <c r="J53" s="153"/>
    </row>
    <row r="54" spans="1:10" ht="18" customHeight="1" x14ac:dyDescent="0.15">
      <c r="A54" s="138"/>
      <c r="B54" s="142"/>
      <c r="C54" s="145"/>
      <c r="D54" s="148"/>
      <c r="E54" s="151"/>
      <c r="F54" s="19" t="s">
        <v>19</v>
      </c>
      <c r="G54" s="114"/>
      <c r="H54" s="40">
        <v>1384056</v>
      </c>
      <c r="I54" s="41">
        <f t="shared" si="1"/>
        <v>0</v>
      </c>
      <c r="J54" s="154"/>
    </row>
    <row r="55" spans="1:10" ht="18" customHeight="1" x14ac:dyDescent="0.15">
      <c r="A55" s="137" t="s">
        <v>5</v>
      </c>
      <c r="B55" s="140"/>
      <c r="C55" s="143">
        <v>6700</v>
      </c>
      <c r="D55" s="146">
        <v>0.86</v>
      </c>
      <c r="E55" s="149">
        <f t="shared" ref="E55" si="4">ROUNDDOWN(B55*C55*D55,0)</f>
        <v>0</v>
      </c>
      <c r="F55" s="24" t="s">
        <v>34</v>
      </c>
      <c r="G55" s="51"/>
      <c r="H55" s="52">
        <v>251484</v>
      </c>
      <c r="I55" s="44">
        <f t="shared" si="1"/>
        <v>0</v>
      </c>
      <c r="J55" s="152">
        <f>INT(SUM(E55,I55:I57))</f>
        <v>0</v>
      </c>
    </row>
    <row r="56" spans="1:10" ht="18" customHeight="1" x14ac:dyDescent="0.15">
      <c r="A56" s="138"/>
      <c r="B56" s="141"/>
      <c r="C56" s="144"/>
      <c r="D56" s="147"/>
      <c r="E56" s="150"/>
      <c r="F56" s="25" t="s">
        <v>20</v>
      </c>
      <c r="G56" s="113"/>
      <c r="H56" s="53">
        <v>978638</v>
      </c>
      <c r="I56" s="54">
        <f t="shared" si="1"/>
        <v>0</v>
      </c>
      <c r="J56" s="153"/>
    </row>
    <row r="57" spans="1:10" ht="18" customHeight="1" x14ac:dyDescent="0.15">
      <c r="A57" s="139"/>
      <c r="B57" s="142"/>
      <c r="C57" s="145"/>
      <c r="D57" s="148"/>
      <c r="E57" s="151"/>
      <c r="F57" s="109" t="s">
        <v>19</v>
      </c>
      <c r="G57" s="114"/>
      <c r="H57" s="111">
        <v>1370037</v>
      </c>
      <c r="I57" s="46">
        <f t="shared" si="1"/>
        <v>0</v>
      </c>
      <c r="J57" s="154"/>
    </row>
    <row r="58" spans="1:10" ht="18" customHeight="1" x14ac:dyDescent="0.15">
      <c r="A58" s="117" t="s">
        <v>6</v>
      </c>
      <c r="B58" s="120"/>
      <c r="C58" s="121"/>
      <c r="D58" s="123"/>
      <c r="E58" s="134"/>
      <c r="F58" s="91" t="s">
        <v>18</v>
      </c>
      <c r="G58" s="92"/>
      <c r="H58" s="93"/>
      <c r="I58" s="94"/>
      <c r="J58" s="127"/>
    </row>
    <row r="59" spans="1:10" ht="18" customHeight="1" x14ac:dyDescent="0.15">
      <c r="A59" s="117"/>
      <c r="B59" s="131"/>
      <c r="C59" s="132"/>
      <c r="D59" s="133"/>
      <c r="E59" s="135"/>
      <c r="F59" s="95" t="s">
        <v>19</v>
      </c>
      <c r="G59" s="96"/>
      <c r="H59" s="97"/>
      <c r="I59" s="98"/>
      <c r="J59" s="136"/>
    </row>
    <row r="60" spans="1:10" ht="18" customHeight="1" x14ac:dyDescent="0.15">
      <c r="A60" s="129" t="s">
        <v>7</v>
      </c>
      <c r="B60" s="120"/>
      <c r="C60" s="121"/>
      <c r="D60" s="123"/>
      <c r="E60" s="134"/>
      <c r="F60" s="99" t="s">
        <v>18</v>
      </c>
      <c r="G60" s="92"/>
      <c r="H60" s="100"/>
      <c r="I60" s="101"/>
      <c r="J60" s="127"/>
    </row>
    <row r="61" spans="1:10" ht="18" customHeight="1" x14ac:dyDescent="0.15">
      <c r="A61" s="130"/>
      <c r="B61" s="131"/>
      <c r="C61" s="132"/>
      <c r="D61" s="133"/>
      <c r="E61" s="135"/>
      <c r="F61" s="102" t="s">
        <v>19</v>
      </c>
      <c r="G61" s="96"/>
      <c r="H61" s="103"/>
      <c r="I61" s="104"/>
      <c r="J61" s="136"/>
    </row>
    <row r="62" spans="1:10" ht="18" customHeight="1" x14ac:dyDescent="0.15">
      <c r="A62" s="117" t="s">
        <v>8</v>
      </c>
      <c r="B62" s="120"/>
      <c r="C62" s="121"/>
      <c r="D62" s="123"/>
      <c r="E62" s="134"/>
      <c r="F62" s="91" t="s">
        <v>18</v>
      </c>
      <c r="G62" s="92"/>
      <c r="H62" s="93"/>
      <c r="I62" s="94"/>
      <c r="J62" s="127"/>
    </row>
    <row r="63" spans="1:10" ht="18" customHeight="1" x14ac:dyDescent="0.15">
      <c r="A63" s="117"/>
      <c r="B63" s="131"/>
      <c r="C63" s="132"/>
      <c r="D63" s="133"/>
      <c r="E63" s="135"/>
      <c r="F63" s="95" t="s">
        <v>19</v>
      </c>
      <c r="G63" s="96"/>
      <c r="H63" s="97"/>
      <c r="I63" s="98"/>
      <c r="J63" s="136"/>
    </row>
    <row r="64" spans="1:10" ht="18" customHeight="1" x14ac:dyDescent="0.15">
      <c r="A64" s="129" t="s">
        <v>9</v>
      </c>
      <c r="B64" s="120"/>
      <c r="C64" s="121"/>
      <c r="D64" s="123"/>
      <c r="E64" s="134"/>
      <c r="F64" s="99" t="s">
        <v>18</v>
      </c>
      <c r="G64" s="92"/>
      <c r="H64" s="100"/>
      <c r="I64" s="101"/>
      <c r="J64" s="127"/>
    </row>
    <row r="65" spans="1:10" ht="18" customHeight="1" x14ac:dyDescent="0.15">
      <c r="A65" s="130"/>
      <c r="B65" s="131"/>
      <c r="C65" s="132"/>
      <c r="D65" s="133"/>
      <c r="E65" s="135"/>
      <c r="F65" s="102" t="s">
        <v>19</v>
      </c>
      <c r="G65" s="96"/>
      <c r="H65" s="103"/>
      <c r="I65" s="104"/>
      <c r="J65" s="136"/>
    </row>
    <row r="66" spans="1:10" ht="18" customHeight="1" x14ac:dyDescent="0.15">
      <c r="A66" s="129" t="s">
        <v>10</v>
      </c>
      <c r="B66" s="120"/>
      <c r="C66" s="121"/>
      <c r="D66" s="123"/>
      <c r="E66" s="134"/>
      <c r="F66" s="99" t="s">
        <v>18</v>
      </c>
      <c r="G66" s="92"/>
      <c r="H66" s="100"/>
      <c r="I66" s="101"/>
      <c r="J66" s="127"/>
    </row>
    <row r="67" spans="1:10" ht="18" customHeight="1" x14ac:dyDescent="0.15">
      <c r="A67" s="130"/>
      <c r="B67" s="131"/>
      <c r="C67" s="132"/>
      <c r="D67" s="133"/>
      <c r="E67" s="135"/>
      <c r="F67" s="102" t="s">
        <v>19</v>
      </c>
      <c r="G67" s="96"/>
      <c r="H67" s="103"/>
      <c r="I67" s="104"/>
      <c r="J67" s="136"/>
    </row>
    <row r="68" spans="1:10" ht="18" customHeight="1" x14ac:dyDescent="0.15">
      <c r="A68" s="117" t="s">
        <v>11</v>
      </c>
      <c r="B68" s="119"/>
      <c r="C68" s="121"/>
      <c r="D68" s="123"/>
      <c r="E68" s="125"/>
      <c r="F68" s="91" t="s">
        <v>18</v>
      </c>
      <c r="G68" s="105"/>
      <c r="H68" s="93"/>
      <c r="I68" s="94"/>
      <c r="J68" s="127"/>
    </row>
    <row r="69" spans="1:10" ht="18" customHeight="1" thickBot="1" x14ac:dyDescent="0.2">
      <c r="A69" s="118"/>
      <c r="B69" s="120"/>
      <c r="C69" s="122"/>
      <c r="D69" s="124"/>
      <c r="E69" s="126"/>
      <c r="F69" s="95" t="s">
        <v>19</v>
      </c>
      <c r="G69" s="106"/>
      <c r="H69" s="97"/>
      <c r="I69" s="107"/>
      <c r="J69" s="128"/>
    </row>
    <row r="70" spans="1:10" s="13" customFormat="1" ht="39.950000000000003" customHeight="1" thickBot="1" x14ac:dyDescent="0.2">
      <c r="A70" s="9"/>
      <c r="B70" s="10"/>
      <c r="C70" s="11"/>
      <c r="D70" s="10"/>
      <c r="E70" s="10"/>
      <c r="F70" s="12"/>
      <c r="G70" s="26"/>
      <c r="H70" s="115" t="s">
        <v>41</v>
      </c>
      <c r="I70" s="116"/>
      <c r="J70" s="57">
        <f>SUM(J43:J69)</f>
        <v>0</v>
      </c>
    </row>
  </sheetData>
  <mergeCells count="152">
    <mergeCell ref="H2:I2"/>
    <mergeCell ref="A10:A11"/>
    <mergeCell ref="B10:B11"/>
    <mergeCell ref="C10:C11"/>
    <mergeCell ref="D10:D11"/>
    <mergeCell ref="E10:E11"/>
    <mergeCell ref="J10:J11"/>
    <mergeCell ref="A1:J1"/>
    <mergeCell ref="A6:A7"/>
    <mergeCell ref="A8:A9"/>
    <mergeCell ref="B8:B9"/>
    <mergeCell ref="C8:C9"/>
    <mergeCell ref="D8:D9"/>
    <mergeCell ref="E8:E9"/>
    <mergeCell ref="J8:J9"/>
    <mergeCell ref="D12:D13"/>
    <mergeCell ref="E12:E13"/>
    <mergeCell ref="J12:J13"/>
    <mergeCell ref="A20:A22"/>
    <mergeCell ref="B20:B22"/>
    <mergeCell ref="C20:C22"/>
    <mergeCell ref="D20:D22"/>
    <mergeCell ref="E20:E22"/>
    <mergeCell ref="J20:J22"/>
    <mergeCell ref="A17:A19"/>
    <mergeCell ref="B17:B19"/>
    <mergeCell ref="C17:C19"/>
    <mergeCell ref="D17:D19"/>
    <mergeCell ref="E17:E19"/>
    <mergeCell ref="J17:J19"/>
    <mergeCell ref="A14:A16"/>
    <mergeCell ref="B14:B16"/>
    <mergeCell ref="C14:C16"/>
    <mergeCell ref="D14:D16"/>
    <mergeCell ref="E14:E16"/>
    <mergeCell ref="J14:J16"/>
    <mergeCell ref="A12:A13"/>
    <mergeCell ref="B12:B13"/>
    <mergeCell ref="C12:C13"/>
    <mergeCell ref="A25:A26"/>
    <mergeCell ref="B25:B26"/>
    <mergeCell ref="C25:C26"/>
    <mergeCell ref="D25:D26"/>
    <mergeCell ref="E25:E26"/>
    <mergeCell ref="J25:J26"/>
    <mergeCell ref="A23:A24"/>
    <mergeCell ref="B23:B24"/>
    <mergeCell ref="C23:C24"/>
    <mergeCell ref="D23:D24"/>
    <mergeCell ref="E23:E24"/>
    <mergeCell ref="J23:J24"/>
    <mergeCell ref="A29:A30"/>
    <mergeCell ref="B29:B30"/>
    <mergeCell ref="C29:C30"/>
    <mergeCell ref="D29:D30"/>
    <mergeCell ref="E29:E30"/>
    <mergeCell ref="J29:J30"/>
    <mergeCell ref="A27:A28"/>
    <mergeCell ref="B27:B28"/>
    <mergeCell ref="C27:C28"/>
    <mergeCell ref="D27:D28"/>
    <mergeCell ref="E27:E28"/>
    <mergeCell ref="J27:J28"/>
    <mergeCell ref="A33:A34"/>
    <mergeCell ref="B33:B34"/>
    <mergeCell ref="C33:C34"/>
    <mergeCell ref="D33:D34"/>
    <mergeCell ref="E33:E34"/>
    <mergeCell ref="J33:J34"/>
    <mergeCell ref="A31:A32"/>
    <mergeCell ref="B31:B32"/>
    <mergeCell ref="C31:C32"/>
    <mergeCell ref="D31:D32"/>
    <mergeCell ref="E31:E32"/>
    <mergeCell ref="J31:J32"/>
    <mergeCell ref="A45:A46"/>
    <mergeCell ref="B45:B46"/>
    <mergeCell ref="C45:C46"/>
    <mergeCell ref="D45:D46"/>
    <mergeCell ref="E45:E46"/>
    <mergeCell ref="J45:J46"/>
    <mergeCell ref="A35:G36"/>
    <mergeCell ref="H35:I35"/>
    <mergeCell ref="A37:J37"/>
    <mergeCell ref="A41:A42"/>
    <mergeCell ref="A43:A44"/>
    <mergeCell ref="B43:B44"/>
    <mergeCell ref="C43:C44"/>
    <mergeCell ref="D43:D44"/>
    <mergeCell ref="E43:E44"/>
    <mergeCell ref="J43:J4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  <mergeCell ref="A60:A61"/>
    <mergeCell ref="B60:B61"/>
    <mergeCell ref="C60:C61"/>
    <mergeCell ref="D60:D61"/>
    <mergeCell ref="E60:E61"/>
    <mergeCell ref="J60:J61"/>
    <mergeCell ref="A58:A59"/>
    <mergeCell ref="B58:B59"/>
    <mergeCell ref="C58:C59"/>
    <mergeCell ref="D58:D59"/>
    <mergeCell ref="E58:E59"/>
    <mergeCell ref="J58:J59"/>
    <mergeCell ref="A64:A65"/>
    <mergeCell ref="B64:B65"/>
    <mergeCell ref="C64:C65"/>
    <mergeCell ref="D64:D65"/>
    <mergeCell ref="E64:E65"/>
    <mergeCell ref="J64:J65"/>
    <mergeCell ref="A62:A63"/>
    <mergeCell ref="B62:B63"/>
    <mergeCell ref="C62:C63"/>
    <mergeCell ref="D62:D63"/>
    <mergeCell ref="E62:E63"/>
    <mergeCell ref="J62:J63"/>
    <mergeCell ref="H70:I70"/>
    <mergeCell ref="A68:A69"/>
    <mergeCell ref="B68:B69"/>
    <mergeCell ref="C68:C69"/>
    <mergeCell ref="D68:D69"/>
    <mergeCell ref="E68:E69"/>
    <mergeCell ref="J68:J69"/>
    <mergeCell ref="A66:A67"/>
    <mergeCell ref="B66:B67"/>
    <mergeCell ref="C66:C67"/>
    <mergeCell ref="D66:D67"/>
    <mergeCell ref="E66:E67"/>
    <mergeCell ref="J66:J67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1" manualBreakCount="1">
    <brk id="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2024-05-16T01:01:44Z</cp:lastPrinted>
  <dcterms:created xsi:type="dcterms:W3CDTF">2019-10-29T23:33:43Z</dcterms:created>
  <dcterms:modified xsi:type="dcterms:W3CDTF">2024-05-24T08:41:50Z</dcterms:modified>
</cp:coreProperties>
</file>