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10持込】\04_《未》公告原稿作成（総合評価説明書・評価値申告書）【当室→契約課】\02_公告原稿【評価値申告書】\申告書_建築設備型9件_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<sst xmlns="http://schemas.openxmlformats.org/spreadsheetml/2006/main" count="836" uniqueCount="474">
  <si>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</si>
  <si>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</si>
  <si>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</si>
  <si>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</si>
  <si>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</si>
  <si>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</si>
  <si>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</si>
  <si>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</si>
  <si>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</si>
  <si>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</si>
  <si>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</si>
  <si>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</si>
  <si>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</si>
  <si>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</si>
  <si>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</si>
  <si>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</si>
  <si>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</si>
  <si>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</si>
  <si>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</si>
  <si>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</si>
  <si>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</si>
  <si>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</si>
  <si>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</si>
  <si>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</si>
  <si>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</si>
  <si>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</si>
  <si>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</si>
  <si>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</si>
  <si>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</si>
  <si>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</si>
  <si>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</si>
  <si>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</si>
  <si>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</si>
  <si>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</si>
  <si>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</si>
  <si>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</si>
  <si>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</si>
  <si>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</si>
  <si>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</si>
  <si>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</si>
  <si>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</si>
  <si>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</si>
  <si>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</si>
  <si>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</si>
  <si>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</si>
  <si>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</si>
  <si>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</si>
  <si>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</si>
  <si>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</si>
  <si>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</si>
  <si>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</si>
  <si>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</si>
  <si>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</si>
  <si>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</si>
  <si>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</si>
  <si>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</si>
  <si>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</si>
  <si>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</si>
  <si>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</si>
  <si>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</si>
  <si>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</si>
  <si>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</si>
  <si>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</si>
  <si>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</si>
  <si>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</si>
  <si>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</si>
  <si>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</si>
  <si>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</si>
  <si>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</si>
  <si>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</si>
  <si>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</si>
  <si>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</si>
  <si>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</si>
  <si>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</si>
  <si>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</si>
  <si>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</si>
  <si>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</si>
  <si>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</si>
  <si>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</si>
  <si>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</si>
  <si>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</si>
  <si>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</si>
  <si>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</si>
  <si>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</si>
  <si>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</si>
  <si>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</si>
  <si>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</si>
  <si>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</si>
  <si>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</si>
  <si>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</si>
  <si>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</si>
  <si>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</si>
  <si>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</si>
  <si>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</si>
  <si>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</si>
  <si>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</si>
  <si>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</si>
  <si>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</si>
  <si>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</si>
  <si>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</si>
  <si>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</si>
  <si>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</si>
  <si>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</si>
  <si>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</si>
  <si>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</si>
  <si>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</si>
  <si>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</si>
  <si>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</si>
  <si>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</si>
  <si>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</si>
  <si>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</si>
  <si>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</si>
  <si>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</si>
  <si>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</si>
  <si>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</si>
  <si>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</si>
  <si>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</si>
  <si>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</si>
  <si>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</si>
  <si>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</si>
  <si>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</si>
  <si>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</si>
  <si>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</si>
  <si>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</si>
  <si>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</si>
  <si>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</si>
  <si>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</si>
  <si>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</si>
  <si>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</si>
  <si>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</si>
  <si>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</si>
  <si>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</si>
  <si>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</si>
  <si>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</si>
  <si>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</si>
  <si>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</si>
  <si>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</si>
  <si>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</si>
  <si>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</si>
  <si>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</si>
  <si>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</si>
  <si>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</si>
  <si>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</si>
  <si>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</si>
  <si>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</si>
  <si>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</si>
  <si>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</si>
  <si>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</si>
  <si>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</si>
  <si>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</si>
  <si>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</si>
  <si>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</si>
  <si>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</si>
  <si>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</si>
  <si>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</si>
  <si>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</si>
  <si>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</si>
  <si>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</si>
  <si>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</si>
  <si>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</si>
  <si>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</si>
  <si>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</si>
  <si>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</si>
  <si>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</si>
  <si>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</si>
  <si>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</si>
  <si>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</si>
  <si>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</si>
  <si>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</si>
  <si>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</si>
  <si>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</si>
  <si>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</si>
  <si>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</si>
  <si>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</si>
  <si>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</si>
  <si>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</si>
  <si>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</si>
  <si>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</si>
  <si>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</si>
  <si>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</si>
  <si>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</si>
  <si>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</si>
  <si>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</si>
  <si>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</si>
  <si>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</si>
  <si>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</si>
  <si>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</si>
  <si>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</si>
  <si>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</si>
  <si>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</si>
  <si>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</si>
  <si>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</si>
  <si>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</si>
  <si>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</si>
  <si>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</si>
  <si>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</si>
  <si>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</si>
  <si>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</si>
  <si>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</si>
  <si>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</si>
  <si>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</si>
  <si>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</si>
  <si>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</si>
  <si>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</si>
  <si>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</si>
  <si>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</si>
  <si>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</si>
  <si>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</si>
  <si>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</si>
  <si>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</si>
  <si>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</si>
  <si>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</si>
  <si>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</si>
  <si>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</si>
  <si>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</si>
  <si>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</si>
  <si>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</si>
  <si>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</si>
  <si>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</si>
  <si>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</si>
  <si>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</si>
  <si>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</si>
  <si>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</si>
  <si>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</si>
  <si>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</si>
  <si>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</si>
  <si>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</si>
  <si>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</si>
  <si>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</si>
  <si>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</si>
  <si>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</si>
  <si>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</si>
  <si>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</si>
  <si>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</si>
  <si>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</si>
  <si>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</si>
  <si>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</si>
  <si>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</si>
  <si>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</si>
  <si>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</si>
  <si>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</si>
  <si>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</si>
  <si>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</si>
  <si>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</si>
  <si>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</si>
  <si>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</si>
  <si>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</si>
  <si>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</si>
  <si>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</si>
  <si>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</si>
  <si>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</si>
  <si>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</si>
  <si>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</si>
  <si>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</si>
  <si>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</si>
  <si>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</si>
  <si>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</si>
  <si>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</si>
  <si>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</si>
  <si>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</si>
  <si>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</si>
  <si>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</si>
  <si>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</si>
  <si>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</si>
  <si>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</si>
  <si>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</si>
  <si>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</si>
  <si>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</si>
  <si>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</si>
  <si>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</si>
  <si>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</si>
  <si>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</si>
  <si>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</si>
  <si>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</si>
  <si>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</si>
  <si>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</si>
  <si>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</si>
  <si>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</si>
  <si>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</si>
  <si>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</si>
  <si>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</si>
  <si>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</si>
  <si>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</si>
  <si>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</si>
  <si>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</si>
  <si>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</si>
  <si>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</si>
  <si>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</si>
  <si>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</si>
  <si>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</si>
  <si>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</si>
  <si>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</si>
  <si>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</si>
  <si>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</si>
  <si>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</si>
  <si>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</si>
  <si>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</si>
  <si>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</si>
  <si>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</si>
  <si>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</si>
  <si>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</si>
  <si>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</si>
  <si>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</si>
  <si>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</si>
  <si>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</si>
  <si>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</si>
  <si>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</si>
  <si>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</si>
  <si>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</si>
  <si>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</si>
  <si>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</si>
  <si>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</si>
  <si>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</si>
  <si>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</si>
  <si>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</si>
  <si>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</si>
  <si>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</si>
  <si>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</si>
  <si>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</si>
  <si>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</si>
  <si>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</si>
  <si>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</si>
  <si>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</si>
  <si>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</si>
  <si>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</si>
  <si>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</si>
  <si>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</si>
  <si>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</si>
  <si>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</si>
  <si>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</si>
  <si>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</si>
  <si>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</si>
  <si>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</si>
  <si>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</si>
  <si>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</si>
  <si>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</si>
  <si>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</si>
  <si>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</si>
  <si>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</si>
  <si>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</si>
  <si>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</si>
  <si>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</si>
  <si>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</si>
  <si>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</si>
  <si>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</si>
  <si>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</si>
  <si>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</si>
  <si>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</si>
  <si>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</si>
  <si>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</si>
  <si>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</si>
  <si>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</si>
  <si>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</si>
  <si>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</si>
  <si>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</si>
  <si>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</si>
  <si>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</si>
  <si>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</si>
  <si>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</si>
  <si>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</si>
  <si>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</si>
  <si>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</si>
  <si>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</si>
  <si>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</si>
  <si>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</si>
  <si>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</si>
  <si>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</si>
  <si>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</si>
  <si>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</si>
  <si>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</si>
  <si>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</si>
  <si>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</si>
  <si>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</si>
  <si>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</si>
  <si>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</si>
  <si>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</si>
  <si>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</si>
  <si>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</si>
  <si>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</si>
  <si>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</si>
  <si>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</si>
  <si>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</si>
  <si>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</si>
  <si>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</si>
  <si>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</si>
  <si>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</si>
  <si>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</si>
  <si>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</si>
  <si>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</si>
  <si>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</si>
  <si>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</si>
  <si>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</si>
  <si>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</si>
  <si>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</si>
  <si>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</si>
  <si>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</si>
  <si>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</si>
  <si>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</si>
  <si>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</si>
  <si>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</si>
  <si>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</si>
  <si>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</si>
  <si>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</si>
  <si>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</si>
  <si>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</si>
  <si>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</si>
  <si>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</si>
  <si>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</si>
  <si>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</si>
  <si>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</si>
  <si>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</si>
  <si>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</si>
  <si>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</si>
  <si>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</si>
  <si>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</si>
  <si>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</si>
  <si>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</si>
  <si>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</si>
  <si>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</si>
  <si>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</si>
  <si>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</si>
  <si>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</si>
  <si>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</si>
  <si>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</si>
  <si>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</si>
  <si>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</si>
  <si>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</si>
  <si>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</si>
  <si>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</si>
  <si>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</si>
  <si>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</si>
  <si>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</si>
  <si>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</si>
  <si>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</si>
  <si>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</si>
  <si>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</si>
  <si>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</si>
  <si>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</si>
  <si>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</si>
  <si>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</si>
  <si>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</si>
  <si>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</si>
  <si>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</si>
  <si>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</si>
  <si>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</si>
  <si>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</si>
  <si>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</si>
  <si>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</si>
  <si>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</si>
  <si>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</si>
  <si>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</si>
  <si>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</si>
  <si>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</si>
  <si>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</si>
  <si>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</si>
  <si>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</si>
  <si>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</si>
  <si>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</si>
  <si>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</si>
  <si>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</si>
  <si>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</si>
  <si>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</si>
  <si>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</si>
  <si>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</si>
  <si>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</si>
  <si>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</si>
  <si>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</si>
  <si>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</si>
  <si>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</si>
  <si>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</si>
  <si>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</si>
  <si>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</si>
  <si>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</si>
  <si>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仙台市体育館大規模改修電気設備工事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</si>
</sst>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240510392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464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193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473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174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111</v>
      </c>
      <c r="B10" s="294" t="s">
        <v>465</v>
      </c>
      <c r="C10" s="294"/>
      <c r="D10" s="294"/>
      <c r="E10" s="295">
        <f>SUM(F10:F16)</f>
        <v>9.5</v>
      </c>
      <c r="F10" s="298">
        <v>6</v>
      </c>
      <c r="G10" s="58" t="s">
        <v>166</v>
      </c>
      <c r="H10" s="301"/>
      <c r="I10" s="302"/>
      <c r="J10" s="303">
        <f>IF(G12="",0,ROUND(MAX(MIN(6,((ROUND(G12-69,1))/14*6)),0),2))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167</v>
      </c>
      <c r="H11" s="315"/>
      <c r="I11" s="316"/>
      <c r="J11" s="304"/>
      <c r="K11" s="308"/>
      <c r="L11" s="309"/>
      <c r="M11" s="313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73</v>
      </c>
      <c r="C13" s="294"/>
      <c r="D13" s="294"/>
      <c r="E13" s="296"/>
      <c r="F13" s="192">
        <v>1</v>
      </c>
      <c r="G13" s="320"/>
      <c r="H13" s="321"/>
      <c r="I13" s="322"/>
      <c r="J13" s="266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74</v>
      </c>
      <c r="C14" s="294"/>
      <c r="D14" s="294"/>
      <c r="E14" s="296"/>
      <c r="F14" s="192">
        <v>2</v>
      </c>
      <c r="G14" s="320"/>
      <c r="H14" s="321"/>
      <c r="I14" s="322"/>
      <c r="J14" s="266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170</v>
      </c>
      <c r="C15" s="294"/>
      <c r="D15" s="294"/>
      <c r="E15" s="296"/>
      <c r="F15" s="192">
        <v>0</v>
      </c>
      <c r="G15" s="320"/>
      <c r="H15" s="321"/>
      <c r="I15" s="322"/>
      <c r="J15" s="266">
        <f>IF(OR(G15="指名停止",G15="文書指導"),-1,IF(G15="複数",-2,0))</f>
        <v>0</v>
      </c>
      <c r="K15" s="323" t="str">
        <f t="shared" si="0"/>
        <v/>
      </c>
      <c r="L15" s="323"/>
      <c r="M15" s="313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328</v>
      </c>
      <c r="C16" s="294"/>
      <c r="D16" s="294"/>
      <c r="E16" s="297"/>
      <c r="F16" s="192">
        <v>0.5</v>
      </c>
      <c r="G16" s="320"/>
      <c r="H16" s="321"/>
      <c r="I16" s="322"/>
      <c r="J16" s="266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112</v>
      </c>
      <c r="B17" s="324" t="s">
        <v>329</v>
      </c>
      <c r="C17" s="324"/>
      <c r="D17" s="324"/>
      <c r="E17" s="295">
        <f>SUM(F17:F20)</f>
        <v>4.5</v>
      </c>
      <c r="F17" s="192">
        <v>1</v>
      </c>
      <c r="G17" s="320"/>
      <c r="H17" s="321"/>
      <c r="I17" s="322"/>
      <c r="J17" s="266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4" t="s">
        <v>330</v>
      </c>
      <c r="C18" s="324"/>
      <c r="D18" s="324"/>
      <c r="E18" s="296"/>
      <c r="F18" s="52">
        <v>2</v>
      </c>
      <c r="G18" s="327"/>
      <c r="H18" s="315"/>
      <c r="I18" s="316"/>
      <c r="J18" s="267">
        <f>ROUND(MAX(MIN(2,((G18-69)/14*2)),0),2)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4" t="s">
        <v>331</v>
      </c>
      <c r="C19" s="324"/>
      <c r="D19" s="324"/>
      <c r="E19" s="296"/>
      <c r="F19" s="192">
        <v>1</v>
      </c>
      <c r="G19" s="320"/>
      <c r="H19" s="321"/>
      <c r="I19" s="322"/>
      <c r="J19" s="266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4" t="s">
        <v>332</v>
      </c>
      <c r="C20" s="324"/>
      <c r="D20" s="324"/>
      <c r="E20" s="296"/>
      <c r="F20" s="192">
        <v>0.5</v>
      </c>
      <c r="G20" s="320"/>
      <c r="H20" s="321"/>
      <c r="I20" s="322"/>
      <c r="J20" s="266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5" t="s">
        <v>335</v>
      </c>
      <c r="B21" s="324" t="s">
        <v>468</v>
      </c>
      <c r="C21" s="324"/>
      <c r="D21" s="205" t="s">
        <v>336</v>
      </c>
      <c r="E21" s="343">
        <f>SUM(F21:F32)</f>
        <v>8</v>
      </c>
      <c r="F21" s="52">
        <v>1.5</v>
      </c>
      <c r="G21" s="320"/>
      <c r="H21" s="321"/>
      <c r="I21" s="322"/>
      <c r="J21" s="267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28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6"/>
      <c r="B22" s="324"/>
      <c r="C22" s="324"/>
      <c r="D22" s="205" t="s">
        <v>337</v>
      </c>
      <c r="E22" s="344"/>
      <c r="F22" s="52">
        <v>0.5</v>
      </c>
      <c r="G22" s="320"/>
      <c r="H22" s="321"/>
      <c r="I22" s="322"/>
      <c r="J22" s="267">
        <f>IF(G22="対応実績あり",0.5,0)</f>
        <v>0</v>
      </c>
      <c r="K22" s="323" t="str">
        <f t="shared" si="0"/>
        <v/>
      </c>
      <c r="L22" s="323"/>
      <c r="M22" s="329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6"/>
      <c r="B23" s="324"/>
      <c r="C23" s="324"/>
      <c r="D23" s="205" t="s">
        <v>338</v>
      </c>
      <c r="E23" s="344"/>
      <c r="F23" s="52">
        <v>0.5</v>
      </c>
      <c r="G23" s="320"/>
      <c r="H23" s="321"/>
      <c r="I23" s="322"/>
      <c r="J23" s="267">
        <f>IF(G23="参加実績あり",0.5,0)</f>
        <v>0</v>
      </c>
      <c r="K23" s="323" t="str">
        <f t="shared" si="0"/>
        <v/>
      </c>
      <c r="L23" s="323"/>
      <c r="M23" s="329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6"/>
      <c r="B24" s="324" t="s">
        <v>339</v>
      </c>
      <c r="C24" s="324"/>
      <c r="D24" s="324"/>
      <c r="E24" s="344"/>
      <c r="F24" s="52">
        <v>1</v>
      </c>
      <c r="G24" s="331"/>
      <c r="H24" s="332"/>
      <c r="I24" s="333"/>
      <c r="J24" s="268">
        <f>IF(G24="2件",1,IF(G24="1件",0.5,IF(G24="なし",0,0)))</f>
        <v>0</v>
      </c>
      <c r="K24" s="323" t="str">
        <f>IF(G24="","",J24)</f>
        <v/>
      </c>
      <c r="L24" s="323"/>
      <c r="M24" s="329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366"/>
      <c r="B25" s="334" t="s">
        <v>340</v>
      </c>
      <c r="C25" s="335"/>
      <c r="D25" s="206" t="s">
        <v>341</v>
      </c>
      <c r="E25" s="344"/>
      <c r="F25" s="340">
        <v>1.5</v>
      </c>
      <c r="G25" s="320"/>
      <c r="H25" s="321"/>
      <c r="I25" s="322"/>
      <c r="J25" s="267">
        <f>IF(G25="2件",0.5,IF(G25="1件",0.25,0))</f>
        <v>0</v>
      </c>
      <c r="K25" s="306" t="str">
        <f>IF(AND(G25="",G26="",G27=""),"",SUM(J25:J27))</f>
        <v/>
      </c>
      <c r="L25" s="307"/>
      <c r="M25" s="329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6"/>
      <c r="B26" s="336"/>
      <c r="C26" s="337"/>
      <c r="D26" s="207" t="s">
        <v>342</v>
      </c>
      <c r="E26" s="344"/>
      <c r="F26" s="341"/>
      <c r="G26" s="320"/>
      <c r="H26" s="321"/>
      <c r="I26" s="322"/>
      <c r="J26" s="269">
        <f>IF(G26="登録及び実績あり",0.5,0)</f>
        <v>0</v>
      </c>
      <c r="K26" s="308"/>
      <c r="L26" s="309"/>
      <c r="M26" s="329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6"/>
      <c r="B27" s="338"/>
      <c r="C27" s="339"/>
      <c r="D27" s="207" t="s">
        <v>343</v>
      </c>
      <c r="E27" s="344"/>
      <c r="F27" s="342"/>
      <c r="G27" s="320"/>
      <c r="H27" s="321"/>
      <c r="I27" s="322"/>
      <c r="J27" s="270">
        <f>IF(G27="法定雇用障害者数以上",0.5,IF(G27="義務外雇用",0.5,IF(G27="法定雇用障害者数未満",0,0)))</f>
        <v>0</v>
      </c>
      <c r="K27" s="310"/>
      <c r="L27" s="311"/>
      <c r="M27" s="329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6"/>
      <c r="B28" s="324" t="s">
        <v>344</v>
      </c>
      <c r="C28" s="324"/>
      <c r="D28" s="324"/>
      <c r="E28" s="344"/>
      <c r="F28" s="192">
        <v>0.5</v>
      </c>
      <c r="G28" s="346"/>
      <c r="H28" s="347"/>
      <c r="I28" s="348"/>
      <c r="J28" s="266">
        <f>IF(G28="2件",0.5,IF(G28="1件",0.25,0))</f>
        <v>0</v>
      </c>
      <c r="K28" s="323" t="str">
        <f t="shared" si="0"/>
        <v/>
      </c>
      <c r="L28" s="323"/>
      <c r="M28" s="329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6"/>
      <c r="B29" s="349" t="s">
        <v>345</v>
      </c>
      <c r="C29" s="349"/>
      <c r="D29" s="349"/>
      <c r="E29" s="344"/>
      <c r="F29" s="192">
        <v>0.5</v>
      </c>
      <c r="G29" s="320"/>
      <c r="H29" s="321"/>
      <c r="I29" s="322"/>
      <c r="J29" s="266">
        <f>IF(G29="配置あり",0.5,0)</f>
        <v>0</v>
      </c>
      <c r="K29" s="323" t="str">
        <f t="shared" si="0"/>
        <v/>
      </c>
      <c r="L29" s="323"/>
      <c r="M29" s="329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6"/>
      <c r="B30" s="324" t="s">
        <v>346</v>
      </c>
      <c r="C30" s="324"/>
      <c r="D30" s="324"/>
      <c r="E30" s="344"/>
      <c r="F30" s="52">
        <v>0.5</v>
      </c>
      <c r="G30" s="346"/>
      <c r="H30" s="347"/>
      <c r="I30" s="348"/>
      <c r="J30" s="266">
        <f>IF(G30="登録あり",0.5,0)</f>
        <v>0</v>
      </c>
      <c r="K30" s="323" t="str">
        <f t="shared" si="0"/>
        <v/>
      </c>
      <c r="L30" s="323"/>
      <c r="M30" s="329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6"/>
      <c r="B31" s="324" t="s">
        <v>347</v>
      </c>
      <c r="C31" s="324"/>
      <c r="D31" s="324"/>
      <c r="E31" s="344"/>
      <c r="F31" s="52">
        <v>1</v>
      </c>
      <c r="G31" s="346"/>
      <c r="H31" s="347"/>
      <c r="I31" s="348"/>
      <c r="J31" s="266">
        <f>IF(G31="顕彰あり",1,0)</f>
        <v>0</v>
      </c>
      <c r="K31" s="323" t="str">
        <f t="shared" si="0"/>
        <v/>
      </c>
      <c r="L31" s="323"/>
      <c r="M31" s="329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7"/>
      <c r="B32" s="324" t="s">
        <v>348</v>
      </c>
      <c r="C32" s="324"/>
      <c r="D32" s="324"/>
      <c r="E32" s="345"/>
      <c r="F32" s="192">
        <v>0.5</v>
      </c>
      <c r="G32" s="354"/>
      <c r="H32" s="355"/>
      <c r="I32" s="356"/>
      <c r="J32" s="266">
        <f>IF(G32="配置あり",0.5,0)</f>
        <v>0</v>
      </c>
      <c r="K32" s="323" t="str">
        <f t="shared" si="0"/>
        <v/>
      </c>
      <c r="L32" s="323"/>
      <c r="M32" s="330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7"/>
      <c r="G35" s="358"/>
      <c r="H35" s="358"/>
      <c r="I35" s="359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0" t="s">
        <v>12</v>
      </c>
      <c r="B37" s="361" t="s">
        <v>113</v>
      </c>
      <c r="C37" s="361"/>
      <c r="D37" s="362" t="s">
        <v>13</v>
      </c>
      <c r="E37" s="361" t="s">
        <v>14</v>
      </c>
      <c r="F37" s="361"/>
      <c r="G37" s="363"/>
      <c r="H37" s="108" t="str">
        <f>IF(F35="","",M33)</f>
        <v/>
      </c>
      <c r="I37" s="66"/>
      <c r="J37" s="362" t="s">
        <v>13</v>
      </c>
      <c r="K37" s="364" t="str">
        <f>IF(E38="","",ROUNDDOWN((100+H37)/(E38/1000000),5))</f>
        <v/>
      </c>
      <c r="L37" s="364"/>
      <c r="M37" s="364"/>
      <c r="N37" s="350"/>
      <c r="P37" s="25"/>
    </row>
    <row r="38" spans="1:29" s="22" customFormat="1" ht="11.25" customHeight="1">
      <c r="A38" s="360"/>
      <c r="B38" s="351" t="s">
        <v>114</v>
      </c>
      <c r="C38" s="351"/>
      <c r="D38" s="362"/>
      <c r="E38" s="352" t="str">
        <f>IF(F35="","",F35)</f>
        <v/>
      </c>
      <c r="F38" s="352"/>
      <c r="G38" s="352"/>
      <c r="H38" s="194" t="s">
        <v>103</v>
      </c>
      <c r="I38" s="209"/>
      <c r="J38" s="362"/>
      <c r="K38" s="364"/>
      <c r="L38" s="364"/>
      <c r="M38" s="364"/>
      <c r="N38" s="350"/>
      <c r="P38" s="25"/>
    </row>
    <row r="39" spans="1:29" s="33" customFormat="1" ht="11.25" customHeight="1">
      <c r="A39" s="353" t="s">
        <v>19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68" t="s">
        <v>0</v>
      </c>
      <c r="I3" s="369"/>
      <c r="J3" s="369"/>
      <c r="K3" s="370">
        <f>'様式-1-Ⅰ（建築設備）'!H2</f>
        <v>240510392</v>
      </c>
      <c r="L3" s="371"/>
      <c r="M3" s="371"/>
      <c r="N3" s="371"/>
      <c r="O3" s="371"/>
      <c r="P3" s="372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373" t="s">
        <v>350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74" t="s">
        <v>236</v>
      </c>
      <c r="B6" s="375"/>
      <c r="C6" s="376"/>
      <c r="D6" s="121"/>
      <c r="E6" s="121" t="s">
        <v>173</v>
      </c>
      <c r="F6" s="383" t="s">
        <v>324</v>
      </c>
      <c r="G6" s="384"/>
      <c r="H6" s="385" t="s">
        <v>353</v>
      </c>
      <c r="I6" s="385"/>
      <c r="J6" s="385"/>
      <c r="K6" s="385"/>
      <c r="L6" s="385"/>
      <c r="M6" s="385"/>
      <c r="N6" s="385"/>
      <c r="O6" s="385"/>
      <c r="P6" s="385"/>
      <c r="Q6" s="386"/>
      <c r="R6" s="71"/>
      <c r="S6" s="71"/>
      <c r="AB6" s="75"/>
    </row>
    <row r="7" spans="1:28" ht="36" customHeight="1" thickBot="1">
      <c r="A7" s="377"/>
      <c r="B7" s="378"/>
      <c r="C7" s="379"/>
      <c r="D7" s="216" t="s">
        <v>354</v>
      </c>
      <c r="E7" s="122" t="s">
        <v>165</v>
      </c>
      <c r="F7" s="387" t="s">
        <v>87</v>
      </c>
      <c r="G7" s="388"/>
      <c r="H7" s="389"/>
      <c r="I7" s="390"/>
      <c r="J7" s="390"/>
      <c r="K7" s="390"/>
      <c r="L7" s="390"/>
      <c r="M7" s="390"/>
      <c r="N7" s="390"/>
      <c r="O7" s="390"/>
      <c r="P7" s="390"/>
      <c r="Q7" s="39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0"/>
      <c r="B8" s="381"/>
      <c r="C8" s="382"/>
      <c r="D8" s="216" t="s">
        <v>356</v>
      </c>
      <c r="E8" s="122" t="s">
        <v>165</v>
      </c>
      <c r="F8" s="387" t="s">
        <v>357</v>
      </c>
      <c r="G8" s="388"/>
      <c r="H8" s="389"/>
      <c r="I8" s="390"/>
      <c r="J8" s="390"/>
      <c r="K8" s="390"/>
      <c r="L8" s="390"/>
      <c r="M8" s="390"/>
      <c r="N8" s="390"/>
      <c r="O8" s="390"/>
      <c r="P8" s="390"/>
      <c r="Q8" s="39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392" t="s">
        <v>237</v>
      </c>
      <c r="B9" s="395" t="s">
        <v>20</v>
      </c>
      <c r="C9" s="396"/>
      <c r="D9" s="397" t="s">
        <v>21</v>
      </c>
      <c r="E9" s="398"/>
      <c r="F9" s="399" t="s">
        <v>71</v>
      </c>
      <c r="G9" s="400"/>
      <c r="H9" s="401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393"/>
      <c r="B10" s="402" t="s">
        <v>362</v>
      </c>
      <c r="C10" s="402"/>
      <c r="D10" s="403" t="s">
        <v>324</v>
      </c>
      <c r="E10" s="404"/>
      <c r="F10" s="405" t="s">
        <v>357</v>
      </c>
      <c r="G10" s="406"/>
      <c r="H10" s="407" t="s">
        <v>363</v>
      </c>
      <c r="I10" s="408"/>
      <c r="J10" s="408"/>
      <c r="K10" s="409"/>
      <c r="L10" s="416"/>
      <c r="M10" s="417"/>
      <c r="N10" s="417"/>
      <c r="O10" s="417"/>
      <c r="P10" s="417"/>
      <c r="Q10" s="418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393"/>
      <c r="B11" s="402" t="s">
        <v>143</v>
      </c>
      <c r="C11" s="395"/>
      <c r="D11" s="416"/>
      <c r="E11" s="417"/>
      <c r="F11" s="417"/>
      <c r="G11" s="417"/>
      <c r="H11" s="417"/>
      <c r="I11" s="418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393"/>
      <c r="B12" s="402" t="s">
        <v>104</v>
      </c>
      <c r="C12" s="395"/>
      <c r="D12" s="416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8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393"/>
      <c r="B13" s="402" t="s">
        <v>142</v>
      </c>
      <c r="C13" s="395"/>
      <c r="D13" s="399" t="s">
        <v>78</v>
      </c>
      <c r="E13" s="401"/>
      <c r="F13" s="425" t="s">
        <v>369</v>
      </c>
      <c r="G13" s="426"/>
      <c r="H13" s="426"/>
      <c r="I13" s="426"/>
      <c r="J13" s="426"/>
      <c r="K13" s="426"/>
      <c r="L13" s="426"/>
      <c r="M13" s="426"/>
      <c r="N13" s="427"/>
      <c r="O13" s="428"/>
      <c r="P13" s="429"/>
      <c r="Q13" s="430"/>
      <c r="R13" s="71"/>
      <c r="S13" s="72"/>
      <c r="W13" s="75" t="s">
        <v>360</v>
      </c>
    </row>
    <row r="14" spans="1:28" ht="22.5" customHeight="1" thickBot="1">
      <c r="A14" s="393"/>
      <c r="B14" s="410" t="s">
        <v>370</v>
      </c>
      <c r="C14" s="411"/>
      <c r="D14" s="412"/>
      <c r="E14" s="412"/>
      <c r="F14" s="412"/>
      <c r="G14" s="412"/>
      <c r="H14" s="411"/>
      <c r="I14" s="411"/>
      <c r="J14" s="411"/>
      <c r="K14" s="411"/>
      <c r="L14" s="411"/>
      <c r="M14" s="411"/>
      <c r="N14" s="411"/>
      <c r="O14" s="411"/>
      <c r="P14" s="411"/>
      <c r="Q14" s="413"/>
      <c r="R14" s="71"/>
      <c r="S14" s="72"/>
      <c r="W14" s="75" t="s">
        <v>364</v>
      </c>
    </row>
    <row r="15" spans="1:28" ht="32.25" customHeight="1" thickBot="1">
      <c r="A15" s="393"/>
      <c r="B15" s="414" t="s">
        <v>168</v>
      </c>
      <c r="C15" s="415"/>
      <c r="D15" s="419">
        <v>0</v>
      </c>
      <c r="E15" s="420"/>
      <c r="F15" s="420"/>
      <c r="G15" s="421"/>
      <c r="H15" s="422"/>
      <c r="I15" s="423"/>
      <c r="J15" s="423"/>
      <c r="K15" s="423"/>
      <c r="L15" s="423"/>
      <c r="M15" s="423"/>
      <c r="N15" s="423"/>
      <c r="O15" s="423"/>
      <c r="P15" s="423"/>
      <c r="Q15" s="424"/>
      <c r="R15" s="71"/>
      <c r="S15" s="72"/>
      <c r="U15" s="74"/>
      <c r="W15" s="75" t="s">
        <v>366</v>
      </c>
    </row>
    <row r="16" spans="1:28" ht="22.5" customHeight="1" thickBot="1">
      <c r="A16" s="393"/>
      <c r="B16" s="402" t="s">
        <v>120</v>
      </c>
      <c r="C16" s="395"/>
      <c r="D16" s="431"/>
      <c r="E16" s="432"/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3"/>
      <c r="R16" s="71"/>
      <c r="S16" s="72"/>
      <c r="W16" s="75" t="s">
        <v>368</v>
      </c>
    </row>
    <row r="17" spans="1:27" ht="60" customHeight="1" thickBot="1">
      <c r="A17" s="393"/>
      <c r="B17" s="402" t="s">
        <v>22</v>
      </c>
      <c r="C17" s="395"/>
      <c r="D17" s="434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35"/>
      <c r="P17" s="435"/>
      <c r="Q17" s="436"/>
      <c r="R17" s="71"/>
      <c r="S17" s="72"/>
      <c r="W17" s="75" t="s">
        <v>469</v>
      </c>
    </row>
    <row r="18" spans="1:27" ht="23.25" customHeight="1" thickBot="1">
      <c r="A18" s="394"/>
      <c r="B18" s="402" t="s">
        <v>105</v>
      </c>
      <c r="C18" s="395"/>
      <c r="D18" s="437"/>
      <c r="E18" s="438"/>
      <c r="F18" s="438"/>
      <c r="G18" s="438"/>
      <c r="H18" s="127" t="s">
        <v>144</v>
      </c>
      <c r="I18" s="438"/>
      <c r="J18" s="438"/>
      <c r="K18" s="438"/>
      <c r="L18" s="438"/>
      <c r="M18" s="438"/>
      <c r="N18" s="438"/>
      <c r="O18" s="438"/>
      <c r="P18" s="438"/>
      <c r="Q18" s="439"/>
      <c r="R18" s="71"/>
      <c r="S18" s="72"/>
    </row>
    <row r="19" spans="1:27" ht="27" customHeight="1" thickBot="1">
      <c r="A19" s="374" t="s">
        <v>238</v>
      </c>
      <c r="B19" s="375"/>
      <c r="C19" s="376"/>
      <c r="D19" s="415" t="s">
        <v>23</v>
      </c>
      <c r="E19" s="440"/>
      <c r="F19" s="441" t="s">
        <v>145</v>
      </c>
      <c r="G19" s="442"/>
      <c r="H19" s="443"/>
      <c r="I19" s="444" t="s">
        <v>371</v>
      </c>
      <c r="J19" s="445"/>
      <c r="K19" s="446"/>
      <c r="L19" s="447" t="s">
        <v>357</v>
      </c>
      <c r="M19" s="448"/>
      <c r="N19" s="448"/>
      <c r="O19" s="448"/>
      <c r="P19" s="448"/>
      <c r="Q19" s="449"/>
      <c r="R19" s="71"/>
      <c r="S19" s="72"/>
    </row>
    <row r="20" spans="1:27" ht="39" customHeight="1" thickBot="1">
      <c r="A20" s="380"/>
      <c r="B20" s="381"/>
      <c r="C20" s="382"/>
      <c r="D20" s="368" t="s">
        <v>121</v>
      </c>
      <c r="E20" s="450"/>
      <c r="F20" s="451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3"/>
      <c r="R20" s="71"/>
      <c r="S20" s="72"/>
    </row>
    <row r="21" spans="1:27" ht="39" customHeight="1" thickBot="1">
      <c r="A21" s="374" t="s">
        <v>239</v>
      </c>
      <c r="B21" s="375"/>
      <c r="C21" s="376"/>
      <c r="D21" s="454" t="s">
        <v>119</v>
      </c>
      <c r="E21" s="455"/>
      <c r="F21" s="456"/>
      <c r="G21" s="456"/>
      <c r="H21" s="456"/>
      <c r="I21" s="455"/>
      <c r="J21" s="455"/>
      <c r="K21" s="455"/>
      <c r="L21" s="457"/>
      <c r="M21" s="399" t="s">
        <v>79</v>
      </c>
      <c r="N21" s="400"/>
      <c r="O21" s="400"/>
      <c r="P21" s="400"/>
      <c r="Q21" s="401"/>
      <c r="R21" s="71"/>
      <c r="S21" s="72"/>
    </row>
    <row r="22" spans="1:27" ht="39" customHeight="1" thickBot="1">
      <c r="A22" s="458" t="s">
        <v>372</v>
      </c>
      <c r="B22" s="459"/>
      <c r="C22" s="460"/>
      <c r="D22" s="403" t="s">
        <v>65</v>
      </c>
      <c r="E22" s="461"/>
      <c r="F22" s="399" t="s">
        <v>145</v>
      </c>
      <c r="G22" s="400"/>
      <c r="H22" s="401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2">
        <f>'様式-1-Ⅰ（建築設備）'!H2</f>
        <v>240510392</v>
      </c>
      <c r="H2" s="463"/>
      <c r="I2" s="463"/>
      <c r="J2" s="463"/>
      <c r="K2" s="463"/>
      <c r="L2" s="464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5" t="s">
        <v>377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466" t="s">
        <v>81</v>
      </c>
      <c r="D5" s="467"/>
      <c r="E5" s="467"/>
      <c r="F5" s="467"/>
      <c r="G5" s="467"/>
      <c r="H5" s="467"/>
      <c r="I5" s="467"/>
      <c r="J5" s="467"/>
      <c r="K5" s="468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69" t="s">
        <v>82</v>
      </c>
      <c r="B7" s="470"/>
      <c r="C7" s="471"/>
      <c r="D7" s="148" t="s">
        <v>37</v>
      </c>
      <c r="E7" s="475"/>
      <c r="F7" s="476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72"/>
      <c r="B8" s="473"/>
      <c r="C8" s="474"/>
      <c r="D8" s="148" t="s">
        <v>38</v>
      </c>
      <c r="E8" s="477" t="s">
        <v>80</v>
      </c>
      <c r="F8" s="478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69" t="s">
        <v>83</v>
      </c>
      <c r="B9" s="470"/>
      <c r="C9" s="471"/>
      <c r="D9" s="148" t="s">
        <v>37</v>
      </c>
      <c r="E9" s="479"/>
      <c r="F9" s="480"/>
      <c r="G9" s="481" t="s">
        <v>172</v>
      </c>
      <c r="H9" s="482"/>
      <c r="I9" s="482"/>
      <c r="J9" s="482"/>
      <c r="K9" s="483"/>
      <c r="L9" s="484" t="s">
        <v>164</v>
      </c>
      <c r="M9" s="485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72"/>
      <c r="B10" s="473"/>
      <c r="C10" s="474"/>
      <c r="D10" s="198" t="s">
        <v>38</v>
      </c>
      <c r="E10" s="486" t="s">
        <v>56</v>
      </c>
      <c r="F10" s="487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37" t="s">
        <v>398</v>
      </c>
      <c r="B12" s="538"/>
      <c r="C12" s="147" t="s">
        <v>39</v>
      </c>
      <c r="D12" s="148" t="s">
        <v>21</v>
      </c>
      <c r="E12" s="477" t="s">
        <v>71</v>
      </c>
      <c r="F12" s="478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39"/>
      <c r="B13" s="540"/>
      <c r="C13" s="149" t="s">
        <v>399</v>
      </c>
      <c r="D13" s="222" t="s">
        <v>324</v>
      </c>
      <c r="E13" s="223" t="s">
        <v>357</v>
      </c>
      <c r="F13" s="543" t="s">
        <v>400</v>
      </c>
      <c r="G13" s="544"/>
      <c r="H13" s="544"/>
      <c r="I13" s="545"/>
      <c r="J13" s="546"/>
      <c r="K13" s="546"/>
      <c r="L13" s="546"/>
      <c r="M13" s="547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39"/>
      <c r="B14" s="540"/>
      <c r="C14" s="150" t="s">
        <v>143</v>
      </c>
      <c r="D14" s="490"/>
      <c r="E14" s="491"/>
      <c r="F14" s="492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39"/>
      <c r="B15" s="540"/>
      <c r="C15" s="154" t="s">
        <v>146</v>
      </c>
      <c r="D15" s="490"/>
      <c r="E15" s="491"/>
      <c r="F15" s="491"/>
      <c r="G15" s="491"/>
      <c r="H15" s="491"/>
      <c r="I15" s="491"/>
      <c r="J15" s="491"/>
      <c r="K15" s="491"/>
      <c r="L15" s="491"/>
      <c r="M15" s="492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39"/>
      <c r="B16" s="540"/>
      <c r="C16" s="154" t="s">
        <v>142</v>
      </c>
      <c r="D16" s="224" t="s">
        <v>78</v>
      </c>
      <c r="E16" s="493" t="s">
        <v>401</v>
      </c>
      <c r="F16" s="494"/>
      <c r="G16" s="494"/>
      <c r="H16" s="494"/>
      <c r="I16" s="494"/>
      <c r="J16" s="494"/>
      <c r="K16" s="494"/>
      <c r="L16" s="495"/>
      <c r="M16" s="496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39"/>
      <c r="B17" s="540"/>
      <c r="C17" s="150" t="s">
        <v>41</v>
      </c>
      <c r="D17" s="477" t="s">
        <v>80</v>
      </c>
      <c r="E17" s="478"/>
      <c r="F17" s="497" t="s">
        <v>402</v>
      </c>
      <c r="G17" s="498"/>
      <c r="H17" s="498"/>
      <c r="I17" s="498"/>
      <c r="J17" s="498"/>
      <c r="K17" s="498"/>
      <c r="L17" s="498"/>
      <c r="M17" s="499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39"/>
      <c r="B18" s="540"/>
      <c r="C18" s="156" t="s">
        <v>42</v>
      </c>
      <c r="D18" s="157" t="s">
        <v>43</v>
      </c>
      <c r="E18" s="500"/>
      <c r="F18" s="501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39"/>
      <c r="B19" s="540"/>
      <c r="C19" s="502" t="s">
        <v>403</v>
      </c>
      <c r="D19" s="503"/>
      <c r="E19" s="504"/>
      <c r="F19" s="505"/>
      <c r="G19" s="506"/>
      <c r="H19" s="506"/>
      <c r="I19" s="506"/>
      <c r="J19" s="506"/>
      <c r="K19" s="506"/>
      <c r="L19" s="506"/>
      <c r="M19" s="507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39"/>
      <c r="B20" s="540"/>
      <c r="C20" s="154" t="s">
        <v>206</v>
      </c>
      <c r="D20" s="508">
        <v>0</v>
      </c>
      <c r="E20" s="509"/>
      <c r="F20" s="226"/>
      <c r="G20" s="510"/>
      <c r="H20" s="510"/>
      <c r="I20" s="510"/>
      <c r="J20" s="510"/>
      <c r="K20" s="510"/>
      <c r="L20" s="510"/>
      <c r="M20" s="511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39"/>
      <c r="B21" s="540"/>
      <c r="C21" s="150" t="s">
        <v>134</v>
      </c>
      <c r="D21" s="512"/>
      <c r="E21" s="513"/>
      <c r="F21" s="513"/>
      <c r="G21" s="513"/>
      <c r="H21" s="513"/>
      <c r="I21" s="513"/>
      <c r="J21" s="513"/>
      <c r="K21" s="513"/>
      <c r="L21" s="513"/>
      <c r="M21" s="514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39"/>
      <c r="B22" s="540"/>
      <c r="C22" s="150" t="s">
        <v>147</v>
      </c>
      <c r="D22" s="515"/>
      <c r="E22" s="516"/>
      <c r="F22" s="516"/>
      <c r="G22" s="516"/>
      <c r="H22" s="516"/>
      <c r="I22" s="516"/>
      <c r="J22" s="516"/>
      <c r="K22" s="516"/>
      <c r="L22" s="516"/>
      <c r="M22" s="517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39"/>
      <c r="B23" s="540"/>
      <c r="C23" s="150" t="s">
        <v>135</v>
      </c>
      <c r="D23" s="521"/>
      <c r="E23" s="488"/>
      <c r="F23" s="155" t="s">
        <v>144</v>
      </c>
      <c r="G23" s="488"/>
      <c r="H23" s="488"/>
      <c r="I23" s="488"/>
      <c r="J23" s="488"/>
      <c r="K23" s="488"/>
      <c r="L23" s="488"/>
      <c r="M23" s="489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39"/>
      <c r="B24" s="540"/>
      <c r="C24" s="150" t="s">
        <v>69</v>
      </c>
      <c r="D24" s="518"/>
      <c r="E24" s="519"/>
      <c r="F24" s="519"/>
      <c r="G24" s="519"/>
      <c r="H24" s="519"/>
      <c r="I24" s="519"/>
      <c r="J24" s="519"/>
      <c r="K24" s="519"/>
      <c r="L24" s="519"/>
      <c r="M24" s="520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1"/>
      <c r="B25" s="542"/>
      <c r="C25" s="150" t="s">
        <v>136</v>
      </c>
      <c r="D25" s="521"/>
      <c r="E25" s="488"/>
      <c r="F25" s="155" t="s">
        <v>144</v>
      </c>
      <c r="G25" s="488"/>
      <c r="H25" s="488"/>
      <c r="I25" s="488"/>
      <c r="J25" s="488"/>
      <c r="K25" s="488"/>
      <c r="L25" s="488"/>
      <c r="M25" s="489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2" t="s">
        <v>404</v>
      </c>
      <c r="B26" s="523"/>
      <c r="C26" s="524"/>
      <c r="D26" s="160" t="s">
        <v>44</v>
      </c>
      <c r="E26" s="161" t="s">
        <v>71</v>
      </c>
      <c r="F26" s="531" t="s">
        <v>148</v>
      </c>
      <c r="G26" s="532"/>
      <c r="H26" s="532"/>
      <c r="I26" s="477" t="s">
        <v>80</v>
      </c>
      <c r="J26" s="533"/>
      <c r="K26" s="533"/>
      <c r="L26" s="533"/>
      <c r="M26" s="478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5"/>
      <c r="B27" s="526"/>
      <c r="C27" s="527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5"/>
      <c r="B28" s="526"/>
      <c r="C28" s="527"/>
      <c r="D28" s="148" t="s">
        <v>405</v>
      </c>
      <c r="E28" s="166" t="s">
        <v>87</v>
      </c>
      <c r="F28" s="534"/>
      <c r="G28" s="535"/>
      <c r="H28" s="535"/>
      <c r="I28" s="535"/>
      <c r="J28" s="535"/>
      <c r="K28" s="535"/>
      <c r="L28" s="535"/>
      <c r="M28" s="536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5"/>
      <c r="B29" s="526"/>
      <c r="C29" s="527"/>
      <c r="D29" s="150" t="s">
        <v>69</v>
      </c>
      <c r="E29" s="518"/>
      <c r="F29" s="519"/>
      <c r="G29" s="519"/>
      <c r="H29" s="519"/>
      <c r="I29" s="519"/>
      <c r="J29" s="519"/>
      <c r="K29" s="519"/>
      <c r="L29" s="519"/>
      <c r="M29" s="520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28"/>
      <c r="B30" s="529"/>
      <c r="C30" s="530"/>
      <c r="D30" s="167" t="s">
        <v>40</v>
      </c>
      <c r="E30" s="521"/>
      <c r="F30" s="488"/>
      <c r="G30" s="168" t="s">
        <v>144</v>
      </c>
      <c r="H30" s="488"/>
      <c r="I30" s="488"/>
      <c r="J30" s="488"/>
      <c r="K30" s="488"/>
      <c r="L30" s="488"/>
      <c r="M30" s="489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2" t="s">
        <v>406</v>
      </c>
      <c r="B31" s="523"/>
      <c r="C31" s="524"/>
      <c r="D31" s="169" t="s">
        <v>23</v>
      </c>
      <c r="E31" s="161" t="s">
        <v>85</v>
      </c>
      <c r="F31" s="549"/>
      <c r="G31" s="550"/>
      <c r="H31" s="227"/>
      <c r="I31" s="227"/>
      <c r="J31" s="228"/>
      <c r="K31" s="444" t="s">
        <v>371</v>
      </c>
      <c r="L31" s="445"/>
      <c r="M31" s="446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5"/>
      <c r="B32" s="526"/>
      <c r="C32" s="527"/>
      <c r="D32" s="229" t="s">
        <v>407</v>
      </c>
      <c r="E32" s="551"/>
      <c r="F32" s="552"/>
      <c r="G32" s="552"/>
      <c r="H32" s="552"/>
      <c r="I32" s="552"/>
      <c r="J32" s="553"/>
      <c r="K32" s="554" t="s">
        <v>357</v>
      </c>
      <c r="L32" s="555"/>
      <c r="M32" s="556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28"/>
      <c r="B33" s="529"/>
      <c r="C33" s="530"/>
      <c r="D33" s="229" t="s">
        <v>408</v>
      </c>
      <c r="E33" s="551"/>
      <c r="F33" s="552"/>
      <c r="G33" s="552"/>
      <c r="H33" s="552"/>
      <c r="I33" s="552"/>
      <c r="J33" s="553"/>
      <c r="K33" s="554" t="s">
        <v>357</v>
      </c>
      <c r="L33" s="555"/>
      <c r="M33" s="556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69" t="s">
        <v>409</v>
      </c>
      <c r="B34" s="470"/>
      <c r="C34" s="471"/>
      <c r="D34" s="198" t="s">
        <v>123</v>
      </c>
      <c r="E34" s="557" t="s">
        <v>158</v>
      </c>
      <c r="F34" s="558"/>
      <c r="G34" s="558"/>
      <c r="H34" s="559"/>
      <c r="I34" s="560" t="s">
        <v>410</v>
      </c>
      <c r="J34" s="561"/>
      <c r="K34" s="562" t="s">
        <v>411</v>
      </c>
      <c r="L34" s="563"/>
      <c r="M34" s="564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2"/>
      <c r="B35" s="473"/>
      <c r="C35" s="474"/>
      <c r="D35" s="198" t="s">
        <v>45</v>
      </c>
      <c r="E35" s="565" t="s">
        <v>86</v>
      </c>
      <c r="F35" s="566"/>
      <c r="G35" s="566"/>
      <c r="H35" s="566"/>
      <c r="I35" s="566"/>
      <c r="J35" s="566"/>
      <c r="K35" s="566"/>
      <c r="L35" s="566"/>
      <c r="M35" s="567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48" t="s">
        <v>124</v>
      </c>
      <c r="C39" s="548"/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68" t="s">
        <v>0</v>
      </c>
      <c r="I2" s="369"/>
      <c r="J2" s="462">
        <f>'様式-1-Ⅰ（建築設備）'!H2</f>
        <v>240510392</v>
      </c>
      <c r="K2" s="463"/>
      <c r="L2" s="463"/>
      <c r="M2" s="463"/>
      <c r="N2" s="463"/>
      <c r="O2" s="463"/>
      <c r="P2" s="464"/>
      <c r="Q2" s="215"/>
      <c r="R2" s="71"/>
      <c r="S2" s="71"/>
    </row>
    <row r="3" spans="1:24" ht="15.75" customHeight="1" thickBot="1">
      <c r="A3" s="373" t="s">
        <v>413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71"/>
      <c r="S3" s="71"/>
    </row>
    <row r="4" spans="1:24" ht="24.95" customHeight="1" thickBot="1">
      <c r="A4" s="568" t="s">
        <v>414</v>
      </c>
      <c r="B4" s="569"/>
      <c r="C4" s="570"/>
      <c r="D4" s="574" t="s">
        <v>137</v>
      </c>
      <c r="E4" s="230" t="s">
        <v>155</v>
      </c>
      <c r="F4" s="576" t="s">
        <v>85</v>
      </c>
      <c r="G4" s="577"/>
      <c r="H4" s="577"/>
      <c r="I4" s="577"/>
      <c r="J4" s="578"/>
      <c r="K4" s="579" t="s">
        <v>415</v>
      </c>
      <c r="L4" s="580"/>
      <c r="M4" s="580"/>
      <c r="N4" s="580"/>
      <c r="O4" s="580"/>
      <c r="P4" s="580"/>
      <c r="Q4" s="581"/>
      <c r="R4" s="71"/>
      <c r="S4" s="72"/>
      <c r="U4" s="117" t="s">
        <v>150</v>
      </c>
      <c r="X4" s="81" t="s">
        <v>154</v>
      </c>
    </row>
    <row r="5" spans="1:24" ht="15" customHeight="1" thickBot="1">
      <c r="A5" s="571"/>
      <c r="B5" s="572"/>
      <c r="C5" s="573"/>
      <c r="D5" s="575"/>
      <c r="E5" s="231" t="s">
        <v>66</v>
      </c>
      <c r="F5" s="582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4"/>
      <c r="R5" s="71"/>
      <c r="S5" s="71"/>
      <c r="U5" s="81" t="s">
        <v>151</v>
      </c>
      <c r="X5" s="116" t="s">
        <v>156</v>
      </c>
    </row>
    <row r="6" spans="1:24" ht="15" customHeight="1" thickBot="1">
      <c r="A6" s="571"/>
      <c r="B6" s="572"/>
      <c r="C6" s="573"/>
      <c r="D6" s="575"/>
      <c r="E6" s="232" t="s">
        <v>416</v>
      </c>
      <c r="F6" s="582"/>
      <c r="G6" s="583"/>
      <c r="H6" s="583"/>
      <c r="I6" s="583"/>
      <c r="J6" s="583"/>
      <c r="K6" s="583"/>
      <c r="L6" s="583"/>
      <c r="M6" s="583"/>
      <c r="N6" s="583"/>
      <c r="O6" s="583"/>
      <c r="P6" s="583"/>
      <c r="Q6" s="584"/>
      <c r="R6" s="71"/>
      <c r="S6" s="71"/>
      <c r="U6" s="81" t="s">
        <v>152</v>
      </c>
      <c r="X6" s="116" t="s">
        <v>157</v>
      </c>
    </row>
    <row r="7" spans="1:24" ht="15" customHeight="1" thickBot="1">
      <c r="A7" s="571"/>
      <c r="B7" s="572"/>
      <c r="C7" s="573"/>
      <c r="D7" s="575"/>
      <c r="E7" s="231" t="s">
        <v>58</v>
      </c>
      <c r="F7" s="582"/>
      <c r="G7" s="583"/>
      <c r="H7" s="583"/>
      <c r="I7" s="583"/>
      <c r="J7" s="583"/>
      <c r="K7" s="583"/>
      <c r="L7" s="583"/>
      <c r="M7" s="583"/>
      <c r="N7" s="583"/>
      <c r="O7" s="583"/>
      <c r="P7" s="583"/>
      <c r="Q7" s="584"/>
      <c r="R7" s="71"/>
      <c r="S7" s="71"/>
      <c r="U7" s="81" t="s">
        <v>153</v>
      </c>
      <c r="X7" s="116" t="s">
        <v>159</v>
      </c>
    </row>
    <row r="8" spans="1:24" ht="15" customHeight="1" thickBot="1">
      <c r="A8" s="571"/>
      <c r="B8" s="572"/>
      <c r="C8" s="573"/>
      <c r="D8" s="575"/>
      <c r="E8" s="232" t="s">
        <v>417</v>
      </c>
      <c r="F8" s="582"/>
      <c r="G8" s="583"/>
      <c r="H8" s="583"/>
      <c r="I8" s="583"/>
      <c r="J8" s="583"/>
      <c r="K8" s="583"/>
      <c r="L8" s="583"/>
      <c r="M8" s="583"/>
      <c r="N8" s="583"/>
      <c r="O8" s="583"/>
      <c r="P8" s="583"/>
      <c r="Q8" s="584"/>
      <c r="R8" s="71"/>
      <c r="S8" s="71"/>
    </row>
    <row r="9" spans="1:24" ht="15" customHeight="1" thickBot="1">
      <c r="A9" s="571"/>
      <c r="B9" s="572"/>
      <c r="C9" s="573"/>
      <c r="D9" s="575"/>
      <c r="E9" s="231" t="s">
        <v>418</v>
      </c>
      <c r="F9" s="582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4"/>
      <c r="R9" s="71"/>
      <c r="S9" s="71"/>
    </row>
    <row r="10" spans="1:24" ht="15" customHeight="1" thickBot="1">
      <c r="A10" s="571"/>
      <c r="B10" s="572"/>
      <c r="C10" s="573"/>
      <c r="D10" s="575"/>
      <c r="E10" s="233" t="s">
        <v>419</v>
      </c>
      <c r="F10" s="582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4"/>
      <c r="R10" s="71"/>
      <c r="S10" s="71"/>
    </row>
    <row r="11" spans="1:24" ht="15" customHeight="1" thickBot="1">
      <c r="A11" s="571"/>
      <c r="B11" s="572"/>
      <c r="C11" s="573"/>
      <c r="D11" s="574" t="s">
        <v>149</v>
      </c>
      <c r="E11" s="234" t="s">
        <v>222</v>
      </c>
      <c r="F11" s="593" t="s">
        <v>71</v>
      </c>
      <c r="G11" s="594"/>
      <c r="H11" s="603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571"/>
      <c r="B12" s="572"/>
      <c r="C12" s="573"/>
      <c r="D12" s="575"/>
      <c r="E12" s="604" t="s">
        <v>420</v>
      </c>
      <c r="F12" s="596" t="s">
        <v>421</v>
      </c>
      <c r="G12" s="597"/>
      <c r="H12" s="598" t="s">
        <v>218</v>
      </c>
      <c r="I12" s="599"/>
      <c r="J12" s="599"/>
      <c r="K12" s="599"/>
      <c r="L12" s="596" t="s">
        <v>88</v>
      </c>
      <c r="M12" s="600"/>
      <c r="N12" s="600"/>
      <c r="O12" s="600"/>
      <c r="P12" s="600"/>
      <c r="Q12" s="601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571"/>
      <c r="B13" s="572"/>
      <c r="C13" s="573"/>
      <c r="D13" s="602"/>
      <c r="E13" s="605"/>
      <c r="F13" s="606" t="s">
        <v>423</v>
      </c>
      <c r="G13" s="607"/>
      <c r="H13" s="590"/>
      <c r="I13" s="591"/>
      <c r="J13" s="591"/>
      <c r="K13" s="591"/>
      <c r="L13" s="591"/>
      <c r="M13" s="591"/>
      <c r="N13" s="591"/>
      <c r="O13" s="591"/>
      <c r="P13" s="591"/>
      <c r="Q13" s="592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571"/>
      <c r="B14" s="572"/>
      <c r="C14" s="573"/>
      <c r="D14" s="574" t="s">
        <v>211</v>
      </c>
      <c r="E14" s="234" t="s">
        <v>220</v>
      </c>
      <c r="F14" s="593" t="s">
        <v>71</v>
      </c>
      <c r="G14" s="594"/>
      <c r="H14" s="595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571"/>
      <c r="B15" s="572"/>
      <c r="C15" s="573"/>
      <c r="D15" s="575"/>
      <c r="E15" s="238" t="s">
        <v>219</v>
      </c>
      <c r="F15" s="596" t="s">
        <v>87</v>
      </c>
      <c r="G15" s="597"/>
      <c r="H15" s="598" t="s">
        <v>218</v>
      </c>
      <c r="I15" s="599"/>
      <c r="J15" s="599"/>
      <c r="K15" s="599"/>
      <c r="L15" s="596" t="s">
        <v>88</v>
      </c>
      <c r="M15" s="600"/>
      <c r="N15" s="600"/>
      <c r="O15" s="600"/>
      <c r="P15" s="600"/>
      <c r="Q15" s="601"/>
      <c r="R15" s="71"/>
      <c r="S15" s="71"/>
      <c r="U15" s="81" t="s">
        <v>217</v>
      </c>
      <c r="X15" s="81" t="s">
        <v>367</v>
      </c>
    </row>
    <row r="16" spans="1:24" ht="15" customHeight="1" thickBot="1">
      <c r="A16" s="639" t="s">
        <v>426</v>
      </c>
      <c r="B16" s="640"/>
      <c r="C16" s="641"/>
      <c r="D16" s="650" t="s">
        <v>61</v>
      </c>
      <c r="E16" s="651"/>
      <c r="F16" s="632" t="s">
        <v>85</v>
      </c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4"/>
      <c r="R16" s="71"/>
      <c r="S16" s="72"/>
      <c r="X16" s="81" t="s">
        <v>355</v>
      </c>
    </row>
    <row r="17" spans="1:33" ht="15" customHeight="1" thickBot="1">
      <c r="A17" s="642"/>
      <c r="B17" s="643"/>
      <c r="C17" s="644"/>
      <c r="D17" s="652" t="s">
        <v>98</v>
      </c>
      <c r="E17" s="653"/>
      <c r="F17" s="585"/>
      <c r="G17" s="586"/>
      <c r="H17" s="586"/>
      <c r="I17" s="586"/>
      <c r="J17" s="586"/>
      <c r="K17" s="586"/>
      <c r="L17" s="586"/>
      <c r="M17" s="586"/>
      <c r="N17" s="586"/>
      <c r="O17" s="586"/>
      <c r="P17" s="586"/>
      <c r="Q17" s="587"/>
      <c r="R17" s="71"/>
      <c r="S17" s="71"/>
      <c r="U17" s="11" t="s">
        <v>160</v>
      </c>
      <c r="X17" s="81" t="s">
        <v>171</v>
      </c>
    </row>
    <row r="18" spans="1:33" ht="15" customHeight="1" thickBot="1">
      <c r="A18" s="642"/>
      <c r="B18" s="643"/>
      <c r="C18" s="644"/>
      <c r="D18" s="588" t="s">
        <v>62</v>
      </c>
      <c r="E18" s="589"/>
      <c r="F18" s="585"/>
      <c r="G18" s="586"/>
      <c r="H18" s="586"/>
      <c r="I18" s="586"/>
      <c r="J18" s="586"/>
      <c r="K18" s="586"/>
      <c r="L18" s="586"/>
      <c r="M18" s="586"/>
      <c r="N18" s="586"/>
      <c r="O18" s="586"/>
      <c r="P18" s="586"/>
      <c r="Q18" s="587"/>
      <c r="R18" s="71"/>
      <c r="S18" s="71"/>
      <c r="U18" s="11" t="s">
        <v>161</v>
      </c>
      <c r="X18" s="81" t="s">
        <v>427</v>
      </c>
    </row>
    <row r="19" spans="1:33" ht="15" customHeight="1" thickBot="1">
      <c r="A19" s="645"/>
      <c r="B19" s="646"/>
      <c r="C19" s="644"/>
      <c r="D19" s="652" t="s">
        <v>99</v>
      </c>
      <c r="E19" s="653"/>
      <c r="F19" s="585"/>
      <c r="G19" s="586"/>
      <c r="H19" s="586"/>
      <c r="I19" s="586"/>
      <c r="J19" s="586"/>
      <c r="K19" s="586"/>
      <c r="L19" s="586"/>
      <c r="M19" s="586"/>
      <c r="N19" s="586"/>
      <c r="O19" s="586"/>
      <c r="P19" s="586"/>
      <c r="Q19" s="587"/>
      <c r="R19" s="71"/>
      <c r="S19" s="71"/>
      <c r="U19" s="81" t="s">
        <v>162</v>
      </c>
      <c r="X19" s="81" t="s">
        <v>428</v>
      </c>
    </row>
    <row r="20" spans="1:33" ht="15" customHeight="1" thickBot="1">
      <c r="A20" s="647"/>
      <c r="B20" s="648"/>
      <c r="C20" s="649"/>
      <c r="D20" s="588" t="s">
        <v>63</v>
      </c>
      <c r="E20" s="589"/>
      <c r="F20" s="585"/>
      <c r="G20" s="586"/>
      <c r="H20" s="586"/>
      <c r="I20" s="586"/>
      <c r="J20" s="586"/>
      <c r="K20" s="586"/>
      <c r="L20" s="586"/>
      <c r="M20" s="586"/>
      <c r="N20" s="586"/>
      <c r="O20" s="586"/>
      <c r="P20" s="586"/>
      <c r="Q20" s="587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621" t="s">
        <v>429</v>
      </c>
      <c r="B21" s="622"/>
      <c r="C21" s="623"/>
      <c r="D21" s="630" t="s">
        <v>30</v>
      </c>
      <c r="E21" s="631"/>
      <c r="F21" s="632" t="s">
        <v>85</v>
      </c>
      <c r="G21" s="633"/>
      <c r="H21" s="633"/>
      <c r="I21" s="633"/>
      <c r="J21" s="633"/>
      <c r="K21" s="633"/>
      <c r="L21" s="633"/>
      <c r="M21" s="633"/>
      <c r="N21" s="633"/>
      <c r="O21" s="633"/>
      <c r="P21" s="633"/>
      <c r="Q21" s="634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4"/>
      <c r="B22" s="625"/>
      <c r="C22" s="626"/>
      <c r="D22" s="635" t="s">
        <v>431</v>
      </c>
      <c r="E22" s="636"/>
      <c r="F22" s="612" t="s">
        <v>87</v>
      </c>
      <c r="G22" s="613"/>
      <c r="H22" s="614"/>
      <c r="I22" s="615" t="s">
        <v>96</v>
      </c>
      <c r="J22" s="616"/>
      <c r="K22" s="617"/>
      <c r="L22" s="618"/>
      <c r="M22" s="619"/>
      <c r="N22" s="619"/>
      <c r="O22" s="619"/>
      <c r="P22" s="619"/>
      <c r="Q22" s="620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4"/>
      <c r="B23" s="625"/>
      <c r="C23" s="626"/>
      <c r="D23" s="637" t="s">
        <v>126</v>
      </c>
      <c r="E23" s="638"/>
      <c r="F23" s="585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9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4"/>
      <c r="B24" s="625"/>
      <c r="C24" s="626"/>
      <c r="D24" s="588" t="s">
        <v>67</v>
      </c>
      <c r="E24" s="589"/>
      <c r="F24" s="585"/>
      <c r="G24" s="608"/>
      <c r="H24" s="608"/>
      <c r="I24" s="608"/>
      <c r="J24" s="608"/>
      <c r="K24" s="608"/>
      <c r="L24" s="608"/>
      <c r="M24" s="608"/>
      <c r="N24" s="608"/>
      <c r="O24" s="608"/>
      <c r="P24" s="608"/>
      <c r="Q24" s="609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4"/>
      <c r="B25" s="625"/>
      <c r="C25" s="626"/>
      <c r="D25" s="610" t="s">
        <v>432</v>
      </c>
      <c r="E25" s="611"/>
      <c r="F25" s="612" t="s">
        <v>357</v>
      </c>
      <c r="G25" s="613"/>
      <c r="H25" s="614"/>
      <c r="I25" s="615" t="s">
        <v>97</v>
      </c>
      <c r="J25" s="616"/>
      <c r="K25" s="617"/>
      <c r="L25" s="618"/>
      <c r="M25" s="619"/>
      <c r="N25" s="619"/>
      <c r="O25" s="619"/>
      <c r="P25" s="619"/>
      <c r="Q25" s="620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4"/>
      <c r="B26" s="625"/>
      <c r="C26" s="626"/>
      <c r="D26" s="637" t="s">
        <v>127</v>
      </c>
      <c r="E26" s="638"/>
      <c r="F26" s="585"/>
      <c r="G26" s="586"/>
      <c r="H26" s="586"/>
      <c r="I26" s="586"/>
      <c r="J26" s="586"/>
      <c r="K26" s="586"/>
      <c r="L26" s="586"/>
      <c r="M26" s="586"/>
      <c r="N26" s="586"/>
      <c r="O26" s="586"/>
      <c r="P26" s="586"/>
      <c r="Q26" s="58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7"/>
      <c r="B27" s="628"/>
      <c r="C27" s="629"/>
      <c r="D27" s="588" t="s">
        <v>68</v>
      </c>
      <c r="E27" s="589"/>
      <c r="F27" s="585"/>
      <c r="G27" s="586"/>
      <c r="H27" s="586"/>
      <c r="I27" s="586"/>
      <c r="J27" s="586"/>
      <c r="K27" s="586"/>
      <c r="L27" s="586"/>
      <c r="M27" s="586"/>
      <c r="N27" s="586"/>
      <c r="O27" s="586"/>
      <c r="P27" s="586"/>
      <c r="Q27" s="587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4" t="s">
        <v>434</v>
      </c>
      <c r="B28" s="655"/>
      <c r="C28" s="656"/>
      <c r="D28" s="660" t="s">
        <v>49</v>
      </c>
      <c r="E28" s="661"/>
      <c r="F28" s="662" t="s">
        <v>158</v>
      </c>
      <c r="G28" s="663"/>
      <c r="H28" s="663"/>
      <c r="I28" s="663"/>
      <c r="J28" s="663"/>
      <c r="K28" s="663"/>
      <c r="L28" s="663"/>
      <c r="M28" s="663"/>
      <c r="N28" s="663"/>
      <c r="O28" s="663"/>
      <c r="P28" s="663"/>
      <c r="Q28" s="664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4"/>
      <c r="B29" s="655"/>
      <c r="C29" s="656"/>
      <c r="D29" s="665" t="s">
        <v>50</v>
      </c>
      <c r="E29" s="666"/>
      <c r="F29" s="669" t="s">
        <v>87</v>
      </c>
      <c r="G29" s="670"/>
      <c r="H29" s="673"/>
      <c r="I29" s="674"/>
      <c r="J29" s="674"/>
      <c r="K29" s="674"/>
      <c r="L29" s="674"/>
      <c r="M29" s="674"/>
      <c r="N29" s="674"/>
      <c r="O29" s="674"/>
      <c r="P29" s="674"/>
      <c r="Q29" s="675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4"/>
      <c r="B30" s="655"/>
      <c r="C30" s="656"/>
      <c r="D30" s="667"/>
      <c r="E30" s="668"/>
      <c r="F30" s="671"/>
      <c r="G30" s="672"/>
      <c r="H30" s="676"/>
      <c r="I30" s="674"/>
      <c r="J30" s="674"/>
      <c r="K30" s="674"/>
      <c r="L30" s="674"/>
      <c r="M30" s="674"/>
      <c r="N30" s="674"/>
      <c r="O30" s="674"/>
      <c r="P30" s="674"/>
      <c r="Q30" s="675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4"/>
      <c r="B31" s="655"/>
      <c r="C31" s="656"/>
      <c r="D31" s="701" t="s">
        <v>436</v>
      </c>
      <c r="E31" s="702"/>
      <c r="F31" s="669" t="s">
        <v>87</v>
      </c>
      <c r="G31" s="670"/>
      <c r="H31" s="673"/>
      <c r="I31" s="674"/>
      <c r="J31" s="674"/>
      <c r="K31" s="674"/>
      <c r="L31" s="674"/>
      <c r="M31" s="674"/>
      <c r="N31" s="674"/>
      <c r="O31" s="674"/>
      <c r="P31" s="674"/>
      <c r="Q31" s="675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7"/>
      <c r="B32" s="658"/>
      <c r="C32" s="659"/>
      <c r="D32" s="667"/>
      <c r="E32" s="668"/>
      <c r="F32" s="671"/>
      <c r="G32" s="672"/>
      <c r="H32" s="676"/>
      <c r="I32" s="674"/>
      <c r="J32" s="674"/>
      <c r="K32" s="674"/>
      <c r="L32" s="674"/>
      <c r="M32" s="674"/>
      <c r="N32" s="674"/>
      <c r="O32" s="674"/>
      <c r="P32" s="674"/>
      <c r="Q32" s="675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3" t="s">
        <v>437</v>
      </c>
      <c r="B33" s="704"/>
      <c r="C33" s="705"/>
      <c r="D33" s="630" t="s">
        <v>49</v>
      </c>
      <c r="E33" s="631"/>
      <c r="F33" s="632" t="s">
        <v>158</v>
      </c>
      <c r="G33" s="633"/>
      <c r="H33" s="633"/>
      <c r="I33" s="633"/>
      <c r="J33" s="633"/>
      <c r="K33" s="633"/>
      <c r="L33" s="633"/>
      <c r="M33" s="633"/>
      <c r="N33" s="633"/>
      <c r="O33" s="633"/>
      <c r="P33" s="633"/>
      <c r="Q33" s="634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3"/>
      <c r="B34" s="704"/>
      <c r="C34" s="705"/>
      <c r="D34" s="709" t="s">
        <v>438</v>
      </c>
      <c r="E34" s="710"/>
      <c r="F34" s="711" t="s">
        <v>357</v>
      </c>
      <c r="G34" s="712"/>
      <c r="H34" s="715"/>
      <c r="I34" s="716"/>
      <c r="J34" s="716"/>
      <c r="K34" s="716"/>
      <c r="L34" s="716"/>
      <c r="M34" s="716"/>
      <c r="N34" s="716"/>
      <c r="O34" s="716"/>
      <c r="P34" s="716"/>
      <c r="Q34" s="717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3"/>
      <c r="B35" s="704"/>
      <c r="C35" s="705"/>
      <c r="D35" s="588"/>
      <c r="E35" s="589"/>
      <c r="F35" s="713"/>
      <c r="G35" s="714"/>
      <c r="H35" s="718"/>
      <c r="I35" s="716"/>
      <c r="J35" s="716"/>
      <c r="K35" s="716"/>
      <c r="L35" s="716"/>
      <c r="M35" s="716"/>
      <c r="N35" s="716"/>
      <c r="O35" s="716"/>
      <c r="P35" s="716"/>
      <c r="Q35" s="717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3"/>
      <c r="B36" s="704"/>
      <c r="C36" s="705"/>
      <c r="D36" s="709" t="s">
        <v>439</v>
      </c>
      <c r="E36" s="710"/>
      <c r="F36" s="711" t="s">
        <v>357</v>
      </c>
      <c r="G36" s="712"/>
      <c r="H36" s="715"/>
      <c r="I36" s="716"/>
      <c r="J36" s="716"/>
      <c r="K36" s="716"/>
      <c r="L36" s="716"/>
      <c r="M36" s="716"/>
      <c r="N36" s="716"/>
      <c r="O36" s="716"/>
      <c r="P36" s="716"/>
      <c r="Q36" s="717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6"/>
      <c r="B37" s="707"/>
      <c r="C37" s="708"/>
      <c r="D37" s="588"/>
      <c r="E37" s="589"/>
      <c r="F37" s="713"/>
      <c r="G37" s="714"/>
      <c r="H37" s="718"/>
      <c r="I37" s="716"/>
      <c r="J37" s="716"/>
      <c r="K37" s="716"/>
      <c r="L37" s="716"/>
      <c r="M37" s="716"/>
      <c r="N37" s="716"/>
      <c r="O37" s="716"/>
      <c r="P37" s="716"/>
      <c r="Q37" s="71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7" t="s">
        <v>440</v>
      </c>
      <c r="B38" s="678"/>
      <c r="C38" s="679"/>
      <c r="D38" s="686" t="s">
        <v>137</v>
      </c>
      <c r="E38" s="239" t="s">
        <v>441</v>
      </c>
      <c r="F38" s="689" t="s">
        <v>85</v>
      </c>
      <c r="G38" s="690"/>
      <c r="H38" s="691"/>
      <c r="I38" s="692"/>
      <c r="J38" s="693"/>
      <c r="K38" s="693"/>
      <c r="L38" s="693"/>
      <c r="M38" s="693"/>
      <c r="N38" s="693"/>
      <c r="O38" s="693"/>
      <c r="P38" s="693"/>
      <c r="Q38" s="694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80"/>
      <c r="B39" s="681"/>
      <c r="C39" s="682"/>
      <c r="D39" s="687"/>
      <c r="E39" s="695" t="s">
        <v>28</v>
      </c>
      <c r="F39" s="669" t="s">
        <v>87</v>
      </c>
      <c r="G39" s="670"/>
      <c r="H39" s="673"/>
      <c r="I39" s="697"/>
      <c r="J39" s="697"/>
      <c r="K39" s="697"/>
      <c r="L39" s="697"/>
      <c r="M39" s="697"/>
      <c r="N39" s="697"/>
      <c r="O39" s="697"/>
      <c r="P39" s="697"/>
      <c r="Q39" s="698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80"/>
      <c r="B40" s="681"/>
      <c r="C40" s="682"/>
      <c r="D40" s="687"/>
      <c r="E40" s="696"/>
      <c r="F40" s="671"/>
      <c r="G40" s="672"/>
      <c r="H40" s="699"/>
      <c r="I40" s="697"/>
      <c r="J40" s="697"/>
      <c r="K40" s="697"/>
      <c r="L40" s="697"/>
      <c r="M40" s="697"/>
      <c r="N40" s="697"/>
      <c r="O40" s="697"/>
      <c r="P40" s="697"/>
      <c r="Q40" s="698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80"/>
      <c r="B41" s="681"/>
      <c r="C41" s="682"/>
      <c r="D41" s="687"/>
      <c r="E41" s="700" t="s">
        <v>29</v>
      </c>
      <c r="F41" s="669" t="s">
        <v>87</v>
      </c>
      <c r="G41" s="670"/>
      <c r="H41" s="673"/>
      <c r="I41" s="697"/>
      <c r="J41" s="697"/>
      <c r="K41" s="697"/>
      <c r="L41" s="697"/>
      <c r="M41" s="697"/>
      <c r="N41" s="697"/>
      <c r="O41" s="697"/>
      <c r="P41" s="697"/>
      <c r="Q41" s="698"/>
      <c r="R41" s="71"/>
      <c r="S41" s="71"/>
      <c r="Y41" s="11"/>
    </row>
    <row r="42" spans="1:33" ht="14.1" customHeight="1" thickBot="1">
      <c r="A42" s="680"/>
      <c r="B42" s="681"/>
      <c r="C42" s="682"/>
      <c r="D42" s="688"/>
      <c r="E42" s="696"/>
      <c r="F42" s="671"/>
      <c r="G42" s="672"/>
      <c r="H42" s="699"/>
      <c r="I42" s="697"/>
      <c r="J42" s="697"/>
      <c r="K42" s="697"/>
      <c r="L42" s="697"/>
      <c r="M42" s="697"/>
      <c r="N42" s="697"/>
      <c r="O42" s="697"/>
      <c r="P42" s="697"/>
      <c r="Q42" s="698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80"/>
      <c r="B43" s="681"/>
      <c r="C43" s="682"/>
      <c r="D43" s="242" t="s">
        <v>149</v>
      </c>
      <c r="E43" s="243" t="s">
        <v>216</v>
      </c>
      <c r="F43" s="596" t="s">
        <v>71</v>
      </c>
      <c r="G43" s="600"/>
      <c r="H43" s="601"/>
      <c r="I43" s="719"/>
      <c r="J43" s="720"/>
      <c r="K43" s="720"/>
      <c r="L43" s="720"/>
      <c r="M43" s="720"/>
      <c r="N43" s="720"/>
      <c r="O43" s="720"/>
      <c r="P43" s="720"/>
      <c r="Q43" s="721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0"/>
      <c r="B44" s="681"/>
      <c r="C44" s="682"/>
      <c r="D44" s="722" t="s">
        <v>447</v>
      </c>
      <c r="E44" s="244" t="s">
        <v>133</v>
      </c>
      <c r="F44" s="689" t="s">
        <v>102</v>
      </c>
      <c r="G44" s="690"/>
      <c r="H44" s="690"/>
      <c r="I44" s="690"/>
      <c r="J44" s="691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0"/>
      <c r="B45" s="681"/>
      <c r="C45" s="682"/>
      <c r="D45" s="723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725"/>
      <c r="O45" s="726"/>
      <c r="P45" s="727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3"/>
      <c r="B46" s="684"/>
      <c r="C46" s="685"/>
      <c r="D46" s="724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725"/>
      <c r="O46" s="726"/>
      <c r="P46" s="727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4" t="s">
        <v>451</v>
      </c>
      <c r="B47" s="375"/>
      <c r="C47" s="376"/>
      <c r="D47" s="754" t="s">
        <v>24</v>
      </c>
      <c r="E47" s="755"/>
      <c r="F47" s="756" t="s">
        <v>158</v>
      </c>
      <c r="G47" s="663"/>
      <c r="H47" s="663"/>
      <c r="I47" s="663"/>
      <c r="J47" s="663"/>
      <c r="K47" s="664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377"/>
      <c r="B48" s="378"/>
      <c r="C48" s="379"/>
      <c r="D48" s="605" t="s">
        <v>453</v>
      </c>
      <c r="E48" s="757"/>
      <c r="F48" s="752"/>
      <c r="G48" s="758" t="s">
        <v>454</v>
      </c>
      <c r="H48" s="759"/>
      <c r="I48" s="759"/>
      <c r="J48" s="760"/>
      <c r="K48" s="761" t="s">
        <v>455</v>
      </c>
      <c r="L48" s="762"/>
      <c r="M48" s="763"/>
      <c r="N48" s="737"/>
      <c r="O48" s="738"/>
      <c r="P48" s="738"/>
      <c r="Q48" s="739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0"/>
      <c r="B49" s="381"/>
      <c r="C49" s="382"/>
      <c r="D49" s="740" t="s">
        <v>456</v>
      </c>
      <c r="E49" s="741"/>
      <c r="F49" s="741"/>
      <c r="G49" s="662" t="s">
        <v>454</v>
      </c>
      <c r="H49" s="663"/>
      <c r="I49" s="663"/>
      <c r="J49" s="664"/>
      <c r="K49" s="742" t="s">
        <v>455</v>
      </c>
      <c r="L49" s="743"/>
      <c r="M49" s="743"/>
      <c r="N49" s="744"/>
      <c r="O49" s="745"/>
      <c r="P49" s="745"/>
      <c r="Q49" s="746"/>
      <c r="R49" s="71"/>
      <c r="S49" s="72"/>
    </row>
    <row r="50" spans="1:33" ht="15" customHeight="1" thickBot="1">
      <c r="A50" s="374" t="s">
        <v>457</v>
      </c>
      <c r="B50" s="658"/>
      <c r="C50" s="659"/>
      <c r="D50" s="750" t="s">
        <v>60</v>
      </c>
      <c r="E50" s="751"/>
      <c r="F50" s="593" t="s">
        <v>79</v>
      </c>
      <c r="G50" s="519"/>
      <c r="H50" s="520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747"/>
      <c r="B51" s="748"/>
      <c r="C51" s="749"/>
      <c r="D51" s="605" t="s">
        <v>70</v>
      </c>
      <c r="E51" s="752"/>
      <c r="F51" s="753"/>
      <c r="G51" s="726"/>
      <c r="H51" s="727"/>
      <c r="I51" s="728" t="s">
        <v>48</v>
      </c>
      <c r="J51" s="729"/>
      <c r="K51" s="730"/>
      <c r="L51" s="731"/>
      <c r="M51" s="591"/>
      <c r="N51" s="591"/>
      <c r="O51" s="591"/>
      <c r="P51" s="591"/>
      <c r="Q51" s="592"/>
      <c r="R51" s="71"/>
      <c r="S51" s="72"/>
      <c r="X51" s="81" t="s">
        <v>162</v>
      </c>
    </row>
    <row r="52" spans="1:33" ht="24.95" customHeight="1" thickBot="1">
      <c r="A52" s="732" t="s">
        <v>458</v>
      </c>
      <c r="B52" s="732"/>
      <c r="C52" s="732"/>
      <c r="D52" s="660" t="s">
        <v>216</v>
      </c>
      <c r="E52" s="661"/>
      <c r="F52" s="662" t="s">
        <v>71</v>
      </c>
      <c r="G52" s="663"/>
      <c r="H52" s="664"/>
      <c r="I52" s="733"/>
      <c r="J52" s="734"/>
      <c r="K52" s="734"/>
      <c r="L52" s="735"/>
      <c r="M52" s="735"/>
      <c r="N52" s="735"/>
      <c r="O52" s="735"/>
      <c r="P52" s="735"/>
      <c r="Q52" s="736"/>
      <c r="R52" s="71"/>
      <c r="S52" s="72"/>
      <c r="X52" s="82"/>
    </row>
    <row r="53" spans="1:33" ht="15" customHeight="1" thickBot="1">
      <c r="A53" s="770" t="s">
        <v>459</v>
      </c>
      <c r="B53" s="771"/>
      <c r="C53" s="772"/>
      <c r="D53" s="660" t="s">
        <v>27</v>
      </c>
      <c r="E53" s="661"/>
      <c r="F53" s="776" t="s">
        <v>71</v>
      </c>
      <c r="G53" s="777"/>
      <c r="H53" s="778"/>
      <c r="I53" s="666" t="s">
        <v>460</v>
      </c>
      <c r="J53" s="779"/>
      <c r="K53" s="665"/>
      <c r="L53" s="689" t="s">
        <v>357</v>
      </c>
      <c r="M53" s="690"/>
      <c r="N53" s="690"/>
      <c r="O53" s="690"/>
      <c r="P53" s="690"/>
      <c r="Q53" s="691"/>
      <c r="R53" s="71"/>
      <c r="S53" s="72"/>
      <c r="X53" s="196" t="s">
        <v>201</v>
      </c>
    </row>
    <row r="54" spans="1:33" ht="15" customHeight="1" thickBot="1">
      <c r="A54" s="773"/>
      <c r="B54" s="774"/>
      <c r="C54" s="775"/>
      <c r="D54" s="660" t="s">
        <v>125</v>
      </c>
      <c r="E54" s="661"/>
      <c r="F54" s="780"/>
      <c r="G54" s="781"/>
      <c r="H54" s="781"/>
      <c r="I54" s="781"/>
      <c r="J54" s="781"/>
      <c r="K54" s="781"/>
      <c r="L54" s="781"/>
      <c r="M54" s="781"/>
      <c r="N54" s="781"/>
      <c r="O54" s="781"/>
      <c r="P54" s="781"/>
      <c r="Q54" s="782"/>
      <c r="R54" s="71"/>
      <c r="S54" s="71"/>
      <c r="X54" s="196" t="s">
        <v>106</v>
      </c>
    </row>
    <row r="55" spans="1:33" s="6" customFormat="1" ht="24.95" customHeight="1" thickBot="1">
      <c r="A55" s="458" t="s">
        <v>348</v>
      </c>
      <c r="B55" s="459"/>
      <c r="C55" s="460"/>
      <c r="D55" s="660" t="s">
        <v>60</v>
      </c>
      <c r="E55" s="661"/>
      <c r="F55" s="764" t="s">
        <v>71</v>
      </c>
      <c r="G55" s="765"/>
      <c r="H55" s="766"/>
      <c r="I55" s="767" t="s">
        <v>461</v>
      </c>
      <c r="J55" s="768"/>
      <c r="K55" s="768"/>
      <c r="L55" s="768"/>
      <c r="M55" s="768"/>
      <c r="N55" s="768"/>
      <c r="O55" s="768"/>
      <c r="P55" s="768"/>
      <c r="Q55" s="769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3" t="s">
        <v>0</v>
      </c>
      <c r="I2" s="784"/>
      <c r="J2" s="785">
        <f>'様式-1-Ⅰ（建築設備）'!H2</f>
        <v>240510392</v>
      </c>
      <c r="K2" s="786"/>
      <c r="L2" s="786"/>
      <c r="M2" s="787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88" t="s">
        <v>59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88"/>
      <c r="P4" s="88"/>
    </row>
    <row r="5" spans="1:25" s="107" customFormat="1" ht="18" customHeight="1" thickBot="1">
      <c r="A5" s="106" t="s">
        <v>1</v>
      </c>
      <c r="B5" s="789" t="str">
        <f>'様式-1-Ⅰ（建築設備）'!B7</f>
        <v>仙台市体育館大規模改修電気設備工事</v>
      </c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2">
        <v>1</v>
      </c>
      <c r="B8" s="794" t="s">
        <v>317</v>
      </c>
      <c r="C8" s="795"/>
      <c r="D8" s="795"/>
      <c r="E8" s="795"/>
      <c r="F8" s="795"/>
      <c r="G8" s="795"/>
      <c r="H8" s="796"/>
      <c r="I8" s="797" t="s">
        <v>47</v>
      </c>
      <c r="J8" s="798"/>
      <c r="K8" s="801"/>
      <c r="L8" s="802"/>
      <c r="M8" s="802"/>
      <c r="N8" s="803"/>
    </row>
    <row r="9" spans="1:25" ht="21.75" customHeight="1" thickBot="1">
      <c r="A9" s="792"/>
      <c r="B9" s="807" t="s">
        <v>322</v>
      </c>
      <c r="C9" s="808"/>
      <c r="D9" s="808"/>
      <c r="E9" s="808"/>
      <c r="F9" s="808"/>
      <c r="G9" s="808"/>
      <c r="H9" s="809"/>
      <c r="I9" s="799"/>
      <c r="J9" s="800"/>
      <c r="K9" s="804"/>
      <c r="L9" s="805"/>
      <c r="M9" s="805"/>
      <c r="N9" s="806"/>
    </row>
    <row r="10" spans="1:25" ht="18" customHeight="1" thickBot="1">
      <c r="A10" s="793"/>
      <c r="B10" s="810" t="s">
        <v>51</v>
      </c>
      <c r="C10" s="811"/>
      <c r="D10" s="807"/>
      <c r="E10" s="808"/>
      <c r="F10" s="808"/>
      <c r="G10" s="808"/>
      <c r="H10" s="809"/>
      <c r="I10" s="816" t="s">
        <v>48</v>
      </c>
      <c r="J10" s="812"/>
      <c r="K10" s="817"/>
      <c r="L10" s="818"/>
      <c r="M10" s="818"/>
      <c r="N10" s="819"/>
    </row>
    <row r="11" spans="1:25" ht="18" customHeight="1" thickBot="1">
      <c r="A11" s="793"/>
      <c r="B11" s="792" t="s">
        <v>130</v>
      </c>
      <c r="C11" s="812"/>
      <c r="D11" s="807"/>
      <c r="E11" s="808"/>
      <c r="F11" s="808"/>
      <c r="G11" s="808"/>
      <c r="H11" s="809"/>
      <c r="I11" s="816" t="s">
        <v>64</v>
      </c>
      <c r="J11" s="812"/>
      <c r="K11" s="820"/>
      <c r="L11" s="821"/>
      <c r="M11" s="821"/>
      <c r="N11" s="822"/>
    </row>
    <row r="12" spans="1:25" ht="18" customHeight="1" thickBot="1">
      <c r="A12" s="793"/>
      <c r="B12" s="792" t="s">
        <v>52</v>
      </c>
      <c r="C12" s="812"/>
      <c r="D12" s="807"/>
      <c r="E12" s="808"/>
      <c r="F12" s="808"/>
      <c r="G12" s="808"/>
      <c r="H12" s="809"/>
      <c r="I12" s="813" t="s">
        <v>54</v>
      </c>
      <c r="J12" s="814"/>
      <c r="K12" s="807"/>
      <c r="L12" s="808"/>
      <c r="M12" s="808"/>
      <c r="N12" s="809"/>
    </row>
    <row r="13" spans="1:25" ht="18" customHeight="1" thickBot="1">
      <c r="A13" s="793"/>
      <c r="B13" s="792" t="s">
        <v>53</v>
      </c>
      <c r="C13" s="812"/>
      <c r="D13" s="807" t="s">
        <v>163</v>
      </c>
      <c r="E13" s="808"/>
      <c r="F13" s="808"/>
      <c r="G13" s="808"/>
      <c r="H13" s="815" t="s">
        <v>144</v>
      </c>
      <c r="I13" s="815"/>
      <c r="J13" s="808" t="s">
        <v>163</v>
      </c>
      <c r="K13" s="808"/>
      <c r="L13" s="808"/>
      <c r="M13" s="808"/>
      <c r="N13" s="809"/>
    </row>
    <row r="14" spans="1:25" ht="14.25" thickBot="1">
      <c r="A14" s="792">
        <v>2</v>
      </c>
      <c r="B14" s="829" t="s">
        <v>317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01"/>
      <c r="L14" s="802"/>
      <c r="M14" s="802"/>
      <c r="N14" s="803"/>
    </row>
    <row r="15" spans="1:25" ht="21.75" customHeight="1" thickBot="1">
      <c r="A15" s="792"/>
      <c r="B15" s="807" t="s">
        <v>322</v>
      </c>
      <c r="C15" s="808"/>
      <c r="D15" s="808"/>
      <c r="E15" s="808"/>
      <c r="F15" s="808"/>
      <c r="G15" s="808"/>
      <c r="H15" s="809"/>
      <c r="I15" s="799"/>
      <c r="J15" s="800"/>
      <c r="K15" s="804"/>
      <c r="L15" s="805"/>
      <c r="M15" s="805"/>
      <c r="N15" s="806"/>
    </row>
    <row r="16" spans="1:25" ht="18" customHeight="1" thickBot="1">
      <c r="A16" s="793"/>
      <c r="B16" s="810" t="s">
        <v>51</v>
      </c>
      <c r="C16" s="811"/>
      <c r="D16" s="807"/>
      <c r="E16" s="808"/>
      <c r="F16" s="808"/>
      <c r="G16" s="808"/>
      <c r="H16" s="809"/>
      <c r="I16" s="816" t="s">
        <v>48</v>
      </c>
      <c r="J16" s="812"/>
      <c r="K16" s="817"/>
      <c r="L16" s="818"/>
      <c r="M16" s="818"/>
      <c r="N16" s="819"/>
    </row>
    <row r="17" spans="1:14" ht="18" customHeight="1" thickBot="1">
      <c r="A17" s="793"/>
      <c r="B17" s="792" t="s">
        <v>130</v>
      </c>
      <c r="C17" s="812"/>
      <c r="D17" s="807"/>
      <c r="E17" s="808"/>
      <c r="F17" s="808"/>
      <c r="G17" s="808"/>
      <c r="H17" s="809"/>
      <c r="I17" s="816" t="s">
        <v>64</v>
      </c>
      <c r="J17" s="812"/>
      <c r="K17" s="820"/>
      <c r="L17" s="821"/>
      <c r="M17" s="821"/>
      <c r="N17" s="822"/>
    </row>
    <row r="18" spans="1:14" ht="18" customHeight="1" thickBot="1">
      <c r="A18" s="793"/>
      <c r="B18" s="792" t="s">
        <v>52</v>
      </c>
      <c r="C18" s="823"/>
      <c r="D18" s="824"/>
      <c r="E18" s="825"/>
      <c r="F18" s="825"/>
      <c r="G18" s="825"/>
      <c r="H18" s="826"/>
      <c r="I18" s="827" t="s">
        <v>54</v>
      </c>
      <c r="J18" s="828"/>
      <c r="K18" s="807"/>
      <c r="L18" s="808"/>
      <c r="M18" s="808"/>
      <c r="N18" s="809"/>
    </row>
    <row r="19" spans="1:14" ht="18" customHeight="1" thickBot="1">
      <c r="A19" s="793"/>
      <c r="B19" s="792" t="s">
        <v>53</v>
      </c>
      <c r="C19" s="823"/>
      <c r="D19" s="834" t="s">
        <v>163</v>
      </c>
      <c r="E19" s="835"/>
      <c r="F19" s="835"/>
      <c r="G19" s="836"/>
      <c r="H19" s="837" t="s">
        <v>144</v>
      </c>
      <c r="I19" s="838"/>
      <c r="J19" s="839" t="s">
        <v>163</v>
      </c>
      <c r="K19" s="835"/>
      <c r="L19" s="835"/>
      <c r="M19" s="835"/>
      <c r="N19" s="840"/>
    </row>
    <row r="20" spans="1:14" ht="14.25" thickBot="1">
      <c r="A20" s="792">
        <v>3</v>
      </c>
      <c r="B20" s="794" t="s">
        <v>317</v>
      </c>
      <c r="C20" s="795"/>
      <c r="D20" s="795"/>
      <c r="E20" s="795"/>
      <c r="F20" s="795"/>
      <c r="G20" s="795"/>
      <c r="H20" s="796"/>
      <c r="I20" s="841" t="s">
        <v>47</v>
      </c>
      <c r="J20" s="792"/>
      <c r="K20" s="842"/>
      <c r="L20" s="843"/>
      <c r="M20" s="843"/>
      <c r="N20" s="844"/>
    </row>
    <row r="21" spans="1:14" ht="21.75" customHeight="1" thickBot="1">
      <c r="A21" s="792"/>
      <c r="B21" s="804" t="s">
        <v>322</v>
      </c>
      <c r="C21" s="805"/>
      <c r="D21" s="805"/>
      <c r="E21" s="805"/>
      <c r="F21" s="805"/>
      <c r="G21" s="805"/>
      <c r="H21" s="806"/>
      <c r="I21" s="841"/>
      <c r="J21" s="792"/>
      <c r="K21" s="845"/>
      <c r="L21" s="846"/>
      <c r="M21" s="846"/>
      <c r="N21" s="847"/>
    </row>
    <row r="22" spans="1:14" ht="18" customHeight="1" thickBot="1">
      <c r="A22" s="793"/>
      <c r="B22" s="848" t="s">
        <v>51</v>
      </c>
      <c r="C22" s="799"/>
      <c r="D22" s="834"/>
      <c r="E22" s="835"/>
      <c r="F22" s="835"/>
      <c r="G22" s="835"/>
      <c r="H22" s="840"/>
      <c r="I22" s="841" t="s">
        <v>48</v>
      </c>
      <c r="J22" s="792"/>
      <c r="K22" s="849"/>
      <c r="L22" s="850"/>
      <c r="M22" s="850"/>
      <c r="N22" s="851"/>
    </row>
    <row r="23" spans="1:14" ht="18" customHeight="1" thickBot="1">
      <c r="A23" s="793"/>
      <c r="B23" s="792" t="s">
        <v>130</v>
      </c>
      <c r="C23" s="823"/>
      <c r="D23" s="834"/>
      <c r="E23" s="835"/>
      <c r="F23" s="835"/>
      <c r="G23" s="835"/>
      <c r="H23" s="840"/>
      <c r="I23" s="816" t="s">
        <v>64</v>
      </c>
      <c r="J23" s="812"/>
      <c r="K23" s="852"/>
      <c r="L23" s="853"/>
      <c r="M23" s="853"/>
      <c r="N23" s="854"/>
    </row>
    <row r="24" spans="1:14" ht="18" customHeight="1" thickBot="1">
      <c r="A24" s="793"/>
      <c r="B24" s="792" t="s">
        <v>52</v>
      </c>
      <c r="C24" s="823"/>
      <c r="D24" s="824"/>
      <c r="E24" s="825"/>
      <c r="F24" s="825"/>
      <c r="G24" s="825"/>
      <c r="H24" s="826"/>
      <c r="I24" s="827" t="s">
        <v>54</v>
      </c>
      <c r="J24" s="828"/>
      <c r="K24" s="807"/>
      <c r="L24" s="808"/>
      <c r="M24" s="808"/>
      <c r="N24" s="809"/>
    </row>
    <row r="25" spans="1:14" ht="18" customHeight="1" thickBot="1">
      <c r="A25" s="793"/>
      <c r="B25" s="792" t="s">
        <v>53</v>
      </c>
      <c r="C25" s="823"/>
      <c r="D25" s="834" t="s">
        <v>163</v>
      </c>
      <c r="E25" s="835"/>
      <c r="F25" s="835"/>
      <c r="G25" s="836"/>
      <c r="H25" s="837" t="s">
        <v>144</v>
      </c>
      <c r="I25" s="838"/>
      <c r="J25" s="839" t="s">
        <v>163</v>
      </c>
      <c r="K25" s="835"/>
      <c r="L25" s="835"/>
      <c r="M25" s="835"/>
      <c r="N25" s="840"/>
    </row>
    <row r="26" spans="1:14" ht="14.25" thickBot="1">
      <c r="A26" s="792">
        <v>4</v>
      </c>
      <c r="B26" s="794" t="s">
        <v>317</v>
      </c>
      <c r="C26" s="795"/>
      <c r="D26" s="795"/>
      <c r="E26" s="795"/>
      <c r="F26" s="795"/>
      <c r="G26" s="795"/>
      <c r="H26" s="796"/>
      <c r="I26" s="841" t="s">
        <v>47</v>
      </c>
      <c r="J26" s="792"/>
      <c r="K26" s="842"/>
      <c r="L26" s="843"/>
      <c r="M26" s="843"/>
      <c r="N26" s="844"/>
    </row>
    <row r="27" spans="1:14" ht="21.75" customHeight="1" thickBot="1">
      <c r="A27" s="792"/>
      <c r="B27" s="804" t="s">
        <v>322</v>
      </c>
      <c r="C27" s="805"/>
      <c r="D27" s="805"/>
      <c r="E27" s="805"/>
      <c r="F27" s="805"/>
      <c r="G27" s="805"/>
      <c r="H27" s="806"/>
      <c r="I27" s="841"/>
      <c r="J27" s="792"/>
      <c r="K27" s="845"/>
      <c r="L27" s="846"/>
      <c r="M27" s="846"/>
      <c r="N27" s="847"/>
    </row>
    <row r="28" spans="1:14" ht="18" customHeight="1" thickBot="1">
      <c r="A28" s="793"/>
      <c r="B28" s="848" t="s">
        <v>51</v>
      </c>
      <c r="C28" s="799"/>
      <c r="D28" s="834"/>
      <c r="E28" s="835"/>
      <c r="F28" s="835"/>
      <c r="G28" s="835"/>
      <c r="H28" s="840"/>
      <c r="I28" s="841" t="s">
        <v>48</v>
      </c>
      <c r="J28" s="792"/>
      <c r="K28" s="849"/>
      <c r="L28" s="850"/>
      <c r="M28" s="850"/>
      <c r="N28" s="851"/>
    </row>
    <row r="29" spans="1:14" ht="18" customHeight="1" thickBot="1">
      <c r="A29" s="793"/>
      <c r="B29" s="792" t="s">
        <v>130</v>
      </c>
      <c r="C29" s="823"/>
      <c r="D29" s="834"/>
      <c r="E29" s="835"/>
      <c r="F29" s="835"/>
      <c r="G29" s="835"/>
      <c r="H29" s="840"/>
      <c r="I29" s="816" t="s">
        <v>64</v>
      </c>
      <c r="J29" s="812"/>
      <c r="K29" s="852"/>
      <c r="L29" s="853"/>
      <c r="M29" s="853"/>
      <c r="N29" s="854"/>
    </row>
    <row r="30" spans="1:14" ht="18" customHeight="1" thickBot="1">
      <c r="A30" s="793"/>
      <c r="B30" s="792" t="s">
        <v>52</v>
      </c>
      <c r="C30" s="823"/>
      <c r="D30" s="824"/>
      <c r="E30" s="825"/>
      <c r="F30" s="825"/>
      <c r="G30" s="825"/>
      <c r="H30" s="826"/>
      <c r="I30" s="827" t="s">
        <v>54</v>
      </c>
      <c r="J30" s="828"/>
      <c r="K30" s="807"/>
      <c r="L30" s="808"/>
      <c r="M30" s="808"/>
      <c r="N30" s="809"/>
    </row>
    <row r="31" spans="1:14" ht="18" customHeight="1" thickBot="1">
      <c r="A31" s="793"/>
      <c r="B31" s="792" t="s">
        <v>53</v>
      </c>
      <c r="C31" s="823"/>
      <c r="D31" s="834" t="s">
        <v>163</v>
      </c>
      <c r="E31" s="835"/>
      <c r="F31" s="835"/>
      <c r="G31" s="836"/>
      <c r="H31" s="837" t="s">
        <v>144</v>
      </c>
      <c r="I31" s="838"/>
      <c r="J31" s="839" t="s">
        <v>163</v>
      </c>
      <c r="K31" s="835"/>
      <c r="L31" s="835"/>
      <c r="M31" s="835"/>
      <c r="N31" s="840"/>
    </row>
    <row r="32" spans="1:14" ht="14.25" thickBot="1">
      <c r="A32" s="792">
        <v>5</v>
      </c>
      <c r="B32" s="794" t="s">
        <v>317</v>
      </c>
      <c r="C32" s="795"/>
      <c r="D32" s="795"/>
      <c r="E32" s="795"/>
      <c r="F32" s="795"/>
      <c r="G32" s="795"/>
      <c r="H32" s="796"/>
      <c r="I32" s="841" t="s">
        <v>47</v>
      </c>
      <c r="J32" s="792"/>
      <c r="K32" s="842"/>
      <c r="L32" s="843"/>
      <c r="M32" s="843"/>
      <c r="N32" s="844"/>
    </row>
    <row r="33" spans="1:14" ht="21.75" customHeight="1" thickBot="1">
      <c r="A33" s="792"/>
      <c r="B33" s="804" t="s">
        <v>322</v>
      </c>
      <c r="C33" s="805"/>
      <c r="D33" s="805"/>
      <c r="E33" s="805"/>
      <c r="F33" s="805"/>
      <c r="G33" s="805"/>
      <c r="H33" s="806"/>
      <c r="I33" s="841"/>
      <c r="J33" s="792"/>
      <c r="K33" s="845"/>
      <c r="L33" s="846"/>
      <c r="M33" s="846"/>
      <c r="N33" s="847"/>
    </row>
    <row r="34" spans="1:14" ht="18" customHeight="1" thickBot="1">
      <c r="A34" s="793"/>
      <c r="B34" s="848" t="s">
        <v>51</v>
      </c>
      <c r="C34" s="799"/>
      <c r="D34" s="834"/>
      <c r="E34" s="835"/>
      <c r="F34" s="835"/>
      <c r="G34" s="835"/>
      <c r="H34" s="840"/>
      <c r="I34" s="841" t="s">
        <v>48</v>
      </c>
      <c r="J34" s="792"/>
      <c r="K34" s="849"/>
      <c r="L34" s="850"/>
      <c r="M34" s="850"/>
      <c r="N34" s="851"/>
    </row>
    <row r="35" spans="1:14" ht="18" customHeight="1" thickBot="1">
      <c r="A35" s="793"/>
      <c r="B35" s="792" t="s">
        <v>130</v>
      </c>
      <c r="C35" s="823"/>
      <c r="D35" s="834"/>
      <c r="E35" s="835"/>
      <c r="F35" s="835"/>
      <c r="G35" s="835"/>
      <c r="H35" s="840"/>
      <c r="I35" s="816" t="s">
        <v>64</v>
      </c>
      <c r="J35" s="812"/>
      <c r="K35" s="852"/>
      <c r="L35" s="853"/>
      <c r="M35" s="853"/>
      <c r="N35" s="854"/>
    </row>
    <row r="36" spans="1:14" ht="18" customHeight="1" thickBot="1">
      <c r="A36" s="793"/>
      <c r="B36" s="792" t="s">
        <v>52</v>
      </c>
      <c r="C36" s="823"/>
      <c r="D36" s="824"/>
      <c r="E36" s="825"/>
      <c r="F36" s="825"/>
      <c r="G36" s="825"/>
      <c r="H36" s="826"/>
      <c r="I36" s="827" t="s">
        <v>54</v>
      </c>
      <c r="J36" s="828"/>
      <c r="K36" s="807"/>
      <c r="L36" s="808"/>
      <c r="M36" s="808"/>
      <c r="N36" s="809"/>
    </row>
    <row r="37" spans="1:14" ht="18" customHeight="1" thickBot="1">
      <c r="A37" s="793"/>
      <c r="B37" s="792" t="s">
        <v>53</v>
      </c>
      <c r="C37" s="823"/>
      <c r="D37" s="834" t="s">
        <v>163</v>
      </c>
      <c r="E37" s="835"/>
      <c r="F37" s="835"/>
      <c r="G37" s="836"/>
      <c r="H37" s="837" t="s">
        <v>144</v>
      </c>
      <c r="I37" s="838"/>
      <c r="J37" s="839" t="s">
        <v>163</v>
      </c>
      <c r="K37" s="835"/>
      <c r="L37" s="835"/>
      <c r="M37" s="835"/>
      <c r="N37" s="840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3" t="s">
        <v>207</v>
      </c>
      <c r="B39" s="793"/>
      <c r="C39" s="793"/>
      <c r="D39" s="855" t="s">
        <v>323</v>
      </c>
      <c r="E39" s="855"/>
      <c r="F39" s="855"/>
      <c r="G39" s="855"/>
      <c r="H39" s="855"/>
      <c r="I39" s="855"/>
      <c r="J39" s="855"/>
      <c r="K39" s="855"/>
      <c r="L39" s="856" t="s">
        <v>175</v>
      </c>
      <c r="M39" s="857"/>
      <c r="N39" s="858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240510392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275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276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277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278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279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280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281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282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283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284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285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286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287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288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289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290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291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292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293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294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295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296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297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298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299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300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301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302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303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304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305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306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307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308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326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240510392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241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242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243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244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245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246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247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248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249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250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251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252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253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254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255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256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257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258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259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260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261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262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263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264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265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266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267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268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269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270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271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272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273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274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327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2024-09-25T00:05:59Z</dcterms:modified>
</cp:coreProperties>
</file>