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幼稚園・保育部認定給付課\認定給付課\02_給付係\02_給付係員用\02_補助金・助成金関係\25_令和7年度物価高騰対策事業\03_申請案内\"/>
    </mc:Choice>
  </mc:AlternateContent>
  <xr:revisionPtr revIDLastSave="0" documentId="13_ncr:1_{E073633F-DE79-4B77-A5DC-7F6F2BE9423C}" xr6:coauthVersionLast="47" xr6:coauthVersionMax="47" xr10:uidLastSave="{00000000-0000-0000-0000-000000000000}"/>
  <bookViews>
    <workbookView xWindow="45" yWindow="-16320" windowWidth="29040" windowHeight="15720" tabRatio="824" xr2:uid="{00000000-000D-0000-FFFF-FFFF00000000}"/>
  </bookViews>
  <sheets>
    <sheet name="一番最初に入力" sheetId="3" r:id="rId1"/>
    <sheet name="【適宜更新してください】法人情報" sheetId="6" state="hidden" r:id="rId2"/>
    <sheet name="様式第1号" sheetId="4" r:id="rId3"/>
    <sheet name="請求書" sheetId="5" r:id="rId4"/>
  </sheets>
  <definedNames>
    <definedName name="_xlnm._FilterDatabase" localSheetId="1" hidden="1">【適宜更新してください】法人情報!$A$1:$F$388</definedName>
    <definedName name="_xlnm.Print_Area" localSheetId="1">【適宜更新してください】法人情報!$A$1:$G$436</definedName>
    <definedName name="_xlnm.Print_Area" localSheetId="0">一番最初に入力!$A$1:$P$162</definedName>
    <definedName name="_xlnm.Print_Area" localSheetId="3">請求書!$A$1:$AA$43</definedName>
    <definedName name="_xlnm.Print_Area" localSheetId="2">様式第1号!$A$1:$T$38</definedName>
    <definedName name="_xlnm.Print_Titles" localSheetId="0">一番最初に入力!$68:$68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8" i="5" l="1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Z35" i="5"/>
  <c r="X35" i="5"/>
  <c r="V35" i="5"/>
  <c r="T35" i="5"/>
  <c r="R35" i="5"/>
  <c r="P35" i="5"/>
  <c r="N35" i="5"/>
  <c r="L27" i="4" l="1"/>
  <c r="J24" i="4"/>
  <c r="F97" i="6" l="1"/>
  <c r="W1" i="5" l="1"/>
  <c r="M10" i="4" l="1"/>
  <c r="L28" i="5" s="1"/>
  <c r="K9" i="4" l="1"/>
  <c r="L27" i="5" s="1"/>
  <c r="K8" i="4"/>
  <c r="I22" i="4" l="1"/>
  <c r="I20" i="4"/>
  <c r="M11" i="4"/>
  <c r="L29" i="5" s="1"/>
  <c r="R1" i="4"/>
  <c r="O35" i="4" s="1"/>
  <c r="L31" i="5" l="1"/>
  <c r="AD27" i="4" l="1"/>
  <c r="V5" i="5" l="1"/>
  <c r="AC27" i="4"/>
  <c r="T5" i="5" l="1"/>
  <c r="AB27" i="4"/>
  <c r="R5" i="5" l="1"/>
  <c r="AA27" i="4"/>
  <c r="Z27" i="4" l="1"/>
  <c r="P5" i="5"/>
  <c r="N5" i="5" l="1"/>
  <c r="Y27" i="4"/>
  <c r="L5" i="5" l="1"/>
  <c r="X27" i="4"/>
  <c r="W27" i="4" l="1"/>
  <c r="K5" i="5"/>
  <c r="V27" i="4" l="1"/>
  <c r="J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</author>
    <author>1190332</author>
    <author>作成者</author>
  </authors>
  <commentList>
    <comment ref="F39" authorId="0" shapeId="0" xr:uid="{121C02AF-95F3-4B15-BD13-7E49B7B23FA0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R7.4.1は60名
R7.11.1から40名</t>
        </r>
      </text>
    </comment>
    <comment ref="F61" authorId="0" shapeId="0" xr:uid="{AA5DAB9E-1751-4939-B687-FD706DD46DC1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R7.4.1は86名
R7.7.1から89名</t>
        </r>
      </text>
    </comment>
    <comment ref="F131" authorId="1" shapeId="0" xr:uid="{B21144D1-519E-4F2B-A3FF-5EAFDD763A4B}">
      <text>
        <r>
          <rPr>
            <b/>
            <sz val="14"/>
            <color indexed="81"/>
            <rFont val="MS P ゴシック"/>
            <family val="3"/>
            <charset val="128"/>
          </rPr>
          <t>4～10月：19名
11月～：12名</t>
        </r>
      </text>
    </comment>
    <comment ref="F435" authorId="2" shapeId="0" xr:uid="{FC72087F-CA2A-443B-B623-ECDBB94CE204}">
      <text>
        <r>
          <rPr>
            <sz val="9"/>
            <color indexed="81"/>
            <rFont val="MS P ゴシック"/>
            <family val="3"/>
            <charset val="128"/>
          </rPr>
          <t xml:space="preserve">本園　111名
分園　36名
計　　147名
</t>
        </r>
      </text>
    </comment>
    <comment ref="G435" authorId="2" shapeId="0" xr:uid="{08B75EC3-E74A-4E2B-A6AA-A678946C518E}">
      <text>
        <r>
          <rPr>
            <b/>
            <sz val="9"/>
            <color indexed="81"/>
            <rFont val="MS P ゴシック"/>
            <family val="3"/>
            <charset val="128"/>
          </rPr>
          <t>分園は1号定員なし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1190332</author>
  </authors>
  <commentList>
    <comment ref="S6" authorId="0" shapeId="0" xr:uid="{00000000-0006-0000-0100-000002000000}">
      <text>
        <r>
          <rPr>
            <b/>
            <sz val="16"/>
            <color indexed="81"/>
            <rFont val="游ゴシック"/>
            <family val="3"/>
            <charset val="128"/>
          </rPr>
          <t>申請日を記載してください。</t>
        </r>
      </text>
    </comment>
    <comment ref="M10" authorId="0" shapeId="0" xr:uid="{00000000-0006-0000-0100-000003000000}">
      <text>
        <r>
          <rPr>
            <b/>
            <sz val="14"/>
            <color indexed="81"/>
            <rFont val="游ゴシック"/>
            <family val="3"/>
            <charset val="128"/>
          </rPr>
          <t>自動入力された申請者情報が正しいかどうか確認し，空欄の場合や，誤りがある場合は手入力してください。
また，「代表者名」に代表役職及び代表者氏名を記載してください。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2"/>
            <color indexed="81"/>
            <rFont val="游ゴシック"/>
            <family val="3"/>
            <charset val="128"/>
          </rPr>
          <t>※家庭的保育事業にあっては代表者名のみ記載してください。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4"/>
            <color indexed="81"/>
            <rFont val="游ゴシック"/>
            <family val="3"/>
            <charset val="128"/>
          </rPr>
          <t>【例】理事長　山田　太郎
　　　代表取締役　仙台　一郎</t>
        </r>
      </text>
    </comment>
    <comment ref="N24" authorId="1" shapeId="0" xr:uid="{519958A4-2E0D-4B06-B3C0-1107740E473A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申請前確認事項にチェックをしていない場合，金額が表示されません。</t>
        </r>
      </text>
    </comment>
    <comment ref="C31" authorId="1" shapeId="0" xr:uid="{927CF169-8F04-418D-937E-9EC80C9D2B96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施設等を休止又は廃止する予定がない場合も，チェックを付けてください。</t>
        </r>
      </text>
    </comment>
    <comment ref="O36" authorId="0" shapeId="0" xr:uid="{00000000-0006-0000-0100-000005000000}">
      <text>
        <r>
          <rPr>
            <b/>
            <sz val="16"/>
            <color indexed="81"/>
            <rFont val="游ゴシック"/>
            <family val="3"/>
            <charset val="128"/>
          </rPr>
          <t>担当者連絡先等を記載してください。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森</author>
  </authors>
  <commentList>
    <comment ref="B2" authorId="0" shapeId="0" xr:uid="{00000000-0006-0000-0600-000001000000}">
      <text>
        <r>
          <rPr>
            <b/>
            <sz val="11"/>
            <color indexed="81"/>
            <rFont val="游ゴシック"/>
            <family val="3"/>
            <charset val="128"/>
          </rPr>
          <t>委任状が必要な施設さまにおかれましては，委任状（別添送付様式）の提出も忘れずにお願いいたします。
※　委任状は押印が必要のため，</t>
        </r>
        <r>
          <rPr>
            <b/>
            <sz val="11"/>
            <color indexed="53"/>
            <rFont val="游ゴシック"/>
            <family val="3"/>
            <charset val="128"/>
          </rPr>
          <t>要郵送</t>
        </r>
      </text>
    </comment>
    <comment ref="B24" authorId="0" shapeId="0" xr:uid="{00000000-0006-0000-0600-000002000000}">
      <text>
        <r>
          <rPr>
            <b/>
            <sz val="11"/>
            <color indexed="81"/>
            <rFont val="游ゴシック"/>
            <family val="3"/>
            <charset val="128"/>
          </rPr>
          <t>指令番号は空欄でお願いします。</t>
        </r>
      </text>
    </comment>
    <comment ref="C29" authorId="0" shapeId="0" xr:uid="{00000000-0006-0000-0600-000003000000}">
      <text>
        <r>
          <rPr>
            <b/>
            <sz val="11"/>
            <color indexed="81"/>
            <rFont val="游ゴシック"/>
            <family val="3"/>
            <charset val="128"/>
          </rPr>
          <t>債権者登録をしている場合，債権者番号下４桁を入力してください。</t>
        </r>
      </text>
    </comment>
    <comment ref="Y31" authorId="0" shapeId="0" xr:uid="{00000000-0006-0000-0600-000004000000}">
      <text>
        <r>
          <rPr>
            <b/>
            <sz val="12"/>
            <color indexed="81"/>
            <rFont val="游ゴシック"/>
            <family val="3"/>
            <charset val="128"/>
          </rPr>
          <t>Ｒ4.4.1～押印不要になりました。</t>
        </r>
      </text>
    </comment>
    <comment ref="Z32" authorId="0" shapeId="0" xr:uid="{00000000-0006-0000-0600-000005000000}">
      <text>
        <r>
          <rPr>
            <b/>
            <u/>
            <sz val="12"/>
            <color indexed="10"/>
            <rFont val="游ゴシック"/>
            <family val="3"/>
            <charset val="128"/>
          </rPr>
          <t>以下，口座情報の記載をお願いします。</t>
        </r>
      </text>
    </comment>
    <comment ref="AC35" authorId="1" shapeId="0" xr:uid="{5941EAD3-E288-40A5-A5CF-BC471AFB130F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口座番号をこちらに入力してください。
（請求書に反映されます）</t>
        </r>
      </text>
    </comment>
    <comment ref="AC37" authorId="1" shapeId="0" xr:uid="{4974CAD6-5121-4EA2-907B-A2D46C400782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口座名義のフリガナを、全角カナで入力してください
（請求書に反映されます）</t>
        </r>
      </text>
    </comment>
  </commentList>
</comments>
</file>

<file path=xl/sharedStrings.xml><?xml version="1.0" encoding="utf-8"?>
<sst xmlns="http://schemas.openxmlformats.org/spreadsheetml/2006/main" count="3102" uniqueCount="2005">
  <si>
    <t>×</t>
    <phoneticPr fontId="2"/>
  </si>
  <si>
    <t>補助単価</t>
    <rPh sb="0" eb="2">
      <t>ホジョ</t>
    </rPh>
    <rPh sb="2" eb="4">
      <t>タンカ</t>
    </rPh>
    <phoneticPr fontId="2"/>
  </si>
  <si>
    <t>□</t>
  </si>
  <si>
    <t>最初に，</t>
    <rPh sb="0" eb="2">
      <t>サイショ</t>
    </rPh>
    <phoneticPr fontId="17"/>
  </si>
  <si>
    <t>（１）</t>
    <phoneticPr fontId="17"/>
  </si>
  <si>
    <t>貴園の施設コードを入力してください。施設コードは下記施設コード一覧に記載しております。</t>
    <rPh sb="0" eb="1">
      <t>キ</t>
    </rPh>
    <rPh sb="1" eb="2">
      <t>エン</t>
    </rPh>
    <rPh sb="3" eb="5">
      <t>シセツ</t>
    </rPh>
    <rPh sb="9" eb="11">
      <t>ニュウリョク</t>
    </rPh>
    <rPh sb="24" eb="26">
      <t>カキ</t>
    </rPh>
    <rPh sb="26" eb="28">
      <t>シセツ</t>
    </rPh>
    <rPh sb="31" eb="33">
      <t>イチラン</t>
    </rPh>
    <phoneticPr fontId="17"/>
  </si>
  <si>
    <t>（２）</t>
    <phoneticPr fontId="17"/>
  </si>
  <si>
    <t>（３）</t>
    <phoneticPr fontId="17"/>
  </si>
  <si>
    <t>（４）</t>
    <phoneticPr fontId="17"/>
  </si>
  <si>
    <t>私立保育所</t>
    <rPh sb="0" eb="2">
      <t>シリツ</t>
    </rPh>
    <rPh sb="2" eb="4">
      <t>ホイク</t>
    </rPh>
    <rPh sb="4" eb="5">
      <t>ジョ</t>
    </rPh>
    <phoneticPr fontId="9"/>
  </si>
  <si>
    <t>青葉区</t>
    <rPh sb="0" eb="3">
      <t>アオバク</t>
    </rPh>
    <phoneticPr fontId="20"/>
  </si>
  <si>
    <t>太白区</t>
    <rPh sb="0" eb="3">
      <t>タイハクク</t>
    </rPh>
    <phoneticPr fontId="20"/>
  </si>
  <si>
    <t>03108</t>
  </si>
  <si>
    <t>鶴ケ谷希望園</t>
  </si>
  <si>
    <t>04123</t>
  </si>
  <si>
    <t>チャイルドスクエア仙台六丁の目元町</t>
  </si>
  <si>
    <t>01102</t>
  </si>
  <si>
    <t>台の原保育園</t>
  </si>
  <si>
    <t>02101</t>
  </si>
  <si>
    <t>仙台保育所　こじか園</t>
  </si>
  <si>
    <t>03109</t>
  </si>
  <si>
    <t>福室希望園</t>
  </si>
  <si>
    <t>01103</t>
  </si>
  <si>
    <t>和敬保育園</t>
  </si>
  <si>
    <t>02102</t>
  </si>
  <si>
    <t>宝保育園</t>
  </si>
  <si>
    <t>03110</t>
  </si>
  <si>
    <t>田子希望園</t>
  </si>
  <si>
    <t>04126</t>
  </si>
  <si>
    <t>チャイルドスクエア仙台荒井南</t>
  </si>
  <si>
    <t>01105</t>
  </si>
  <si>
    <t>柏木保育園</t>
  </si>
  <si>
    <t>02103</t>
  </si>
  <si>
    <t>富沢わかば保育園</t>
  </si>
  <si>
    <t>03111</t>
  </si>
  <si>
    <t>扇町まるさんかくしかく保育園</t>
  </si>
  <si>
    <t>04127</t>
  </si>
  <si>
    <t>仙台荒井雲母保育園</t>
  </si>
  <si>
    <t>01106</t>
  </si>
  <si>
    <t>かたひら保育園</t>
  </si>
  <si>
    <t>03113</t>
  </si>
  <si>
    <t>鶴ケ谷マードレ保育園</t>
  </si>
  <si>
    <t>01107</t>
  </si>
  <si>
    <t>ことりの家保育園</t>
  </si>
  <si>
    <t>02105</t>
  </si>
  <si>
    <t>長町自由の星保育園</t>
  </si>
  <si>
    <t>01108</t>
  </si>
  <si>
    <t>中江保育園</t>
  </si>
  <si>
    <t>02107</t>
  </si>
  <si>
    <t>茂庭ピッパラ保育園</t>
  </si>
  <si>
    <t>04133</t>
  </si>
  <si>
    <t>ビックママランド卸町園</t>
  </si>
  <si>
    <t>03120</t>
  </si>
  <si>
    <t>保育園ワタキューキンダーハイム</t>
  </si>
  <si>
    <t>泉区</t>
    <rPh sb="0" eb="2">
      <t>イズミク</t>
    </rPh>
    <phoneticPr fontId="20"/>
  </si>
  <si>
    <t>03121</t>
  </si>
  <si>
    <t>仙台岩切あおぞら保育園</t>
  </si>
  <si>
    <t>05101</t>
  </si>
  <si>
    <t>南光台保育園</t>
  </si>
  <si>
    <t>01114</t>
  </si>
  <si>
    <t>あさひの森保育園</t>
  </si>
  <si>
    <t>02110</t>
  </si>
  <si>
    <t>柳生もりの子保育園</t>
  </si>
  <si>
    <t>05103</t>
  </si>
  <si>
    <t>泉中央保育園</t>
  </si>
  <si>
    <t>01115</t>
  </si>
  <si>
    <t>ワッセ森のひろば保育園</t>
  </si>
  <si>
    <t>02111</t>
  </si>
  <si>
    <t>ますみ保育園</t>
  </si>
  <si>
    <t>03124</t>
  </si>
  <si>
    <t>ニチイキッズ仙台さかえ保育園</t>
  </si>
  <si>
    <t>01116</t>
  </si>
  <si>
    <t>愛隣こども園</t>
  </si>
  <si>
    <t>02112</t>
  </si>
  <si>
    <t>まつぼっくり保育園</t>
  </si>
  <si>
    <t>05106</t>
  </si>
  <si>
    <t>虹の丘保育園</t>
  </si>
  <si>
    <t>01118</t>
  </si>
  <si>
    <t>さねや・ちるどれんず・ふぁあむ</t>
  </si>
  <si>
    <t>02114</t>
  </si>
  <si>
    <t>しげる保育園</t>
  </si>
  <si>
    <t>05108</t>
  </si>
  <si>
    <t>南光のぞみ保育園</t>
  </si>
  <si>
    <t>02119</t>
  </si>
  <si>
    <t>仙台袋原あおぞら保育園</t>
  </si>
  <si>
    <t>03128</t>
  </si>
  <si>
    <t>岩切どろんこ保育園</t>
    <rPh sb="0" eb="2">
      <t>イワキリ</t>
    </rPh>
    <rPh sb="6" eb="9">
      <t>ホイクエン</t>
    </rPh>
    <phoneticPr fontId="8"/>
  </si>
  <si>
    <t>01128</t>
  </si>
  <si>
    <t>コスモス大手町保育園</t>
    <rPh sb="4" eb="7">
      <t>オオテマチ</t>
    </rPh>
    <rPh sb="9" eb="10">
      <t>エン</t>
    </rPh>
    <phoneticPr fontId="8"/>
  </si>
  <si>
    <t>02120</t>
  </si>
  <si>
    <t>ポポラー仙台長町園</t>
  </si>
  <si>
    <t>03129</t>
  </si>
  <si>
    <t>榴岡はるかぜ保育園</t>
    <rPh sb="0" eb="2">
      <t>ツツジガオカ</t>
    </rPh>
    <rPh sb="6" eb="9">
      <t>ホイクエン</t>
    </rPh>
    <phoneticPr fontId="8"/>
  </si>
  <si>
    <t>01129</t>
  </si>
  <si>
    <t>メリーポピンズエスパル仙台ルーム</t>
    <rPh sb="11" eb="13">
      <t>センダイ</t>
    </rPh>
    <phoneticPr fontId="8"/>
  </si>
  <si>
    <t>02121</t>
  </si>
  <si>
    <t>コスモス〆木保育園</t>
  </si>
  <si>
    <t>03130</t>
  </si>
  <si>
    <t>岩切たんぽぽ保育園</t>
    <rPh sb="0" eb="2">
      <t>イワキリ</t>
    </rPh>
    <phoneticPr fontId="22"/>
  </si>
  <si>
    <t>05115</t>
  </si>
  <si>
    <t>アスク八乙女保育園</t>
  </si>
  <si>
    <t>01130</t>
  </si>
  <si>
    <t>パリス錦町保育園</t>
    <rPh sb="3" eb="5">
      <t>ニシキチョウ</t>
    </rPh>
    <rPh sb="5" eb="8">
      <t>ホイクエン</t>
    </rPh>
    <phoneticPr fontId="8"/>
  </si>
  <si>
    <t>02123</t>
  </si>
  <si>
    <t>アスク富沢保育園</t>
  </si>
  <si>
    <t>02124</t>
  </si>
  <si>
    <t>アスク南仙台保育園</t>
  </si>
  <si>
    <t>03132</t>
  </si>
  <si>
    <t>パプリカ保育園</t>
  </si>
  <si>
    <t>01132</t>
  </si>
  <si>
    <t>通町ハピネス保育園</t>
  </si>
  <si>
    <t>02125</t>
  </si>
  <si>
    <t>05118</t>
  </si>
  <si>
    <t>コスモス将監保育園</t>
    <rPh sb="4" eb="6">
      <t>ショウゲン</t>
    </rPh>
    <rPh sb="6" eb="9">
      <t>ホイクエン</t>
    </rPh>
    <phoneticPr fontId="8"/>
  </si>
  <si>
    <t>02126</t>
  </si>
  <si>
    <t>クリムスポーツ保育園</t>
    <rPh sb="7" eb="10">
      <t>ホイクエン</t>
    </rPh>
    <phoneticPr fontId="8"/>
  </si>
  <si>
    <t>05120</t>
  </si>
  <si>
    <t>仙台いずみの森保育園</t>
  </si>
  <si>
    <t>01135</t>
  </si>
  <si>
    <t>朝市センター保育園</t>
  </si>
  <si>
    <t>02128</t>
  </si>
  <si>
    <t>アスク山田かぎとり保育園</t>
    <rPh sb="3" eb="5">
      <t>ヤマダ</t>
    </rPh>
    <rPh sb="9" eb="11">
      <t>ホイク</t>
    </rPh>
    <rPh sb="11" eb="12">
      <t>エン</t>
    </rPh>
    <phoneticPr fontId="8"/>
  </si>
  <si>
    <t>03142</t>
  </si>
  <si>
    <t>02129</t>
  </si>
  <si>
    <t>富沢自由の星保育園</t>
  </si>
  <si>
    <t>鶴ケ谷はぐくみ保育園</t>
    <rPh sb="0" eb="3">
      <t>ツルガヤ</t>
    </rPh>
    <phoneticPr fontId="9"/>
  </si>
  <si>
    <t>05123</t>
  </si>
  <si>
    <t>パリス将監西保育園</t>
  </si>
  <si>
    <t>02130</t>
  </si>
  <si>
    <t>若林区</t>
    <rPh sb="0" eb="2">
      <t>ワカバヤシ</t>
    </rPh>
    <rPh sb="2" eb="3">
      <t>ク</t>
    </rPh>
    <phoneticPr fontId="20"/>
  </si>
  <si>
    <t>05124</t>
  </si>
  <si>
    <t>仙台八乙女雲母保育園</t>
  </si>
  <si>
    <t>02131</t>
  </si>
  <si>
    <t>鹿野なないろ保育園</t>
  </si>
  <si>
    <t>04102</t>
  </si>
  <si>
    <t>05126</t>
  </si>
  <si>
    <t>八乙女らぽむ保育園</t>
  </si>
  <si>
    <t>05127</t>
  </si>
  <si>
    <t>紫山いちにいさん保育園</t>
  </si>
  <si>
    <t>01142</t>
  </si>
  <si>
    <t>ファニーハート保育園</t>
    <rPh sb="7" eb="10">
      <t>ホイクエン</t>
    </rPh>
    <phoneticPr fontId="8"/>
  </si>
  <si>
    <t>05131</t>
  </si>
  <si>
    <t>宮城総合支所</t>
    <rPh sb="0" eb="2">
      <t>ミヤギ</t>
    </rPh>
    <rPh sb="2" eb="4">
      <t>ソウゴウ</t>
    </rPh>
    <rPh sb="4" eb="6">
      <t>シショ</t>
    </rPh>
    <phoneticPr fontId="20"/>
  </si>
  <si>
    <t>02138</t>
  </si>
  <si>
    <t>あすと長町めぐみ保育園</t>
    <rPh sb="3" eb="5">
      <t>ナガマチ</t>
    </rPh>
    <rPh sb="8" eb="11">
      <t>ホイクエン</t>
    </rPh>
    <phoneticPr fontId="23"/>
  </si>
  <si>
    <t>04108</t>
  </si>
  <si>
    <t>上飯田くるみ保育園</t>
    <phoneticPr fontId="8"/>
  </si>
  <si>
    <t>05132</t>
  </si>
  <si>
    <t>06101</t>
  </si>
  <si>
    <t>国見ケ丘せんだんの杜保育園</t>
  </si>
  <si>
    <t>02139</t>
  </si>
  <si>
    <t>仙台元氣保育園</t>
  </si>
  <si>
    <t>04109</t>
  </si>
  <si>
    <t>やまとまちあから保育園</t>
    <phoneticPr fontId="8"/>
  </si>
  <si>
    <t>02140</t>
  </si>
  <si>
    <t>諏訪ぱれっと保育園</t>
    <rPh sb="0" eb="2">
      <t>スワ</t>
    </rPh>
    <phoneticPr fontId="8"/>
  </si>
  <si>
    <t>04110</t>
  </si>
  <si>
    <t>ダーナ保育園</t>
    <phoneticPr fontId="8"/>
  </si>
  <si>
    <t>06108</t>
  </si>
  <si>
    <t>アスク愛子保育園</t>
  </si>
  <si>
    <t>04114</t>
  </si>
  <si>
    <t>アスクやまとまち保育園</t>
    <phoneticPr fontId="8"/>
  </si>
  <si>
    <t>宮城野区</t>
    <rPh sb="0" eb="4">
      <t>ミヤギノク</t>
    </rPh>
    <phoneticPr fontId="20"/>
  </si>
  <si>
    <t>03101</t>
  </si>
  <si>
    <t>五城保育園</t>
  </si>
  <si>
    <t>04116</t>
  </si>
  <si>
    <t>ニチイキッズ仙台あらい保育園</t>
  </si>
  <si>
    <t>06111</t>
  </si>
  <si>
    <t>第２コスモス錦保育所</t>
  </si>
  <si>
    <t>03103</t>
  </si>
  <si>
    <t>小田原保育園</t>
  </si>
  <si>
    <t>04118</t>
  </si>
  <si>
    <t>仙台こども保育園</t>
    <rPh sb="0" eb="2">
      <t>センダイ</t>
    </rPh>
    <rPh sb="5" eb="8">
      <t>ホイクエン</t>
    </rPh>
    <phoneticPr fontId="20"/>
  </si>
  <si>
    <t>06112</t>
  </si>
  <si>
    <t>乳銀杏保育園</t>
  </si>
  <si>
    <t>06114</t>
    <phoneticPr fontId="17"/>
  </si>
  <si>
    <t>南吉成すぎのこ保育園</t>
    <rPh sb="0" eb="1">
      <t>ミナミ</t>
    </rPh>
    <rPh sb="1" eb="3">
      <t>ヨシナリ</t>
    </rPh>
    <phoneticPr fontId="8"/>
  </si>
  <si>
    <t>04122</t>
  </si>
  <si>
    <t>若林どろんこ保育園</t>
  </si>
  <si>
    <t>認定こども園</t>
    <rPh sb="0" eb="2">
      <t>ニンテイ</t>
    </rPh>
    <rPh sb="5" eb="6">
      <t>エン</t>
    </rPh>
    <phoneticPr fontId="9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</si>
  <si>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8"/>
  </si>
  <si>
    <t>福聚幼稚園</t>
    <rPh sb="0" eb="2">
      <t>フクジュ</t>
    </rPh>
    <rPh sb="2" eb="5">
      <t>ヨウチエン</t>
    </rPh>
    <phoneticPr fontId="8"/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</si>
  <si>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8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</si>
  <si>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8"/>
  </si>
  <si>
    <t>青葉こども園</t>
    <rPh sb="0" eb="2">
      <t>アオバ</t>
    </rPh>
    <rPh sb="5" eb="6">
      <t>エン</t>
    </rPh>
    <phoneticPr fontId="8"/>
  </si>
  <si>
    <t>立華認定こども園</t>
    <rPh sb="0" eb="2">
      <t>タチバナ</t>
    </rPh>
    <rPh sb="2" eb="4">
      <t>ニンテイ</t>
    </rPh>
    <rPh sb="7" eb="8">
      <t>エン</t>
    </rPh>
    <phoneticPr fontId="8"/>
  </si>
  <si>
    <t>新田すいせんこども園　</t>
    <rPh sb="0" eb="2">
      <t>シンデン</t>
    </rPh>
    <rPh sb="9" eb="10">
      <t>エン</t>
    </rPh>
    <phoneticPr fontId="8"/>
  </si>
  <si>
    <t>原町すいせんこども園　</t>
    <rPh sb="0" eb="2">
      <t>ハラマチ</t>
    </rPh>
    <rPh sb="9" eb="10">
      <t>エン</t>
    </rPh>
    <phoneticPr fontId="8"/>
  </si>
  <si>
    <t>新田東すいせんこども園</t>
    <rPh sb="0" eb="2">
      <t>シンデン</t>
    </rPh>
    <rPh sb="2" eb="3">
      <t>ヒガシ</t>
    </rPh>
    <rPh sb="10" eb="11">
      <t>エン</t>
    </rPh>
    <phoneticPr fontId="8"/>
  </si>
  <si>
    <t>ありすの国こども園</t>
    <rPh sb="4" eb="5">
      <t>クニ</t>
    </rPh>
    <rPh sb="8" eb="9">
      <t>エン</t>
    </rPh>
    <phoneticPr fontId="8"/>
  </si>
  <si>
    <t>河原町すいせんこども園　</t>
    <rPh sb="0" eb="3">
      <t>カワラマチ</t>
    </rPh>
    <rPh sb="10" eb="11">
      <t>エン</t>
    </rPh>
    <phoneticPr fontId="8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</si>
  <si>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8"/>
  </si>
  <si>
    <t>認定向山こども園</t>
    <rPh sb="0" eb="2">
      <t>ニンテイ</t>
    </rPh>
    <rPh sb="2" eb="4">
      <t>ムカイヤマ</t>
    </rPh>
    <rPh sb="7" eb="8">
      <t>エン</t>
    </rPh>
    <phoneticPr fontId="8"/>
  </si>
  <si>
    <t>ゆりかご認定こども園</t>
    <rPh sb="4" eb="6">
      <t>ニンテイ</t>
    </rPh>
    <rPh sb="9" eb="10">
      <t>エン</t>
    </rPh>
    <phoneticPr fontId="8"/>
  </si>
  <si>
    <t>西多賀チェリーこども園　</t>
    <rPh sb="0" eb="3">
      <t>ニシタガ</t>
    </rPh>
    <rPh sb="10" eb="11">
      <t>エン</t>
    </rPh>
    <phoneticPr fontId="8"/>
  </si>
  <si>
    <t>太子堂すいせんこども園　</t>
    <rPh sb="0" eb="3">
      <t>タイシドウ</t>
    </rPh>
    <rPh sb="10" eb="11">
      <t>エン</t>
    </rPh>
    <phoneticPr fontId="8"/>
  </si>
  <si>
    <t>大野田すぎのここども園</t>
    <rPh sb="0" eb="3">
      <t>オオノダ</t>
    </rPh>
    <rPh sb="10" eb="11">
      <t>エン</t>
    </rPh>
    <phoneticPr fontId="8"/>
  </si>
  <si>
    <t>泉第2チェリーこども園</t>
    <rPh sb="0" eb="1">
      <t>イズミ</t>
    </rPh>
    <rPh sb="1" eb="2">
      <t>ダイ</t>
    </rPh>
    <rPh sb="10" eb="11">
      <t>エン</t>
    </rPh>
    <phoneticPr fontId="8"/>
  </si>
  <si>
    <t>寺岡すいせんこども園　</t>
    <rPh sb="0" eb="2">
      <t>テラオカ</t>
    </rPh>
    <rPh sb="9" eb="10">
      <t>エン</t>
    </rPh>
    <phoneticPr fontId="8"/>
  </si>
  <si>
    <t>栗生あおばこども園</t>
    <rPh sb="0" eb="2">
      <t>クリュウ</t>
    </rPh>
    <rPh sb="8" eb="9">
      <t>エン</t>
    </rPh>
    <phoneticPr fontId="8"/>
  </si>
  <si>
    <t>ますえの森どうわこども園　</t>
    <rPh sb="4" eb="5">
      <t>モリ</t>
    </rPh>
    <rPh sb="11" eb="12">
      <t>エン</t>
    </rPh>
    <phoneticPr fontId="8"/>
  </si>
  <si>
    <t>六丁の目マザーグースこども園</t>
    <rPh sb="0" eb="2">
      <t>ロクチョウ</t>
    </rPh>
    <rPh sb="3" eb="4">
      <t>メ</t>
    </rPh>
    <rPh sb="13" eb="14">
      <t>エン</t>
    </rPh>
    <phoneticPr fontId="8"/>
  </si>
  <si>
    <t>家庭的保育事業</t>
    <rPh sb="0" eb="7">
      <t>カテイテキホイクジギョウ</t>
    </rPh>
    <phoneticPr fontId="9"/>
  </si>
  <si>
    <t>太白区</t>
    <rPh sb="0" eb="2">
      <t>タイハク</t>
    </rPh>
    <rPh sb="2" eb="3">
      <t>ク</t>
    </rPh>
    <phoneticPr fontId="20"/>
  </si>
  <si>
    <t>石川　信子</t>
    <rPh sb="0" eb="2">
      <t>イシカワ</t>
    </rPh>
    <rPh sb="3" eb="5">
      <t>ノブコ</t>
    </rPh>
    <phoneticPr fontId="24"/>
  </si>
  <si>
    <t>菊地　美夏</t>
    <rPh sb="0" eb="2">
      <t>キクチ</t>
    </rPh>
    <rPh sb="3" eb="5">
      <t>ミカ</t>
    </rPh>
    <phoneticPr fontId="24"/>
  </si>
  <si>
    <t>佐藤　恵美子</t>
    <rPh sb="0" eb="2">
      <t>サトウ</t>
    </rPh>
    <rPh sb="3" eb="6">
      <t>エミコ</t>
    </rPh>
    <phoneticPr fontId="24"/>
  </si>
  <si>
    <t>東海林　美代子</t>
    <rPh sb="0" eb="3">
      <t>ショウジ</t>
    </rPh>
    <rPh sb="4" eb="7">
      <t>ミ　ヨ　コ</t>
    </rPh>
    <phoneticPr fontId="24"/>
  </si>
  <si>
    <t>戸田　由美</t>
    <rPh sb="0" eb="2">
      <t>トダ</t>
    </rPh>
    <rPh sb="3" eb="5">
      <t>ユミ</t>
    </rPh>
    <phoneticPr fontId="24"/>
  </si>
  <si>
    <t>伊藤　由美子</t>
    <rPh sb="0" eb="2">
      <t>イトウ</t>
    </rPh>
    <rPh sb="3" eb="6">
      <t>ユミコ</t>
    </rPh>
    <phoneticPr fontId="24"/>
  </si>
  <si>
    <t>鈴木　史子</t>
    <rPh sb="0" eb="5">
      <t>スズキ　      フミ    コ</t>
    </rPh>
    <phoneticPr fontId="24"/>
  </si>
  <si>
    <t>矢澤　要子</t>
    <rPh sb="0" eb="2">
      <t>ヤザワ</t>
    </rPh>
    <rPh sb="3" eb="4">
      <t>ヨウ</t>
    </rPh>
    <rPh sb="4" eb="5">
      <t>コ</t>
    </rPh>
    <phoneticPr fontId="24"/>
  </si>
  <si>
    <t>宇佐美　恵子</t>
    <rPh sb="0" eb="3">
      <t>ウサミ</t>
    </rPh>
    <rPh sb="4" eb="6">
      <t>ケイコ</t>
    </rPh>
    <phoneticPr fontId="24"/>
  </si>
  <si>
    <t>木村　和子</t>
    <rPh sb="0" eb="2">
      <t>キ　ムラ</t>
    </rPh>
    <rPh sb="3" eb="5">
      <t>カズコ</t>
    </rPh>
    <phoneticPr fontId="24"/>
  </si>
  <si>
    <t>仲　　恵美</t>
    <rPh sb="0" eb="1">
      <t>ナカ</t>
    </rPh>
    <rPh sb="3" eb="5">
      <t>エミ</t>
    </rPh>
    <phoneticPr fontId="24"/>
  </si>
  <si>
    <t>多田　直美</t>
    <rPh sb="0" eb="2">
      <t>タダ</t>
    </rPh>
    <rPh sb="3" eb="5">
      <t>ナオミ</t>
    </rPh>
    <phoneticPr fontId="24"/>
  </si>
  <si>
    <t>鎌田　優子</t>
    <rPh sb="0" eb="2">
      <t>カマタ</t>
    </rPh>
    <rPh sb="3" eb="5">
      <t>ユウコ</t>
    </rPh>
    <phoneticPr fontId="24"/>
  </si>
  <si>
    <t>小林　希</t>
    <rPh sb="0" eb="2">
      <t>コバヤシ</t>
    </rPh>
    <rPh sb="3" eb="4">
      <t>ノゾミ</t>
    </rPh>
    <phoneticPr fontId="24"/>
  </si>
  <si>
    <t>佐藤　弘美</t>
    <rPh sb="0" eb="2">
      <t>サトウ</t>
    </rPh>
    <rPh sb="3" eb="5">
      <t>ヒロミ</t>
    </rPh>
    <phoneticPr fontId="24"/>
  </si>
  <si>
    <t>齋藤　眞弓</t>
    <rPh sb="0" eb="2">
      <t>サイトウ</t>
    </rPh>
    <rPh sb="3" eb="5">
      <t>マユミ</t>
    </rPh>
    <phoneticPr fontId="24"/>
  </si>
  <si>
    <t>佐藤　勇介</t>
    <rPh sb="0" eb="2">
      <t>サトウ</t>
    </rPh>
    <rPh sb="3" eb="5">
      <t>ユウスケ</t>
    </rPh>
    <phoneticPr fontId="24"/>
  </si>
  <si>
    <t>及川　文子</t>
    <rPh sb="0" eb="1">
      <t>オイカワ　　　アヤコ</t>
    </rPh>
    <phoneticPr fontId="24"/>
  </si>
  <si>
    <t>菊地　恵子</t>
    <rPh sb="0" eb="2">
      <t>キクチ</t>
    </rPh>
    <rPh sb="3" eb="5">
      <t>ケイコ</t>
    </rPh>
    <phoneticPr fontId="24"/>
  </si>
  <si>
    <t>飛内　侑里</t>
    <rPh sb="0" eb="2">
      <t>トビナイ</t>
    </rPh>
    <rPh sb="3" eb="5">
      <t>ユウリ</t>
    </rPh>
    <phoneticPr fontId="24"/>
  </si>
  <si>
    <t>41114</t>
  </si>
  <si>
    <t>小出　美知子</t>
    <rPh sb="0" eb="2">
      <t>コイデ</t>
    </rPh>
    <rPh sb="3" eb="6">
      <t>ミチコ</t>
    </rPh>
    <phoneticPr fontId="24"/>
  </si>
  <si>
    <t>齊藤　あゆみ</t>
    <rPh sb="0" eb="2">
      <t>サイトウ</t>
    </rPh>
    <phoneticPr fontId="24"/>
  </si>
  <si>
    <t>鈴木　明子</t>
    <rPh sb="0" eb="2">
      <t>スズキ</t>
    </rPh>
    <rPh sb="3" eb="5">
      <t>アキコ</t>
    </rPh>
    <phoneticPr fontId="24"/>
  </si>
  <si>
    <t>青葉区・宮城総合支所</t>
    <rPh sb="0" eb="3">
      <t>アオバク</t>
    </rPh>
    <rPh sb="4" eb="6">
      <t>ミヤギ</t>
    </rPh>
    <rPh sb="6" eb="8">
      <t>ソウゴウ</t>
    </rPh>
    <rPh sb="8" eb="10">
      <t>シショ</t>
    </rPh>
    <phoneticPr fontId="20"/>
  </si>
  <si>
    <t>藤垣　祐子</t>
    <rPh sb="0" eb="2">
      <t>フジガキ</t>
    </rPh>
    <rPh sb="3" eb="5">
      <t>ユウコ</t>
    </rPh>
    <phoneticPr fontId="24"/>
  </si>
  <si>
    <t>志小田　舞子</t>
    <rPh sb="0" eb="3">
      <t>シコダ</t>
    </rPh>
    <rPh sb="4" eb="6">
      <t>マイコ</t>
    </rPh>
    <phoneticPr fontId="24"/>
  </si>
  <si>
    <t>41601</t>
  </si>
  <si>
    <t>久光　久美子</t>
    <rPh sb="0" eb="2">
      <t>ヒサミツ</t>
    </rPh>
    <rPh sb="3" eb="6">
      <t>　ク　ミ　　コ</t>
    </rPh>
    <phoneticPr fontId="24"/>
  </si>
  <si>
    <t>石山　立身</t>
    <rPh sb="0" eb="2">
      <t>イシヤマ</t>
    </rPh>
    <rPh sb="3" eb="4">
      <t>タ</t>
    </rPh>
    <rPh sb="4" eb="5">
      <t>ミ</t>
    </rPh>
    <phoneticPr fontId="24"/>
  </si>
  <si>
    <t>村田　寿恵</t>
    <rPh sb="0" eb="2">
      <t>ムラタ</t>
    </rPh>
    <rPh sb="3" eb="5">
      <t>ヒサエ</t>
    </rPh>
    <phoneticPr fontId="24"/>
  </si>
  <si>
    <t>髙橋　加奈</t>
    <rPh sb="0" eb="2">
      <t>タカハシ</t>
    </rPh>
    <rPh sb="3" eb="5">
      <t>カナ</t>
    </rPh>
    <phoneticPr fontId="24"/>
  </si>
  <si>
    <t>伊藤　美樹</t>
    <rPh sb="0" eb="2">
      <t>イトウ</t>
    </rPh>
    <rPh sb="3" eb="5">
      <t>ミキ</t>
    </rPh>
    <phoneticPr fontId="24"/>
  </si>
  <si>
    <t>41604</t>
  </si>
  <si>
    <t>佐藤　礼子</t>
    <rPh sb="0" eb="2">
      <t>サトウ</t>
    </rPh>
    <rPh sb="3" eb="5">
      <t>レイコ</t>
    </rPh>
    <phoneticPr fontId="24"/>
  </si>
  <si>
    <t>41605</t>
  </si>
  <si>
    <t>佐藤　かおり</t>
    <rPh sb="0" eb="2">
      <t>サトウ</t>
    </rPh>
    <phoneticPr fontId="24"/>
  </si>
  <si>
    <t>41606</t>
  </si>
  <si>
    <t>佐藤　久美子</t>
    <rPh sb="0" eb="2">
      <t>サトウ</t>
    </rPh>
    <rPh sb="3" eb="6">
      <t>クミコ</t>
    </rPh>
    <phoneticPr fontId="24"/>
  </si>
  <si>
    <t>小規模Ａ型　青葉区</t>
    <rPh sb="0" eb="3">
      <t>ショウキボ</t>
    </rPh>
    <rPh sb="4" eb="5">
      <t>ガタ</t>
    </rPh>
    <rPh sb="6" eb="9">
      <t>アオバク</t>
    </rPh>
    <phoneticPr fontId="9"/>
  </si>
  <si>
    <t>小規模Ａ型　宮城野区</t>
    <rPh sb="0" eb="3">
      <t>ショウキボ</t>
    </rPh>
    <rPh sb="4" eb="5">
      <t>ガタ</t>
    </rPh>
    <rPh sb="6" eb="10">
      <t>ミヤギノク</t>
    </rPh>
    <phoneticPr fontId="9"/>
  </si>
  <si>
    <t>小規模Ａ型　太白区</t>
    <rPh sb="0" eb="3">
      <t>ショウキボ</t>
    </rPh>
    <rPh sb="4" eb="5">
      <t>ガタ</t>
    </rPh>
    <rPh sb="6" eb="9">
      <t>タイハクク</t>
    </rPh>
    <phoneticPr fontId="9"/>
  </si>
  <si>
    <t>小規模Ｂ型</t>
    <rPh sb="0" eb="3">
      <t>ショウキボ</t>
    </rPh>
    <rPh sb="4" eb="5">
      <t>ガタ</t>
    </rPh>
    <phoneticPr fontId="9"/>
  </si>
  <si>
    <t>にじいろ保育園</t>
  </si>
  <si>
    <t>ブルーベリーズ保育園</t>
  </si>
  <si>
    <t>とみざわ保育園</t>
  </si>
  <si>
    <t>キッズガーデン・グランママ</t>
  </si>
  <si>
    <t>ニチイキッズ仙台くろまつ保育園</t>
  </si>
  <si>
    <t>ぼだい保育園</t>
  </si>
  <si>
    <t>ぴっころきっず長町南</t>
  </si>
  <si>
    <t>もりのなかま保育園宮城野園</t>
  </si>
  <si>
    <t>もりのなかま保育園　南仙台園</t>
  </si>
  <si>
    <t>ひよこ保育園</t>
  </si>
  <si>
    <t>ＷＡＣまごころ保育園</t>
  </si>
  <si>
    <t>ハニー保育園</t>
  </si>
  <si>
    <t>まんまる保育園</t>
  </si>
  <si>
    <t>スクルドエンジェル保育園仙台宮城野原園</t>
  </si>
  <si>
    <t>保育園ソレイユ</t>
  </si>
  <si>
    <t>ちゃいるどらんど岩切駅前保育園</t>
  </si>
  <si>
    <t>にこにこハウス</t>
  </si>
  <si>
    <t>おひさま原っぱ保育園</t>
  </si>
  <si>
    <t>ぽっかぽか彩保育園</t>
    <phoneticPr fontId="9"/>
  </si>
  <si>
    <t>おうち保育園木町どおり</t>
  </si>
  <si>
    <t>小規模保育事業所ココカラ荒巻</t>
  </si>
  <si>
    <t>しらとり保育園</t>
  </si>
  <si>
    <t>太白だんだん保育園</t>
  </si>
  <si>
    <t>おおぞら保育園</t>
  </si>
  <si>
    <t>かみすぎさくら保育園</t>
  </si>
  <si>
    <t>さくらんぼ保育園</t>
  </si>
  <si>
    <t>すまいる立町保育園</t>
  </si>
  <si>
    <t>キッズフィールド新田東園</t>
  </si>
  <si>
    <t>小羊園</t>
  </si>
  <si>
    <t>ぷりえ～る保育園あらまき</t>
  </si>
  <si>
    <t>つつじがおか保育園</t>
  </si>
  <si>
    <t>ペンギンナーサリースクールせんだい</t>
  </si>
  <si>
    <t>パパママ保育園</t>
  </si>
  <si>
    <t>北・杜のみらい保育園</t>
  </si>
  <si>
    <t>愛子つぼみ保育園</t>
  </si>
  <si>
    <t>ハピネス保育園中野栄</t>
    <rPh sb="4" eb="7">
      <t>ホイクエン</t>
    </rPh>
    <rPh sb="7" eb="10">
      <t>ナカノサカエ</t>
    </rPh>
    <phoneticPr fontId="9"/>
  </si>
  <si>
    <t>共同保育所ちろりん村</t>
  </si>
  <si>
    <t>苦竹ナーサリー</t>
    <rPh sb="0" eb="2">
      <t>ニガタケ</t>
    </rPh>
    <phoneticPr fontId="9"/>
  </si>
  <si>
    <t>きまちこころ保育園</t>
  </si>
  <si>
    <t>小規模Ａ型　若林区</t>
    <rPh sb="0" eb="3">
      <t>ショウキボ</t>
    </rPh>
    <rPh sb="4" eb="5">
      <t>ガタ</t>
    </rPh>
    <rPh sb="6" eb="9">
      <t>ワカバヤシク</t>
    </rPh>
    <phoneticPr fontId="9"/>
  </si>
  <si>
    <t>こどもの家エミール</t>
  </si>
  <si>
    <t>保育ルーム　きらきら</t>
  </si>
  <si>
    <t>カール大和町ナーサリー</t>
  </si>
  <si>
    <t>バイリンガル保育園八木山</t>
  </si>
  <si>
    <t>かみすぎさくら第2保育園</t>
  </si>
  <si>
    <t>小規模保育事業所ココカラ五橋</t>
  </si>
  <si>
    <t>小規模Ａ型　泉区・宮総</t>
    <rPh sb="0" eb="3">
      <t>ショウキボ</t>
    </rPh>
    <rPh sb="4" eb="5">
      <t>ガタ</t>
    </rPh>
    <rPh sb="6" eb="7">
      <t>イズミ</t>
    </rPh>
    <rPh sb="7" eb="8">
      <t>ク</t>
    </rPh>
    <rPh sb="9" eb="10">
      <t>ミヤ</t>
    </rPh>
    <rPh sb="10" eb="11">
      <t>ソウ</t>
    </rPh>
    <phoneticPr fontId="9"/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</si>
  <si>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9"/>
  </si>
  <si>
    <t>さくらっこ保育園</t>
  </si>
  <si>
    <t>すまいる新寺保育園</t>
  </si>
  <si>
    <t>サン・キッズ保育園</t>
  </si>
  <si>
    <t>高橋　真由美・鈴木　めぐみ</t>
    <rPh sb="0" eb="2">
      <t>タカハシ</t>
    </rPh>
    <rPh sb="3" eb="6">
      <t>マユミ</t>
    </rPh>
    <phoneticPr fontId="24"/>
  </si>
  <si>
    <t>たっこの家</t>
  </si>
  <si>
    <t>ろりぽっぷ小規模保育園おほしさま館</t>
  </si>
  <si>
    <t>愛児園</t>
  </si>
  <si>
    <t>ちびっこひろば保育園</t>
  </si>
  <si>
    <t>やまとみらい八乙女保育園</t>
  </si>
  <si>
    <t>遊佐　ひろ子・畠山　祐子</t>
    <rPh sb="0" eb="2">
      <t>ユサ</t>
    </rPh>
    <rPh sb="5" eb="6">
      <t>コ</t>
    </rPh>
    <phoneticPr fontId="24"/>
  </si>
  <si>
    <t>カール高松ナーサリー</t>
  </si>
  <si>
    <t>カール荒井ナーサリー</t>
  </si>
  <si>
    <t>岸　麻記子・天間　千栄子</t>
    <rPh sb="0" eb="1">
      <t>キシ</t>
    </rPh>
    <rPh sb="2" eb="5">
      <t>マキコ</t>
    </rPh>
    <rPh sb="6" eb="7">
      <t>テン</t>
    </rPh>
    <rPh sb="7" eb="8">
      <t>マ</t>
    </rPh>
    <rPh sb="9" eb="12">
      <t>チエコ</t>
    </rPh>
    <phoneticPr fontId="24"/>
  </si>
  <si>
    <t>カールリトルプリスクール</t>
  </si>
  <si>
    <t>バイリンガル保育園なないろの里</t>
  </si>
  <si>
    <t>リコリコ保育園</t>
  </si>
  <si>
    <t>菅野　淳・菅野　美紀</t>
    <rPh sb="0" eb="2">
      <t>カンノ</t>
    </rPh>
    <rPh sb="3" eb="4">
      <t>アツシ</t>
    </rPh>
    <rPh sb="5" eb="7">
      <t>カンノ</t>
    </rPh>
    <rPh sb="8" eb="10">
      <t>ミキ</t>
    </rPh>
    <phoneticPr fontId="24"/>
  </si>
  <si>
    <t>ちゃいるどらんど六丁の目南保育園</t>
  </si>
  <si>
    <t>森のプーさん保育園</t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</si>
  <si>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4"/>
  </si>
  <si>
    <t>空飛ぶくぢら保育所</t>
  </si>
  <si>
    <t>ハピネス保育園南光台東</t>
  </si>
  <si>
    <t>ろりぽっぷ第2小規模保育園おひさま館</t>
  </si>
  <si>
    <t>グレース保育園</t>
  </si>
  <si>
    <t>泉中央さんさん保育室</t>
  </si>
  <si>
    <t>六丁の目保育園中町園</t>
  </si>
  <si>
    <t>アスイク保育園　薬師堂前</t>
  </si>
  <si>
    <t>第2紫山いちにいさん保育園</t>
    <phoneticPr fontId="9"/>
  </si>
  <si>
    <t>おひさま保育園　</t>
  </si>
  <si>
    <t>Ａ型</t>
    <rPh sb="1" eb="2">
      <t>ガタ</t>
    </rPh>
    <phoneticPr fontId="20"/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</si>
  <si>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25"/>
  </si>
  <si>
    <t>ビックママランド支倉園</t>
    <rPh sb="8" eb="10">
      <t>ハセクラ</t>
    </rPh>
    <rPh sb="10" eb="11">
      <t>エン</t>
    </rPh>
    <phoneticPr fontId="25"/>
  </si>
  <si>
    <t>わくわくモリモリ保育所</t>
    <rPh sb="8" eb="10">
      <t>ホイク</t>
    </rPh>
    <rPh sb="10" eb="11">
      <t>ショ</t>
    </rPh>
    <phoneticPr fontId="25"/>
  </si>
  <si>
    <t>あすと長町保育所</t>
    <rPh sb="3" eb="5">
      <t>ナガマチ</t>
    </rPh>
    <rPh sb="5" eb="7">
      <t>ホイク</t>
    </rPh>
    <rPh sb="7" eb="8">
      <t>ショ</t>
    </rPh>
    <phoneticPr fontId="25"/>
  </si>
  <si>
    <t>もりのひろば保育園</t>
    <rPh sb="6" eb="9">
      <t>ホイクエン</t>
    </rPh>
    <phoneticPr fontId="25"/>
  </si>
  <si>
    <t>Ｂ型</t>
    <rPh sb="1" eb="2">
      <t>ガタ</t>
    </rPh>
    <phoneticPr fontId="20"/>
  </si>
  <si>
    <t>ヤクルト二日町つばめ保育園</t>
    <rPh sb="4" eb="7">
      <t>フツカマチ</t>
    </rPh>
    <rPh sb="10" eb="13">
      <t>ホイクエン</t>
    </rPh>
    <phoneticPr fontId="25"/>
  </si>
  <si>
    <t>きらきら保育園</t>
    <rPh sb="4" eb="7">
      <t>ホイクエン</t>
    </rPh>
    <phoneticPr fontId="25"/>
  </si>
  <si>
    <t>ヤクルトあやしつばめ保育園</t>
    <rPh sb="10" eb="13">
      <t>ホイクエン</t>
    </rPh>
    <phoneticPr fontId="25"/>
  </si>
  <si>
    <t>保育所型</t>
    <rPh sb="0" eb="2">
      <t>ホイク</t>
    </rPh>
    <rPh sb="2" eb="3">
      <t>ショ</t>
    </rPh>
    <rPh sb="3" eb="4">
      <t>ガタ</t>
    </rPh>
    <phoneticPr fontId="20"/>
  </si>
  <si>
    <t>エスパルキッズ保育園</t>
    <rPh sb="7" eb="10">
      <t>ホイクエン</t>
    </rPh>
    <phoneticPr fontId="26"/>
  </si>
  <si>
    <t>南中山すいせん保育園</t>
    <phoneticPr fontId="26"/>
  </si>
  <si>
    <t>キッズ・マークトゥエイン</t>
    <phoneticPr fontId="20"/>
  </si>
  <si>
    <t>せせらぎ保育園</t>
    <rPh sb="4" eb="7">
      <t>ホイクエン</t>
    </rPh>
    <phoneticPr fontId="26"/>
  </si>
  <si>
    <t>ピンク色のセルに入力</t>
    <rPh sb="3" eb="4">
      <t>イロ</t>
    </rPh>
    <rPh sb="8" eb="10">
      <t>ニュウリョク</t>
    </rPh>
    <phoneticPr fontId="9"/>
  </si>
  <si>
    <t>水色のセルを選択　してください。</t>
    <rPh sb="0" eb="2">
      <t>ミズイロ</t>
    </rPh>
    <rPh sb="6" eb="8">
      <t>センタク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</si>
  <si>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</si>
  <si>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</si>
  <si>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</si>
  <si>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</si>
  <si>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　（あて先） 仙 台 市 長</t>
    <phoneticPr fontId="17"/>
  </si>
  <si>
    <t>（施設類型：</t>
    <phoneticPr fontId="9"/>
  </si>
  <si>
    <t>）</t>
    <phoneticPr fontId="17"/>
  </si>
  <si>
    <t>（施設名：</t>
    <rPh sb="1" eb="3">
      <t>シセツ</t>
    </rPh>
    <rPh sb="3" eb="4">
      <t>メイ</t>
    </rPh>
    <phoneticPr fontId="17"/>
  </si>
  <si>
    <t xml:space="preserve">       　　　　　　　　　　　　　　</t>
    <phoneticPr fontId="17"/>
  </si>
  <si>
    <t xml:space="preserve">       　       　　　　　　　　　　　　</t>
    <phoneticPr fontId="17"/>
  </si>
  <si>
    <t>代表者名</t>
    <rPh sb="0" eb="3">
      <t>ダイヒョウシャ</t>
    </rPh>
    <rPh sb="3" eb="4">
      <t>メイ</t>
    </rPh>
    <phoneticPr fontId="17"/>
  </si>
  <si>
    <t>記</t>
    <rPh sb="0" eb="1">
      <t>キ</t>
    </rPh>
    <phoneticPr fontId="9"/>
  </si>
  <si>
    <t>１　施設等の種類</t>
    <rPh sb="2" eb="4">
      <t>シセツ</t>
    </rPh>
    <rPh sb="4" eb="5">
      <t>トウ</t>
    </rPh>
    <rPh sb="6" eb="8">
      <t>シュルイ</t>
    </rPh>
    <phoneticPr fontId="9"/>
  </si>
  <si>
    <t>２　施設等の名称</t>
    <rPh sb="2" eb="4">
      <t>シセツ</t>
    </rPh>
    <rPh sb="4" eb="5">
      <t>トウ</t>
    </rPh>
    <rPh sb="6" eb="8">
      <t>メイショウ</t>
    </rPh>
    <phoneticPr fontId="9"/>
  </si>
  <si>
    <t>３　申請額</t>
    <rPh sb="2" eb="4">
      <t>シンセイ</t>
    </rPh>
    <rPh sb="4" eb="5">
      <t>ガク</t>
    </rPh>
    <phoneticPr fontId="9"/>
  </si>
  <si>
    <t>金</t>
    <rPh sb="0" eb="1">
      <t>キン</t>
    </rPh>
    <phoneticPr fontId="9"/>
  </si>
  <si>
    <t>円</t>
    <rPh sb="0" eb="1">
      <t>エン</t>
    </rPh>
    <phoneticPr fontId="9"/>
  </si>
  <si>
    <t>↓請求書転記用</t>
    <rPh sb="1" eb="4">
      <t>セイキュウショ</t>
    </rPh>
    <rPh sb="4" eb="6">
      <t>テンキ</t>
    </rPh>
    <rPh sb="6" eb="7">
      <t>ヨウ</t>
    </rPh>
    <phoneticPr fontId="9"/>
  </si>
  <si>
    <t>施設コード</t>
    <rPh sb="0" eb="2">
      <t>シセツ</t>
    </rPh>
    <phoneticPr fontId="9"/>
  </si>
  <si>
    <t>担当者氏名</t>
    <rPh sb="0" eb="3">
      <t>タントウシャ</t>
    </rPh>
    <rPh sb="3" eb="5">
      <t>シメイ</t>
    </rPh>
    <phoneticPr fontId="9"/>
  </si>
  <si>
    <t>連絡先電話番号</t>
    <rPh sb="0" eb="2">
      <t>レンラク</t>
    </rPh>
    <rPh sb="2" eb="3">
      <t>サキ</t>
    </rPh>
    <rPh sb="3" eb="7">
      <t>デンワバンゴウ</t>
    </rPh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</si>
  <si>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</si>
  <si>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金額</t>
    <rPh sb="0" eb="2">
      <t>キンガク</t>
    </rPh>
    <phoneticPr fontId="9"/>
  </si>
  <si>
    <t>千</t>
    <rPh sb="0" eb="1">
      <t>セン</t>
    </rPh>
    <phoneticPr fontId="9"/>
  </si>
  <si>
    <t>百</t>
    <rPh sb="0" eb="1">
      <t>ヒャク</t>
    </rPh>
    <phoneticPr fontId="9"/>
  </si>
  <si>
    <t>十</t>
    <rPh sb="0" eb="1">
      <t>ジュウ</t>
    </rPh>
    <phoneticPr fontId="9"/>
  </si>
  <si>
    <t>億</t>
    <rPh sb="0" eb="1">
      <t>オク</t>
    </rPh>
    <phoneticPr fontId="9"/>
  </si>
  <si>
    <t>万</t>
    <rPh sb="0" eb="1">
      <t>マン</t>
    </rPh>
    <phoneticPr fontId="9"/>
  </si>
  <si>
    <t>内　　　　　　　訳</t>
    <rPh sb="0" eb="1">
      <t>ウチ</t>
    </rPh>
    <rPh sb="8" eb="9">
      <t>ワケ</t>
    </rPh>
    <phoneticPr fontId="9"/>
  </si>
  <si>
    <t>品名</t>
    <rPh sb="0" eb="2">
      <t>ヒンメイ</t>
    </rPh>
    <phoneticPr fontId="9"/>
  </si>
  <si>
    <t>規格</t>
    <rPh sb="0" eb="2">
      <t>キカク</t>
    </rPh>
    <phoneticPr fontId="9"/>
  </si>
  <si>
    <t>単位</t>
    <rPh sb="0" eb="2">
      <t>タンイ</t>
    </rPh>
    <phoneticPr fontId="9"/>
  </si>
  <si>
    <t>数量</t>
    <rPh sb="0" eb="2">
      <t>スウリョウ</t>
    </rPh>
    <phoneticPr fontId="9"/>
  </si>
  <si>
    <t>単価</t>
    <rPh sb="0" eb="2">
      <t>タンカ</t>
    </rPh>
    <phoneticPr fontId="9"/>
  </si>
  <si>
    <t>小計</t>
    <rPh sb="0" eb="2">
      <t>ショウケイ</t>
    </rPh>
    <phoneticPr fontId="9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</si>
  <si>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9"/>
  </si>
  <si>
    <t>合計</t>
    <rPh sb="0" eb="2">
      <t>ゴウケイ</t>
    </rPh>
    <phoneticPr fontId="9"/>
  </si>
  <si>
    <t>上記（裏面）の金額を請求します。</t>
    <rPh sb="0" eb="2">
      <t>ジョウキ</t>
    </rPh>
    <rPh sb="3" eb="5">
      <t>リメン</t>
    </rPh>
    <rPh sb="7" eb="9">
      <t>キンガク</t>
    </rPh>
    <rPh sb="10" eb="12">
      <t>セイキュウ</t>
    </rPh>
    <phoneticPr fontId="9"/>
  </si>
  <si>
    <t>　（あて先）仙台市（区）長</t>
    <rPh sb="4" eb="5">
      <t>サキ</t>
    </rPh>
    <rPh sb="6" eb="9">
      <t>センダイシ</t>
    </rPh>
    <rPh sb="10" eb="11">
      <t>ク</t>
    </rPh>
    <rPh sb="12" eb="13">
      <t>チョウ</t>
    </rPh>
    <phoneticPr fontId="9"/>
  </si>
  <si>
    <t>　施設名</t>
    <rPh sb="1" eb="3">
      <t>シセツ</t>
    </rPh>
    <rPh sb="3" eb="4">
      <t>メイ</t>
    </rPh>
    <phoneticPr fontId="9"/>
  </si>
  <si>
    <t>　所在地</t>
    <rPh sb="1" eb="4">
      <t>ショザイチ</t>
    </rPh>
    <phoneticPr fontId="9"/>
  </si>
  <si>
    <t>登録債権者ですので指定した方法でお支払いください。</t>
    <rPh sb="0" eb="2">
      <t>トウロク</t>
    </rPh>
    <rPh sb="2" eb="5">
      <t>サイケンシャ</t>
    </rPh>
    <rPh sb="9" eb="11">
      <t>シテイ</t>
    </rPh>
    <rPh sb="13" eb="15">
      <t>ホウホウ</t>
    </rPh>
    <rPh sb="17" eb="19">
      <t>シハラ</t>
    </rPh>
    <phoneticPr fontId="9"/>
  </si>
  <si>
    <t>　法人名</t>
    <rPh sb="1" eb="3">
      <t>ホウジン</t>
    </rPh>
    <rPh sb="3" eb="4">
      <t>メイ</t>
    </rPh>
    <phoneticPr fontId="9"/>
  </si>
  <si>
    <t>（債権者電話番号下4桁）</t>
    <rPh sb="1" eb="4">
      <t>サイケンシャ</t>
    </rPh>
    <rPh sb="4" eb="6">
      <t>デンワ</t>
    </rPh>
    <rPh sb="6" eb="8">
      <t>バンゴウ</t>
    </rPh>
    <rPh sb="8" eb="9">
      <t>シモ</t>
    </rPh>
    <rPh sb="10" eb="11">
      <t>ケタ</t>
    </rPh>
    <phoneticPr fontId="9"/>
  </si>
  <si>
    <t>　設置者名</t>
    <rPh sb="1" eb="4">
      <t>セッチシャ</t>
    </rPh>
    <rPh sb="4" eb="5">
      <t>メイ</t>
    </rPh>
    <phoneticPr fontId="9"/>
  </si>
  <si>
    <t>振込先銀行</t>
    <rPh sb="0" eb="3">
      <t>フリコミサキ</t>
    </rPh>
    <rPh sb="3" eb="5">
      <t>ギンコウ</t>
    </rPh>
    <phoneticPr fontId="9"/>
  </si>
  <si>
    <t>銀行</t>
    <rPh sb="0" eb="2">
      <t>ギンコウ</t>
    </rPh>
    <phoneticPr fontId="9"/>
  </si>
  <si>
    <t>店</t>
    <rPh sb="0" eb="1">
      <t>ミセ</t>
    </rPh>
    <phoneticPr fontId="9"/>
  </si>
  <si>
    <t>口座を複数登録していますので</t>
    <rPh sb="0" eb="2">
      <t>コウザ</t>
    </rPh>
    <rPh sb="3" eb="5">
      <t>フクスウ</t>
    </rPh>
    <rPh sb="5" eb="7">
      <t>トウロク</t>
    </rPh>
    <phoneticPr fontId="9"/>
  </si>
  <si>
    <t>登録していませんので</t>
    <rPh sb="0" eb="2">
      <t>トウロク</t>
    </rPh>
    <phoneticPr fontId="9"/>
  </si>
  <si>
    <t>①</t>
  </si>
  <si>
    <t>普通</t>
    <rPh sb="0" eb="2">
      <t>フツウ</t>
    </rPh>
    <phoneticPr fontId="9"/>
  </si>
  <si>
    <t>口座
番号</t>
    <rPh sb="0" eb="2">
      <t>コウザ</t>
    </rPh>
    <rPh sb="3" eb="5">
      <t>バンゴウ</t>
    </rPh>
    <phoneticPr fontId="9"/>
  </si>
  <si>
    <t>（上記のいずれかに☑印をつけてください）</t>
    <rPh sb="1" eb="3">
      <t>ジョウキ</t>
    </rPh>
    <rPh sb="10" eb="11">
      <t>ジルシ</t>
    </rPh>
    <phoneticPr fontId="9"/>
  </si>
  <si>
    <t>当座</t>
    <rPh sb="0" eb="2">
      <t>トウザ</t>
    </rPh>
    <phoneticPr fontId="9"/>
  </si>
  <si>
    <t>口座名義</t>
    <rPh sb="0" eb="2">
      <t>コウザ</t>
    </rPh>
    <rPh sb="2" eb="4">
      <t>メイギ</t>
    </rPh>
    <phoneticPr fontId="9"/>
  </si>
  <si>
    <t>フリガナ</t>
    <phoneticPr fontId="9"/>
  </si>
  <si>
    <t>注</t>
    <rPh sb="0" eb="1">
      <t>チュウ</t>
    </rPh>
    <phoneticPr fontId="9"/>
  </si>
  <si>
    <t>1　金額は，アラビア数字で記入してください。</t>
    <rPh sb="2" eb="4">
      <t>キンガク</t>
    </rPh>
    <rPh sb="10" eb="12">
      <t>スウジ</t>
    </rPh>
    <rPh sb="13" eb="15">
      <t>キニュウ</t>
    </rPh>
    <phoneticPr fontId="9"/>
  </si>
  <si>
    <t>2　首標金額の訂正は認めません。</t>
    <rPh sb="2" eb="3">
      <t>クビ</t>
    </rPh>
    <rPh sb="3" eb="4">
      <t>ヒョウ</t>
    </rPh>
    <rPh sb="4" eb="6">
      <t>キンガク</t>
    </rPh>
    <rPh sb="7" eb="9">
      <t>テイセイ</t>
    </rPh>
    <rPh sb="10" eb="11">
      <t>ミト</t>
    </rPh>
    <phoneticPr fontId="9"/>
  </si>
  <si>
    <t>3　首標金額の一桁上位の欄に\印を記入してください。</t>
    <rPh sb="2" eb="3">
      <t>クビ</t>
    </rPh>
    <rPh sb="3" eb="4">
      <t>ヒョウ</t>
    </rPh>
    <rPh sb="4" eb="6">
      <t>キンガク</t>
    </rPh>
    <rPh sb="7" eb="9">
      <t>ヒトケタ</t>
    </rPh>
    <rPh sb="9" eb="11">
      <t>ジョウイ</t>
    </rPh>
    <rPh sb="12" eb="13">
      <t>ラン</t>
    </rPh>
    <rPh sb="15" eb="16">
      <t>シルシ</t>
    </rPh>
    <rPh sb="17" eb="19">
      <t>キニュウ</t>
    </rPh>
    <phoneticPr fontId="9"/>
  </si>
  <si>
    <t>施設CD</t>
    <rPh sb="0" eb="2">
      <t>シセツ</t>
    </rPh>
    <phoneticPr fontId="17"/>
  </si>
  <si>
    <t>施設類型</t>
    <rPh sb="0" eb="2">
      <t>シセツ</t>
    </rPh>
    <rPh sb="2" eb="4">
      <t>ルイケイ</t>
    </rPh>
    <phoneticPr fontId="17"/>
  </si>
  <si>
    <t>施設名</t>
    <rPh sb="0" eb="2">
      <t>シセツ</t>
    </rPh>
    <rPh sb="2" eb="3">
      <t>メイ</t>
    </rPh>
    <phoneticPr fontId="17"/>
  </si>
  <si>
    <t>設置者住所</t>
    <rPh sb="0" eb="3">
      <t>セッチシャ</t>
    </rPh>
    <rPh sb="3" eb="5">
      <t>ジュウショ</t>
    </rPh>
    <phoneticPr fontId="8"/>
  </si>
  <si>
    <t>設置者</t>
    <rPh sb="0" eb="3">
      <t>セッチシャ</t>
    </rPh>
    <phoneticPr fontId="8"/>
  </si>
  <si>
    <t>仙台市太白区茂庭台２－１５－２０　</t>
  </si>
  <si>
    <t>社会福祉法人宮城県福祉事業協会</t>
  </si>
  <si>
    <t>仙台市青葉区新坂町１２－１　</t>
  </si>
  <si>
    <t>宗教法人荘厳寺</t>
  </si>
  <si>
    <t>仙台市青葉区葉山町８－１　</t>
  </si>
  <si>
    <t>社会福祉法人仙台市社会事業協会</t>
  </si>
  <si>
    <t>仙台市青葉区片平２－１－２　</t>
  </si>
  <si>
    <t>社会福祉法人木這子</t>
  </si>
  <si>
    <t>東京都中央区日本橋浜町２－４４－４</t>
  </si>
  <si>
    <t>社会福祉法人信和会</t>
  </si>
  <si>
    <t>仙台市青葉区五橋１－６－１５　</t>
  </si>
  <si>
    <t>宗教法人日本基督教団仙台五橋教会</t>
  </si>
  <si>
    <t>仙台市青葉区上杉１－１０－２５　コンバウス上杉第一</t>
  </si>
  <si>
    <t>有限会社オリン</t>
  </si>
  <si>
    <t>新潟市東区粟山７０６－１　</t>
  </si>
  <si>
    <t>社会福祉法人勇樹会</t>
  </si>
  <si>
    <t>東京都渋谷区渋谷１－２－５　MFPR渋谷ビル13階</t>
  </si>
  <si>
    <t>社会福祉法人どろんこ会</t>
  </si>
  <si>
    <t>社会福祉法人みらい</t>
  </si>
  <si>
    <t>株式会社トムズ</t>
  </si>
  <si>
    <t>仙台市青葉区中央４－３－２８　朝市ビル３階</t>
  </si>
  <si>
    <t>特定非営利活動法人朝市センター保育園</t>
  </si>
  <si>
    <t>仙台市青葉区土樋一丁目１－１５</t>
  </si>
  <si>
    <t>東京都文京区小石川１－１－１　</t>
  </si>
  <si>
    <t>公益財団法人鉄道弘済会</t>
  </si>
  <si>
    <t>仙台市太白区袋原字内手７１　</t>
  </si>
  <si>
    <t>宗教法人真宗大谷派宝林寺</t>
  </si>
  <si>
    <t>仙台市太白区長町４－７－１５　</t>
  </si>
  <si>
    <t>社会福祉法人愛光福祉会</t>
  </si>
  <si>
    <t>仙台市青葉区霊屋下２３－５　</t>
  </si>
  <si>
    <t>学校法人瑞鳳学園</t>
  </si>
  <si>
    <t>仙台市宮城野区田子字富里１５３　</t>
  </si>
  <si>
    <t>社会福祉法人宮城厚生福祉会</t>
  </si>
  <si>
    <t>仙台市泉区虹の丘１－１８－２　</t>
  </si>
  <si>
    <t>学校法人三島学園</t>
  </si>
  <si>
    <t>仙台市太白区金剛沢１－５－３５　</t>
  </si>
  <si>
    <t>学校法人西多賀学園</t>
  </si>
  <si>
    <t>仙台市太白区郡山４－１３－４　</t>
  </si>
  <si>
    <t>学校法人沼田学園</t>
  </si>
  <si>
    <t>株式会社日本保育サービス</t>
  </si>
  <si>
    <t>名取市手倉田字山２０８－１　</t>
  </si>
  <si>
    <t>社会福祉法人宮城福祉会</t>
  </si>
  <si>
    <t>株式会社タスク・フォースミテラ</t>
  </si>
  <si>
    <t>仙台市太白区茂庭字人来田西３０－１　</t>
  </si>
  <si>
    <t>株式会社仙台ジュニア体育研究所</t>
  </si>
  <si>
    <t>広島市西区庚午中１－７－２４　</t>
  </si>
  <si>
    <t>株式会社アイグラン</t>
  </si>
  <si>
    <t>02132</t>
  </si>
  <si>
    <t>宮城県名取市愛の杜１－２－１０</t>
  </si>
  <si>
    <t>株式会社たけやま</t>
  </si>
  <si>
    <t>埼玉県飯能市永田５２７－２</t>
  </si>
  <si>
    <t>02155</t>
  </si>
  <si>
    <t>仙台市宮城野区五輪１－４－２０　</t>
  </si>
  <si>
    <t>社会福祉法人五城福祉会</t>
  </si>
  <si>
    <t>03104</t>
  </si>
  <si>
    <t>仙台市宮城野区鶴ヶ谷５－１７－１　</t>
  </si>
  <si>
    <t>社会福祉法人希望園</t>
  </si>
  <si>
    <t>仙台市青葉区本町２－１１－１０　</t>
  </si>
  <si>
    <t>学校法人菅原学園</t>
  </si>
  <si>
    <t>京都府綴喜郡井手町大字多賀小字茶臼塚１２－２　</t>
  </si>
  <si>
    <t>ワタキューセイモア株式会社</t>
  </si>
  <si>
    <t>株式会社ニチイ学館</t>
  </si>
  <si>
    <t>岩沼市押分字水先５－６　</t>
  </si>
  <si>
    <t>社会福祉法人はるかぜ福祉会</t>
  </si>
  <si>
    <t>仙台市宮城野区苦竹２－３－２　</t>
  </si>
  <si>
    <t>株式会社秋桜</t>
  </si>
  <si>
    <t>03145</t>
  </si>
  <si>
    <t>角田市島田字御蔵林５９　</t>
  </si>
  <si>
    <t>社会福祉法人恵萩会</t>
  </si>
  <si>
    <t>穀町保育園</t>
  </si>
  <si>
    <t>仙台市若林区元茶畑１０－２１　</t>
  </si>
  <si>
    <t>社会福祉法人仙台愛隣会</t>
  </si>
  <si>
    <t>上飯田くるみ保育園</t>
  </si>
  <si>
    <t>仙台市若林区上飯田１－３－４６　</t>
  </si>
  <si>
    <t>株式会社NOZOMI</t>
  </si>
  <si>
    <t>やまとまちあから保育園</t>
  </si>
  <si>
    <t>仙台市若林区大和町５－６－３３　</t>
  </si>
  <si>
    <t>株式会社瑞穂</t>
  </si>
  <si>
    <t>ダーナ保育園</t>
  </si>
  <si>
    <t>社会福祉法人瑞鳳福祉会</t>
  </si>
  <si>
    <t>アスクやまとまち保育園</t>
  </si>
  <si>
    <t>東京都文京区本郷３－２３－１６　</t>
  </si>
  <si>
    <t>学校法人三幸学園</t>
  </si>
  <si>
    <t>東京都渋谷区渋谷１－２－５　ＭＦＰＲ渋谷ビル１３Ｆ</t>
  </si>
  <si>
    <t>社会福祉法人カナの会</t>
  </si>
  <si>
    <t>埼玉県さいたま市大宮区仲町１－５４－３</t>
  </si>
  <si>
    <t>東京都中央区銀座７－１６－１２　Ｇ－７ビルディング</t>
  </si>
  <si>
    <t>株式会社モード・プランニング・ジャパン</t>
  </si>
  <si>
    <t>大崎市古川穂波３－４－３８　</t>
  </si>
  <si>
    <t>社会福祉法人宮城愛育会</t>
  </si>
  <si>
    <t>仙台市青葉区小松島新堤７－１　</t>
  </si>
  <si>
    <t>社会福祉法人仙台キリスト教育児院</t>
  </si>
  <si>
    <t>仙台市泉区南光台東１－５１－１　</t>
  </si>
  <si>
    <t>学校法人村山学園</t>
  </si>
  <si>
    <t>富谷市上桜木２－１－９　</t>
  </si>
  <si>
    <t>社会福祉法人三矢会</t>
  </si>
  <si>
    <t>柴田郡村田町大字足立字上ヶ戸１７－５　</t>
  </si>
  <si>
    <t>社会福祉法人柏松会</t>
  </si>
  <si>
    <t>仙台市泉区八乙女中央２－２－１０</t>
  </si>
  <si>
    <t>株式会社らぽむ</t>
  </si>
  <si>
    <t>仙台市泉区紫山４－２０－２</t>
  </si>
  <si>
    <t>株式会社いちにいさん</t>
  </si>
  <si>
    <t>社会福祉法人やまとみらい福祉会</t>
  </si>
  <si>
    <t>仙台市青葉区国見ヶ丘６－１４９－１　</t>
  </si>
  <si>
    <t>社会福祉法人東北福祉会</t>
  </si>
  <si>
    <t>06114</t>
  </si>
  <si>
    <t>仙台市青葉区上杉4丁目5-5</t>
  </si>
  <si>
    <t>一般社団法人　共同保育所ちろりん村</t>
  </si>
  <si>
    <t>仙台市青葉区二日町17-17BRAVI北四番丁2F</t>
  </si>
  <si>
    <t>有限会社　カール英会話ほいくえん</t>
  </si>
  <si>
    <t>株式会社　佐藤商会</t>
  </si>
  <si>
    <t>一般社団法人　アイルアーク</t>
  </si>
  <si>
    <t xml:space="preserve">東京都渋谷区道玄坂1－12－1渋谷マークシティウェスト17階 </t>
  </si>
  <si>
    <t>特定非営利活動法人　空飛ぶくぢらの会</t>
  </si>
  <si>
    <t>学校法人　ろりぽっぷ学園</t>
  </si>
  <si>
    <t>学校法人　岩沼学園</t>
  </si>
  <si>
    <t>特定非営利活動法人　アスイク</t>
  </si>
  <si>
    <t>株式会社　プライムツーワン</t>
  </si>
  <si>
    <t>株式会社　Lateral Kids</t>
  </si>
  <si>
    <t>株式会社　ちゃいるどらんど</t>
  </si>
  <si>
    <t>株式会社　ちびっこひろば保育園</t>
  </si>
  <si>
    <t>一般社団法人　Ｐｌｕｍ</t>
  </si>
  <si>
    <t>一般社団法人　ぽっかぽか</t>
  </si>
  <si>
    <t>東京都豊島区東池袋1-44-3　池袋ISPタマビル</t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</si>
  <si>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20"/>
  </si>
  <si>
    <t>家庭的保育事業</t>
    <rPh sb="0" eb="7">
      <t>カテイテキホイクジギョウ</t>
    </rPh>
    <phoneticPr fontId="20"/>
  </si>
  <si>
    <t>事業所内保育事業Ａ型</t>
  </si>
  <si>
    <t>宮城中央ヤクルト販売　株式会社</t>
  </si>
  <si>
    <t>南中山すいせん保育園</t>
  </si>
  <si>
    <t>キッズ・マークトゥエイン</t>
  </si>
  <si>
    <t>高橋　真由美</t>
  </si>
  <si>
    <t>仙台市家庭保育室ちゅうりっぷ　代表　遊佐　ひろ子</t>
  </si>
  <si>
    <t>岸　麻記子</t>
  </si>
  <si>
    <t>菅野　淳</t>
  </si>
  <si>
    <t>小野　敬子</t>
  </si>
  <si>
    <t>33102</t>
  </si>
  <si>
    <t>33202</t>
  </si>
  <si>
    <t>33301</t>
  </si>
  <si>
    <t>33302</t>
  </si>
  <si>
    <t>33401</t>
  </si>
  <si>
    <t>41102</t>
  </si>
  <si>
    <t>41107</t>
  </si>
  <si>
    <t>41109</t>
  </si>
  <si>
    <t>41110</t>
  </si>
  <si>
    <t>41204</t>
  </si>
  <si>
    <t>41205</t>
  </si>
  <si>
    <t>41302</t>
  </si>
  <si>
    <t>41303</t>
  </si>
  <si>
    <t>41403</t>
  </si>
  <si>
    <t>41405</t>
  </si>
  <si>
    <t>41407</t>
  </si>
  <si>
    <t>41409</t>
  </si>
  <si>
    <t>41410</t>
  </si>
  <si>
    <t>41411</t>
  </si>
  <si>
    <t>41412</t>
  </si>
  <si>
    <t>41413</t>
  </si>
  <si>
    <t>41414</t>
  </si>
  <si>
    <t>41415</t>
  </si>
  <si>
    <t>41502</t>
  </si>
  <si>
    <t>41503</t>
  </si>
  <si>
    <t>41505</t>
  </si>
  <si>
    <t>41506</t>
  </si>
  <si>
    <t>41512</t>
  </si>
  <si>
    <t>41514</t>
  </si>
  <si>
    <t>41517</t>
  </si>
  <si>
    <t>41518</t>
  </si>
  <si>
    <t>41519</t>
  </si>
  <si>
    <t>41520</t>
  </si>
  <si>
    <t>41607</t>
  </si>
  <si>
    <t>2・3号定員</t>
    <rPh sb="3" eb="4">
      <t>ゴウ</t>
    </rPh>
    <rPh sb="4" eb="6">
      <t>テイイン</t>
    </rPh>
    <phoneticPr fontId="8"/>
  </si>
  <si>
    <t>1号定員</t>
    <rPh sb="1" eb="2">
      <t>ゴウ</t>
    </rPh>
    <rPh sb="2" eb="4">
      <t>テイイン</t>
    </rPh>
    <phoneticPr fontId="8"/>
  </si>
  <si>
    <t>五十嵐　綾芳</t>
    <rPh sb="0" eb="3">
      <t>イガラシ</t>
    </rPh>
    <rPh sb="4" eb="5">
      <t>アヤ</t>
    </rPh>
    <rPh sb="5" eb="6">
      <t>ホウ</t>
    </rPh>
    <phoneticPr fontId="17"/>
  </si>
  <si>
    <t>ふれあい保育園</t>
    <rPh sb="4" eb="7">
      <t>ホイクエン</t>
    </rPh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</si>
  <si>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8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</si>
  <si>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8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</si>
  <si>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8"/>
  </si>
  <si>
    <t>73304</t>
  </si>
  <si>
    <t>73305</t>
  </si>
  <si>
    <t>73306</t>
  </si>
  <si>
    <t>73307</t>
  </si>
  <si>
    <t>73403</t>
  </si>
  <si>
    <t>73404</t>
  </si>
  <si>
    <t>鶴が丘マミーこども園</t>
    <rPh sb="0" eb="1">
      <t>ツル</t>
    </rPh>
    <rPh sb="2" eb="3">
      <t>オカ</t>
    </rPh>
    <rPh sb="9" eb="10">
      <t>エン</t>
    </rPh>
    <phoneticPr fontId="8"/>
  </si>
  <si>
    <t>パリス榴岡保育園</t>
  </si>
  <si>
    <t>31422</t>
  </si>
  <si>
    <t>31423</t>
  </si>
  <si>
    <t>31424</t>
  </si>
  <si>
    <t>東北大学川内けやき保育園</t>
    <rPh sb="0" eb="2">
      <t>トウホク</t>
    </rPh>
    <rPh sb="2" eb="4">
      <t>ダイガク</t>
    </rPh>
    <rPh sb="4" eb="6">
      <t>カワウチ</t>
    </rPh>
    <rPh sb="9" eb="12">
      <t>ホイクエン</t>
    </rPh>
    <phoneticPr fontId="26"/>
  </si>
  <si>
    <t>（５）</t>
    <phoneticPr fontId="17"/>
  </si>
  <si>
    <t>これによって，様式第１号以降に自動的に法人情報等が入力されます。内容に誤りがないかご確認ください。</t>
    <rPh sb="7" eb="9">
      <t>ヨウシキ</t>
    </rPh>
    <rPh sb="9" eb="10">
      <t>ダイ</t>
    </rPh>
    <rPh sb="11" eb="12">
      <t>ゴウ</t>
    </rPh>
    <rPh sb="12" eb="14">
      <t>イコウ</t>
    </rPh>
    <rPh sb="15" eb="18">
      <t>ジドウテキ</t>
    </rPh>
    <rPh sb="19" eb="21">
      <t>ホウジン</t>
    </rPh>
    <rPh sb="21" eb="23">
      <t>ジョウホウ</t>
    </rPh>
    <rPh sb="23" eb="24">
      <t>ナド</t>
    </rPh>
    <rPh sb="25" eb="27">
      <t>ニュウリョク</t>
    </rPh>
    <rPh sb="32" eb="34">
      <t>ナイヨウ</t>
    </rPh>
    <rPh sb="35" eb="36">
      <t>アヤマ</t>
    </rPh>
    <rPh sb="42" eb="44">
      <t>カクニン</t>
    </rPh>
    <phoneticPr fontId="17"/>
  </si>
  <si>
    <t>様式第１号のピンク色のセルに入力し，申請日・代表者役職名・代表者氏名，担当者連絡先等の必要事項を記載してください。</t>
    <rPh sb="0" eb="2">
      <t>ヨウシキ</t>
    </rPh>
    <rPh sb="9" eb="10">
      <t>イロ</t>
    </rPh>
    <rPh sb="14" eb="16">
      <t>ニュウリョク</t>
    </rPh>
    <rPh sb="18" eb="20">
      <t>シンセイ</t>
    </rPh>
    <rPh sb="20" eb="21">
      <t>ビ</t>
    </rPh>
    <rPh sb="22" eb="25">
      <t>ダイヒョウシャ</t>
    </rPh>
    <rPh sb="25" eb="27">
      <t>ヤクショク</t>
    </rPh>
    <rPh sb="27" eb="28">
      <t>メイ</t>
    </rPh>
    <rPh sb="29" eb="32">
      <t>ダイヒョウシャ</t>
    </rPh>
    <rPh sb="32" eb="34">
      <t>シメイ</t>
    </rPh>
    <rPh sb="35" eb="38">
      <t>タントウシャ</t>
    </rPh>
    <rPh sb="38" eb="41">
      <t>レンラクサキ</t>
    </rPh>
    <rPh sb="41" eb="42">
      <t>トウ</t>
    </rPh>
    <rPh sb="42" eb="43">
      <t>タイトウ</t>
    </rPh>
    <rPh sb="43" eb="45">
      <t>ヒツヨウ</t>
    </rPh>
    <rPh sb="45" eb="47">
      <t>ジコウ</t>
    </rPh>
    <rPh sb="48" eb="50">
      <t>キサイ</t>
    </rPh>
    <phoneticPr fontId="17"/>
  </si>
  <si>
    <t>04135</t>
  </si>
  <si>
    <t>六郷ぱれっと保育園</t>
    <phoneticPr fontId="17"/>
  </si>
  <si>
    <t>04136</t>
  </si>
  <si>
    <t>六郷保育園</t>
    <phoneticPr fontId="17"/>
  </si>
  <si>
    <t>アイグラン保育園長町南</t>
    <phoneticPr fontId="17"/>
  </si>
  <si>
    <t>榴岡なないろ保育園</t>
  </si>
  <si>
    <t>02132</t>
    <phoneticPr fontId="17"/>
  </si>
  <si>
    <t>富沢アリス保育園</t>
    <rPh sb="0" eb="2">
      <t>トミザワ</t>
    </rPh>
    <phoneticPr fontId="17"/>
  </si>
  <si>
    <t>やまとみらい南光台東保育園</t>
  </si>
  <si>
    <t>01146</t>
  </si>
  <si>
    <t>向陽台はるかぜ保育園</t>
  </si>
  <si>
    <t>05134</t>
  </si>
  <si>
    <t>いずみ保育園</t>
    <phoneticPr fontId="17"/>
  </si>
  <si>
    <t>02155</t>
    <phoneticPr fontId="9"/>
  </si>
  <si>
    <t>02156</t>
  </si>
  <si>
    <t>アスイク保育園中田町</t>
    <phoneticPr fontId="17"/>
  </si>
  <si>
    <t>02157</t>
  </si>
  <si>
    <t>NOVAバイリンガル仙台富沢保育園</t>
    <phoneticPr fontId="17"/>
  </si>
  <si>
    <t>川前ぱれっと保育園</t>
  </si>
  <si>
    <t>02158</t>
  </si>
  <si>
    <t>もりのなかま保育園四郎丸園もぐもぐ＋</t>
    <phoneticPr fontId="17"/>
  </si>
  <si>
    <t>アイグラン保育園長町南</t>
  </si>
  <si>
    <t>富沢アリス保育園</t>
  </si>
  <si>
    <t>鶴ケ谷はぐくみ保育園</t>
  </si>
  <si>
    <t>仙台市青葉区旭ヶ丘１－３９－６</t>
  </si>
  <si>
    <t>社会福祉法人明日育福祉会</t>
  </si>
  <si>
    <t>株式会社いずみ保育園</t>
  </si>
  <si>
    <t>71109</t>
  </si>
  <si>
    <t>71210</t>
  </si>
  <si>
    <t>71211</t>
  </si>
  <si>
    <t>71306</t>
  </si>
  <si>
    <t>71509</t>
  </si>
  <si>
    <t>71510</t>
  </si>
  <si>
    <t>71512</t>
  </si>
  <si>
    <t>71513</t>
  </si>
  <si>
    <t>71615</t>
  </si>
  <si>
    <t>71616</t>
  </si>
  <si>
    <t>73101</t>
  </si>
  <si>
    <t>73203</t>
  </si>
  <si>
    <t>73204</t>
  </si>
  <si>
    <t>73205</t>
  </si>
  <si>
    <t>73303</t>
  </si>
  <si>
    <t>73402</t>
  </si>
  <si>
    <t>73502</t>
  </si>
  <si>
    <t>73503</t>
  </si>
  <si>
    <t>73601</t>
  </si>
  <si>
    <t>食と森のこども園小松島</t>
  </si>
  <si>
    <t>ミッキー北仙台こども園</t>
  </si>
  <si>
    <t>幼保連携型認定こども園　中野栄あしぐろこども園</t>
  </si>
  <si>
    <t>幼保連携型認定こども園　明石南こどもの城</t>
  </si>
  <si>
    <t>幼保連携型認定こども園　桂こどもの城</t>
  </si>
  <si>
    <t>ミッキー八乙女こども園</t>
  </si>
  <si>
    <t>落合はぐくみこども園</t>
  </si>
  <si>
    <t>愛子すぎのここども園</t>
  </si>
  <si>
    <t>カール英会話プリスクール</t>
  </si>
  <si>
    <t>ニューフィールド保育園</t>
  </si>
  <si>
    <t>ピースフル保育園</t>
  </si>
  <si>
    <t>蒲町おもちゃばここども園</t>
  </si>
  <si>
    <t>六丁の目こども園</t>
  </si>
  <si>
    <t>カール英会話ほいくえん</t>
  </si>
  <si>
    <t>カール英会話こども園</t>
  </si>
  <si>
    <t>ちゃいるどらんどなないろの里こども園</t>
  </si>
  <si>
    <t>ひまわりこども園</t>
  </si>
  <si>
    <t>あすと長町こぶたの城こども園</t>
  </si>
  <si>
    <t>仙台ちびっこひろばこども園</t>
  </si>
  <si>
    <t>ミッキー泉中央こども園</t>
  </si>
  <si>
    <t>カール英会話チルドレン</t>
  </si>
  <si>
    <t>ぶんぶん保育園二日町園</t>
  </si>
  <si>
    <t>ぶんぶん保育園小田原園</t>
  </si>
  <si>
    <t>ハピネス保育園中野栄</t>
  </si>
  <si>
    <t>苦竹ナーサリー</t>
  </si>
  <si>
    <t>第2紫山いちにいさん保育園</t>
  </si>
  <si>
    <t>KIDS-Kan</t>
  </si>
  <si>
    <t>株式会社　ビック・ママ</t>
  </si>
  <si>
    <t>株式会社　リアリノ</t>
  </si>
  <si>
    <t>61103</t>
  </si>
  <si>
    <t>61104</t>
  </si>
  <si>
    <t>61105</t>
  </si>
  <si>
    <t>61401</t>
  </si>
  <si>
    <t>61402</t>
  </si>
  <si>
    <t>61501</t>
  </si>
  <si>
    <t>62101</t>
  </si>
  <si>
    <t>62501</t>
  </si>
  <si>
    <t>62601</t>
  </si>
  <si>
    <t>63102</t>
  </si>
  <si>
    <t>63103</t>
  </si>
  <si>
    <t>63501</t>
  </si>
  <si>
    <t>63502</t>
  </si>
  <si>
    <t>仙台市宮城野区新田東1-8-4　クリアフォレスト1階</t>
  </si>
  <si>
    <t>仙台ナーサリー　株式会社</t>
  </si>
  <si>
    <t>社会福祉法人　みらい</t>
  </si>
  <si>
    <t>宮城県大崎市古川穂波3-8-50</t>
  </si>
  <si>
    <t>カラマンディ　株式会社</t>
  </si>
  <si>
    <t>仙台市泉区紫山4-20-2</t>
  </si>
  <si>
    <t>株式会社　いちにいさん</t>
  </si>
  <si>
    <t>仙台市若林区東八番丁183</t>
  </si>
  <si>
    <t>仙台市泉区泉中央1-45-3</t>
  </si>
  <si>
    <t>仙台市若林区木ノ下1-20-21</t>
  </si>
  <si>
    <t>株式会社　きっずかん</t>
  </si>
  <si>
    <t>31102</t>
  </si>
  <si>
    <t>31103</t>
  </si>
  <si>
    <t>31105</t>
  </si>
  <si>
    <t>31108</t>
  </si>
  <si>
    <t>31109</t>
  </si>
  <si>
    <t>31110</t>
  </si>
  <si>
    <t>31112</t>
  </si>
  <si>
    <t>31113</t>
  </si>
  <si>
    <t>31114</t>
  </si>
  <si>
    <t>31115</t>
  </si>
  <si>
    <t>31116</t>
  </si>
  <si>
    <t>31118</t>
  </si>
  <si>
    <t>31119</t>
  </si>
  <si>
    <t>31120</t>
  </si>
  <si>
    <t>31121</t>
  </si>
  <si>
    <t>31122</t>
  </si>
  <si>
    <t>31123</t>
  </si>
  <si>
    <t>31124</t>
  </si>
  <si>
    <t>31125</t>
  </si>
  <si>
    <t>31126</t>
  </si>
  <si>
    <t>31127</t>
  </si>
  <si>
    <t>31128</t>
  </si>
  <si>
    <t>31129</t>
  </si>
  <si>
    <t>31202</t>
  </si>
  <si>
    <t>31203</t>
  </si>
  <si>
    <t>31204</t>
  </si>
  <si>
    <t>31205</t>
  </si>
  <si>
    <t>31206</t>
  </si>
  <si>
    <t>31207</t>
  </si>
  <si>
    <t>31210</t>
  </si>
  <si>
    <t>31212</t>
  </si>
  <si>
    <t>31214</t>
  </si>
  <si>
    <t>31215</t>
  </si>
  <si>
    <t>31216</t>
  </si>
  <si>
    <t>31220</t>
  </si>
  <si>
    <t>31221</t>
  </si>
  <si>
    <t>31222</t>
  </si>
  <si>
    <t>31223</t>
  </si>
  <si>
    <t>31224</t>
  </si>
  <si>
    <t>31301</t>
  </si>
  <si>
    <t>31302</t>
  </si>
  <si>
    <t>31303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</si>
  <si>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</si>
  <si>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</si>
  <si>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</si>
  <si>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</si>
  <si>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</si>
  <si>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</si>
  <si>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</si>
  <si>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</si>
  <si>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</si>
  <si>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</si>
  <si>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31316</t>
  </si>
  <si>
    <t>31401</t>
  </si>
  <si>
    <t>31402</t>
  </si>
  <si>
    <t>31403</t>
  </si>
  <si>
    <t>31404</t>
  </si>
  <si>
    <t>31405</t>
  </si>
  <si>
    <t>31407</t>
  </si>
  <si>
    <t>31408</t>
  </si>
  <si>
    <t>31409</t>
  </si>
  <si>
    <t>31410</t>
  </si>
  <si>
    <t>31411</t>
  </si>
  <si>
    <t>31412</t>
  </si>
  <si>
    <t>31413</t>
  </si>
  <si>
    <t>31414</t>
  </si>
  <si>
    <t>31415</t>
  </si>
  <si>
    <t>31416</t>
  </si>
  <si>
    <t>31418</t>
  </si>
  <si>
    <t>31419</t>
  </si>
  <si>
    <t>31420</t>
  </si>
  <si>
    <t>31421</t>
  </si>
  <si>
    <t>31503</t>
  </si>
  <si>
    <t>31505</t>
  </si>
  <si>
    <t>31506</t>
  </si>
  <si>
    <t>31507</t>
  </si>
  <si>
    <t>31508</t>
  </si>
  <si>
    <t>31510</t>
  </si>
  <si>
    <t>31511</t>
  </si>
  <si>
    <t>31512</t>
  </si>
  <si>
    <t>31516</t>
  </si>
  <si>
    <t>31517</t>
  </si>
  <si>
    <t>31604</t>
  </si>
  <si>
    <t>32103</t>
  </si>
  <si>
    <t>32105</t>
  </si>
  <si>
    <t>32109</t>
  </si>
  <si>
    <t>32112</t>
  </si>
  <si>
    <t>32203</t>
  </si>
  <si>
    <t>32205</t>
  </si>
  <si>
    <t>32306</t>
  </si>
  <si>
    <t>32402</t>
  </si>
  <si>
    <t>32505</t>
  </si>
  <si>
    <t>32507</t>
  </si>
  <si>
    <t>32603</t>
  </si>
  <si>
    <t>02161</t>
  </si>
  <si>
    <t>02162</t>
  </si>
  <si>
    <t>山形県新庄市金沢１９１７－７　</t>
  </si>
  <si>
    <t>山形県新庄市金沢１９１７－７</t>
  </si>
  <si>
    <t>富沢南なないろ保育園</t>
    <phoneticPr fontId="9"/>
  </si>
  <si>
    <t>02161</t>
    <phoneticPr fontId="2"/>
  </si>
  <si>
    <t>中田なないろ保育園</t>
    <phoneticPr fontId="17"/>
  </si>
  <si>
    <t>右のとおり振込
してください。</t>
    <rPh sb="0" eb="1">
      <t>ミギ</t>
    </rPh>
    <rPh sb="5" eb="6">
      <t>フ</t>
    </rPh>
    <rPh sb="6" eb="7">
      <t>コ</t>
    </rPh>
    <phoneticPr fontId="9"/>
  </si>
  <si>
    <t>菊地　由美子</t>
    <rPh sb="0" eb="2">
      <t>キクチ</t>
    </rPh>
    <rPh sb="3" eb="6">
      <t>ユミコ</t>
    </rPh>
    <phoneticPr fontId="24"/>
  </si>
  <si>
    <r>
      <t>請求書シートに自動で金額等が反映されます。金額等に誤りがないことを確認し，</t>
    </r>
    <r>
      <rPr>
        <b/>
        <u/>
        <sz val="10"/>
        <color rgb="FFFF0000"/>
        <rFont val="游ゴシック"/>
        <family val="3"/>
        <charset val="128"/>
      </rPr>
      <t>口座情報等を記載してください。</t>
    </r>
    <rPh sb="0" eb="3">
      <t>セイキュウショ</t>
    </rPh>
    <rPh sb="7" eb="9">
      <t>ジドウ</t>
    </rPh>
    <rPh sb="10" eb="12">
      <t>キンガク</t>
    </rPh>
    <rPh sb="12" eb="13">
      <t>ナド</t>
    </rPh>
    <rPh sb="14" eb="16">
      <t>ハンエイ</t>
    </rPh>
    <rPh sb="21" eb="23">
      <t>キンガク</t>
    </rPh>
    <rPh sb="23" eb="24">
      <t>トウ</t>
    </rPh>
    <rPh sb="25" eb="26">
      <t>アヤマ</t>
    </rPh>
    <rPh sb="33" eb="35">
      <t>カクニン</t>
    </rPh>
    <rPh sb="37" eb="39">
      <t>コウザ</t>
    </rPh>
    <rPh sb="39" eb="41">
      <t>ジョウホウ</t>
    </rPh>
    <rPh sb="41" eb="42">
      <t>ナド</t>
    </rPh>
    <rPh sb="43" eb="45">
      <t>キサイ</t>
    </rPh>
    <phoneticPr fontId="9"/>
  </si>
  <si>
    <t>しあわせいっぱい保育園　新田</t>
    <phoneticPr fontId="9"/>
  </si>
  <si>
    <t>もりのなかま保育園小田原園もぐもぐ+</t>
    <rPh sb="12" eb="13">
      <t>エン</t>
    </rPh>
    <phoneticPr fontId="9"/>
  </si>
  <si>
    <t>31225</t>
  </si>
  <si>
    <t>小規模保育事業Ａ型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</si>
  <si>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小規模保育事業Ａ型</t>
  </si>
  <si>
    <t>小規模保育事業Ｂ型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</si>
  <si>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株式会社　Ｆ＆Ｓ</t>
  </si>
  <si>
    <t>41416</t>
  </si>
  <si>
    <t>事業所内保育事業Ａ型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</si>
  <si>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事業所内保育事業Ｂ型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</si>
  <si>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事業所内保育事業保育所型</t>
    <rPh sb="8" eb="10">
      <t>ホイク</t>
    </rPh>
    <rPh sb="10" eb="11">
      <t>ショ</t>
    </rPh>
    <rPh sb="11" eb="12">
      <t>ガタ</t>
    </rPh>
    <phoneticPr fontId="3"/>
  </si>
  <si>
    <t>事業所内保育事業保育所型</t>
    <rPh sb="0" eb="8">
      <t>ジギョウショナイホイクジギョウ</t>
    </rPh>
    <rPh sb="8" eb="10">
      <t>ホイク</t>
    </rPh>
    <rPh sb="10" eb="11">
      <t>ショ</t>
    </rPh>
    <rPh sb="11" eb="12">
      <t>ガタ</t>
    </rPh>
    <phoneticPr fontId="3"/>
  </si>
  <si>
    <t>みのりこども園</t>
    <rPh sb="6" eb="7">
      <t>エン</t>
    </rPh>
    <phoneticPr fontId="8"/>
  </si>
  <si>
    <t>73206</t>
  </si>
  <si>
    <t>73207</t>
  </si>
  <si>
    <t>73208</t>
  </si>
  <si>
    <t>73209</t>
  </si>
  <si>
    <t>73210</t>
  </si>
  <si>
    <t>73211</t>
  </si>
  <si>
    <t>73214</t>
  </si>
  <si>
    <t>仙台市青葉区折立３－１７－１０</t>
  </si>
  <si>
    <t>仙台市青葉区小松島４－１７－２２</t>
  </si>
  <si>
    <t>幼保連携型認定こども園　中山保育園</t>
  </si>
  <si>
    <t>認定こども園　ろりぽっぷ出花園</t>
  </si>
  <si>
    <t>認定こども園　ろりぽっぷ保育園</t>
  </si>
  <si>
    <t>荒井あおばこども園</t>
  </si>
  <si>
    <t>幼保連携型認定こども園　光の子</t>
  </si>
  <si>
    <t>YMCA西中田こども園</t>
  </si>
  <si>
    <t>YMCA南大野田こども園</t>
  </si>
  <si>
    <t>認定こども園　ろりぽっぷ泉中央南園</t>
  </si>
  <si>
    <t>認定こども園　ろりぽっぷ赤い屋根の保育園</t>
  </si>
  <si>
    <t>YMCA加茂こども園</t>
  </si>
  <si>
    <t>南光台すいせんこども園</t>
  </si>
  <si>
    <t>認定こども園　TOBINOKO</t>
    <rPh sb="0" eb="2">
      <t>ニンテイ</t>
    </rPh>
    <rPh sb="5" eb="6">
      <t>エン</t>
    </rPh>
    <phoneticPr fontId="8"/>
  </si>
  <si>
    <t>認定こども園 れいんぼーなーさりー原ノ町館</t>
    <rPh sb="0" eb="2">
      <t>ニンテイ</t>
    </rPh>
    <rPh sb="5" eb="6">
      <t>エン</t>
    </rPh>
    <phoneticPr fontId="8"/>
  </si>
  <si>
    <t>ミッキー榴岡公園前こども園</t>
    <rPh sb="8" eb="9">
      <t>マエ</t>
    </rPh>
    <phoneticPr fontId="8"/>
  </si>
  <si>
    <t>つつじがおかもりのいえこども園</t>
  </si>
  <si>
    <t>幸町すいせんこども園</t>
  </si>
  <si>
    <t>ちいさなこどもえん</t>
  </si>
  <si>
    <t>あそびまショーこども園</t>
  </si>
  <si>
    <t>ぷらざこども園長町</t>
  </si>
  <si>
    <t>ぷりえ～る南中山認定こども園</t>
    <rPh sb="8" eb="10">
      <t>ニンテイ</t>
    </rPh>
    <phoneticPr fontId="8"/>
  </si>
  <si>
    <t>泉すぎのここども園</t>
  </si>
  <si>
    <t>そらのここども園</t>
  </si>
  <si>
    <t>ミッキー八乙女中央こども園</t>
  </si>
  <si>
    <t>まつもりこども園</t>
  </si>
  <si>
    <t>71101</t>
  </si>
  <si>
    <t>71102</t>
  </si>
  <si>
    <t>71103</t>
  </si>
  <si>
    <t>71104</t>
  </si>
  <si>
    <t>71105</t>
  </si>
  <si>
    <t>71107</t>
  </si>
  <si>
    <t>71108</t>
  </si>
  <si>
    <t>71111</t>
  </si>
  <si>
    <t>71201</t>
  </si>
  <si>
    <t>71202</t>
  </si>
  <si>
    <t>71203</t>
  </si>
  <si>
    <t>71204</t>
  </si>
  <si>
    <t>71205</t>
  </si>
  <si>
    <t>71206</t>
  </si>
  <si>
    <t>71207</t>
  </si>
  <si>
    <t>71208</t>
  </si>
  <si>
    <t>71301</t>
  </si>
  <si>
    <t>71302</t>
  </si>
  <si>
    <t>71303</t>
  </si>
  <si>
    <t>71304</t>
  </si>
  <si>
    <t>71305</t>
  </si>
  <si>
    <t>71307</t>
  </si>
  <si>
    <t>71308</t>
  </si>
  <si>
    <t>71401</t>
  </si>
  <si>
    <t>71402</t>
  </si>
  <si>
    <t>71403</t>
  </si>
  <si>
    <t>71404</t>
  </si>
  <si>
    <t>71405</t>
  </si>
  <si>
    <t>71406</t>
  </si>
  <si>
    <t>71407</t>
  </si>
  <si>
    <t>71408</t>
  </si>
  <si>
    <t>71409</t>
  </si>
  <si>
    <t>71410</t>
  </si>
  <si>
    <t>71501</t>
  </si>
  <si>
    <t>71502</t>
  </si>
  <si>
    <t>71503</t>
  </si>
  <si>
    <t>71504</t>
  </si>
  <si>
    <t>71505</t>
  </si>
  <si>
    <t>71506</t>
  </si>
  <si>
    <t>71507</t>
  </si>
  <si>
    <t>71508</t>
  </si>
  <si>
    <t>71514</t>
  </si>
  <si>
    <t>71515</t>
  </si>
  <si>
    <t>71614</t>
  </si>
  <si>
    <t>73102</t>
  </si>
  <si>
    <t>73103</t>
  </si>
  <si>
    <t>73201</t>
  </si>
  <si>
    <t>73202</t>
  </si>
  <si>
    <t>73301</t>
  </si>
  <si>
    <t>73302</t>
  </si>
  <si>
    <t>73309</t>
  </si>
  <si>
    <t>73405</t>
  </si>
  <si>
    <t>73501</t>
  </si>
  <si>
    <t>73506</t>
  </si>
  <si>
    <t>73507</t>
  </si>
  <si>
    <t>73508</t>
  </si>
  <si>
    <t>73509</t>
  </si>
  <si>
    <t>施設コード一覧</t>
    <rPh sb="0" eb="2">
      <t>シセツ</t>
    </rPh>
    <rPh sb="5" eb="7">
      <t>イチラン</t>
    </rPh>
    <phoneticPr fontId="9"/>
  </si>
  <si>
    <t>04138</t>
    <phoneticPr fontId="9"/>
  </si>
  <si>
    <t>03146</t>
  </si>
  <si>
    <t>ぽっかぽか紬保育園</t>
    <rPh sb="5" eb="6">
      <t>ツムギ</t>
    </rPh>
    <rPh sb="6" eb="9">
      <t>ホイクエン</t>
    </rPh>
    <phoneticPr fontId="9"/>
  </si>
  <si>
    <t>02162</t>
    <phoneticPr fontId="9"/>
  </si>
  <si>
    <t>恵和町いちにいさん保育園</t>
    <rPh sb="0" eb="3">
      <t>ケイワマチ</t>
    </rPh>
    <rPh sb="9" eb="12">
      <t>ホイクエン</t>
    </rPh>
    <phoneticPr fontId="17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</si>
  <si>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0"/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</si>
  <si>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20"/>
  </si>
  <si>
    <t>72504</t>
  </si>
  <si>
    <t>72505</t>
  </si>
  <si>
    <t>72506</t>
  </si>
  <si>
    <t>濱中　明美</t>
    <phoneticPr fontId="20"/>
  </si>
  <si>
    <t>武藤　由姫</t>
    <phoneticPr fontId="20"/>
  </si>
  <si>
    <t>五十嵐　綾芳</t>
    <rPh sb="0" eb="3">
      <t>イガラシ</t>
    </rPh>
    <rPh sb="4" eb="5">
      <t>アヤ</t>
    </rPh>
    <rPh sb="5" eb="6">
      <t>ホウ</t>
    </rPh>
    <phoneticPr fontId="3"/>
  </si>
  <si>
    <t>スクルドエンジェル保育園仙台長町園</t>
    <rPh sb="9" eb="12">
      <t>ホイクエン</t>
    </rPh>
    <rPh sb="12" eb="14">
      <t>センダイ</t>
    </rPh>
    <rPh sb="14" eb="16">
      <t>ナガマチ</t>
    </rPh>
    <rPh sb="16" eb="17">
      <t>エン</t>
    </rPh>
    <phoneticPr fontId="12"/>
  </si>
  <si>
    <t>星の子保育園</t>
    <rPh sb="0" eb="1">
      <t>ホシ</t>
    </rPh>
    <rPh sb="2" eb="3">
      <t>コ</t>
    </rPh>
    <rPh sb="3" eb="6">
      <t>ホイクエン</t>
    </rPh>
    <phoneticPr fontId="12"/>
  </si>
  <si>
    <t>バンビのおうち保育園</t>
    <rPh sb="7" eb="10">
      <t>ホイクエン</t>
    </rPh>
    <phoneticPr fontId="4"/>
  </si>
  <si>
    <t>アテナ保育園</t>
    <rPh sb="3" eb="6">
      <t>ホイクエン</t>
    </rPh>
    <phoneticPr fontId="4"/>
  </si>
  <si>
    <t>砂押こころ保育園</t>
    <rPh sb="0" eb="2">
      <t>スナオシ</t>
    </rPh>
    <rPh sb="5" eb="8">
      <t>ホイクエン</t>
    </rPh>
    <phoneticPr fontId="4"/>
  </si>
  <si>
    <t>時のかけはし保育園</t>
    <rPh sb="0" eb="1">
      <t>トキ</t>
    </rPh>
    <rPh sb="6" eb="9">
      <t>ホイクエン</t>
    </rPh>
    <phoneticPr fontId="4"/>
  </si>
  <si>
    <t>袋原ちびっこひろば保育園</t>
    <rPh sb="0" eb="1">
      <t>フクロ</t>
    </rPh>
    <rPh sb="1" eb="2">
      <t>ハラ</t>
    </rPh>
    <rPh sb="9" eb="12">
      <t>ホイクエン</t>
    </rPh>
    <phoneticPr fontId="4"/>
  </si>
  <si>
    <t>こぶたの城おおのだ保育園</t>
    <rPh sb="4" eb="5">
      <t>シロ</t>
    </rPh>
    <rPh sb="9" eb="12">
      <t>ホイクエン</t>
    </rPh>
    <phoneticPr fontId="4"/>
  </si>
  <si>
    <t>杜のぽかぽか保育園</t>
    <rPh sb="0" eb="1">
      <t>モリ</t>
    </rPh>
    <rPh sb="6" eb="9">
      <t>ホイクエン</t>
    </rPh>
    <phoneticPr fontId="4"/>
  </si>
  <si>
    <t>富沢こころ保育園</t>
    <rPh sb="0" eb="2">
      <t>トミザワ</t>
    </rPh>
    <rPh sb="5" eb="8">
      <t>ホイクエン</t>
    </rPh>
    <phoneticPr fontId="4"/>
  </si>
  <si>
    <t>大野田こころ保育園</t>
    <rPh sb="0" eb="3">
      <t>オオノダ</t>
    </rPh>
    <rPh sb="6" eb="9">
      <t>ホイクエン</t>
    </rPh>
    <phoneticPr fontId="3"/>
  </si>
  <si>
    <t>りありのきっず仙台郡山</t>
    <rPh sb="7" eb="9">
      <t>センダイ</t>
    </rPh>
    <rPh sb="9" eb="11">
      <t>コオリヤマ</t>
    </rPh>
    <phoneticPr fontId="3"/>
  </si>
  <si>
    <t>キッズフィールド富沢園</t>
    <rPh sb="8" eb="10">
      <t>トミザワ</t>
    </rPh>
    <rPh sb="10" eb="11">
      <t>エン</t>
    </rPh>
    <phoneticPr fontId="4"/>
  </si>
  <si>
    <t>もりのなかま保育園富沢駅前園</t>
    <rPh sb="6" eb="9">
      <t>ホイクエン</t>
    </rPh>
    <rPh sb="9" eb="11">
      <t>トミザワ</t>
    </rPh>
    <rPh sb="11" eb="13">
      <t>エキマエ</t>
    </rPh>
    <rPh sb="13" eb="14">
      <t>エン</t>
    </rPh>
    <phoneticPr fontId="3"/>
  </si>
  <si>
    <t>ビックママランドあすと長町園</t>
    <rPh sb="11" eb="13">
      <t>ナガマチ</t>
    </rPh>
    <rPh sb="13" eb="14">
      <t>エン</t>
    </rPh>
    <phoneticPr fontId="4"/>
  </si>
  <si>
    <t>長町南こころ保育園</t>
    <rPh sb="0" eb="2">
      <t>ナガマチ</t>
    </rPh>
    <rPh sb="2" eb="3">
      <t>ミナミ</t>
    </rPh>
    <rPh sb="6" eb="8">
      <t>ホイク</t>
    </rPh>
    <rPh sb="8" eb="9">
      <t>エン</t>
    </rPh>
    <phoneticPr fontId="4"/>
  </si>
  <si>
    <t>太陽と大地の長町南保育園</t>
    <rPh sb="0" eb="2">
      <t>タイヨウ</t>
    </rPh>
    <rPh sb="3" eb="5">
      <t>ダイチ</t>
    </rPh>
    <rPh sb="6" eb="8">
      <t>ナガマチ</t>
    </rPh>
    <rPh sb="8" eb="9">
      <t>ミナミ</t>
    </rPh>
    <rPh sb="9" eb="11">
      <t>ホイク</t>
    </rPh>
    <rPh sb="11" eb="12">
      <t>エン</t>
    </rPh>
    <phoneticPr fontId="4"/>
  </si>
  <si>
    <t>31519</t>
  </si>
  <si>
    <t>31130</t>
  </si>
  <si>
    <t>31131</t>
  </si>
  <si>
    <t>31226</t>
  </si>
  <si>
    <t>ＷＡＣまごころ保育園</t>
    <rPh sb="7" eb="10">
      <t>ホイクエン</t>
    </rPh>
    <phoneticPr fontId="7"/>
  </si>
  <si>
    <t>おひさま原っぱ保育園</t>
    <rPh sb="4" eb="5">
      <t>ハラ</t>
    </rPh>
    <rPh sb="7" eb="10">
      <t>ホイクエン</t>
    </rPh>
    <phoneticPr fontId="13"/>
  </si>
  <si>
    <t>おうち保育園木町どおり</t>
    <rPh sb="3" eb="6">
      <t>ホイクエン</t>
    </rPh>
    <rPh sb="6" eb="8">
      <t>キマチ</t>
    </rPh>
    <phoneticPr fontId="12"/>
  </si>
  <si>
    <t>小規模保育事業所ココカラ荒巻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アラマキ</t>
    </rPh>
    <phoneticPr fontId="12"/>
  </si>
  <si>
    <t>かみすぎさくら保育園</t>
    <rPh sb="7" eb="10">
      <t>ホイクエン</t>
    </rPh>
    <phoneticPr fontId="4"/>
  </si>
  <si>
    <t>すまいる立町保育園</t>
    <rPh sb="4" eb="6">
      <t>タチマチ</t>
    </rPh>
    <rPh sb="6" eb="9">
      <t>ホイクエン</t>
    </rPh>
    <phoneticPr fontId="4"/>
  </si>
  <si>
    <t>ぷりえ～る保育園あらまき</t>
    <rPh sb="5" eb="8">
      <t>ホイクエン</t>
    </rPh>
    <phoneticPr fontId="4"/>
  </si>
  <si>
    <t>共同保育所ちろりん村</t>
    <rPh sb="0" eb="2">
      <t>キョウドウ</t>
    </rPh>
    <rPh sb="2" eb="4">
      <t>ホイク</t>
    </rPh>
    <rPh sb="4" eb="5">
      <t>ショ</t>
    </rPh>
    <rPh sb="9" eb="10">
      <t>ムラ</t>
    </rPh>
    <phoneticPr fontId="4"/>
  </si>
  <si>
    <t>きまちこころ保育園</t>
    <rPh sb="6" eb="9">
      <t>ホイクエン</t>
    </rPh>
    <phoneticPr fontId="4"/>
  </si>
  <si>
    <t>こどもの家エミール</t>
    <rPh sb="4" eb="5">
      <t>イエ</t>
    </rPh>
    <phoneticPr fontId="4"/>
  </si>
  <si>
    <t>朝市っこ保育園</t>
    <rPh sb="0" eb="2">
      <t>アサイチ</t>
    </rPh>
    <rPh sb="4" eb="7">
      <t>ホイクエン</t>
    </rPh>
    <phoneticPr fontId="4"/>
  </si>
  <si>
    <t>かみすぎさくら第2保育園</t>
    <rPh sb="7" eb="8">
      <t>ダイ</t>
    </rPh>
    <rPh sb="9" eb="12">
      <t>ホイクエン</t>
    </rPh>
    <phoneticPr fontId="4"/>
  </si>
  <si>
    <t>さくらっこ保育園</t>
    <rPh sb="5" eb="8">
      <t>ホイクエン</t>
    </rPh>
    <phoneticPr fontId="4"/>
  </si>
  <si>
    <t>ピーターパン東勝山園</t>
    <rPh sb="6" eb="7">
      <t>ヒガシ</t>
    </rPh>
    <rPh sb="7" eb="9">
      <t>カツヤマ</t>
    </rPh>
    <rPh sb="9" eb="10">
      <t>エン</t>
    </rPh>
    <phoneticPr fontId="4"/>
  </si>
  <si>
    <t>たっこの家</t>
    <rPh sb="4" eb="5">
      <t>イエ</t>
    </rPh>
    <phoneticPr fontId="12"/>
  </si>
  <si>
    <t>カール高松ナーサリー</t>
    <rPh sb="3" eb="4">
      <t>タカ</t>
    </rPh>
    <phoneticPr fontId="4"/>
  </si>
  <si>
    <t>りありのきっず仙台勾当台</t>
    <rPh sb="7" eb="9">
      <t>センダイ</t>
    </rPh>
    <rPh sb="9" eb="12">
      <t>コウトウダイ</t>
    </rPh>
    <phoneticPr fontId="3"/>
  </si>
  <si>
    <t>りありのきっず仙台錦町公園</t>
    <rPh sb="7" eb="9">
      <t>センダイ</t>
    </rPh>
    <rPh sb="9" eb="13">
      <t>ニシキチョウコウエン</t>
    </rPh>
    <phoneticPr fontId="4"/>
  </si>
  <si>
    <t>もりのなかま保育園宮城野園</t>
    <rPh sb="6" eb="9">
      <t>ホイクエン</t>
    </rPh>
    <rPh sb="9" eb="12">
      <t>ミヤギノ</t>
    </rPh>
    <rPh sb="12" eb="13">
      <t>エン</t>
    </rPh>
    <phoneticPr fontId="12"/>
  </si>
  <si>
    <t>ハニー保育園</t>
    <rPh sb="3" eb="6">
      <t>ホイクエン</t>
    </rPh>
    <phoneticPr fontId="4"/>
  </si>
  <si>
    <t>スクルドエンジェル保育園仙台宮城野原園</t>
    <rPh sb="9" eb="12">
      <t>ホイクエン</t>
    </rPh>
    <rPh sb="12" eb="14">
      <t>センダイ</t>
    </rPh>
    <rPh sb="14" eb="18">
      <t>ミヤギノハラ</t>
    </rPh>
    <rPh sb="18" eb="19">
      <t>エン</t>
    </rPh>
    <phoneticPr fontId="12"/>
  </si>
  <si>
    <t>ちゃいるどらんど岩切駅前保育園</t>
    <rPh sb="8" eb="12">
      <t>イワキリエキマエ</t>
    </rPh>
    <phoneticPr fontId="4"/>
  </si>
  <si>
    <t>キッズフィールド新田東園</t>
    <rPh sb="8" eb="10">
      <t>シンデン</t>
    </rPh>
    <rPh sb="10" eb="11">
      <t>ヒガシ</t>
    </rPh>
    <rPh sb="11" eb="12">
      <t>エン</t>
    </rPh>
    <phoneticPr fontId="4"/>
  </si>
  <si>
    <t>つつじがおか保育園</t>
    <rPh sb="6" eb="9">
      <t>ホイクエン</t>
    </rPh>
    <phoneticPr fontId="4"/>
  </si>
  <si>
    <t>パリス榴岡保育園</t>
    <rPh sb="3" eb="5">
      <t>ツツジガオカ</t>
    </rPh>
    <rPh sb="5" eb="7">
      <t>ホイク</t>
    </rPh>
    <rPh sb="7" eb="8">
      <t>エン</t>
    </rPh>
    <phoneticPr fontId="4"/>
  </si>
  <si>
    <t>しあわせいっぱい保育園　新田</t>
    <rPh sb="8" eb="10">
      <t>ホイク</t>
    </rPh>
    <rPh sb="10" eb="11">
      <t>エン</t>
    </rPh>
    <rPh sb="12" eb="14">
      <t>シンデン</t>
    </rPh>
    <phoneticPr fontId="4"/>
  </si>
  <si>
    <t>もりのなかま保育園小田原園もぐもぐ＋</t>
    <rPh sb="9" eb="12">
      <t>オダワラ</t>
    </rPh>
    <rPh sb="12" eb="13">
      <t>エン</t>
    </rPh>
    <phoneticPr fontId="4"/>
  </si>
  <si>
    <t>ぽっかぽか彩保育園</t>
    <rPh sb="5" eb="6">
      <t>アヤ</t>
    </rPh>
    <rPh sb="6" eb="9">
      <t>ホイクエン</t>
    </rPh>
    <phoneticPr fontId="4"/>
  </si>
  <si>
    <t>リトルキッズガーデン</t>
  </si>
  <si>
    <t>小規模保育事業所ココカラ五橋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イツツバシ</t>
    </rPh>
    <phoneticPr fontId="12"/>
  </si>
  <si>
    <t>すまいる新寺保育園</t>
    <rPh sb="4" eb="5">
      <t>シン</t>
    </rPh>
    <rPh sb="5" eb="6">
      <t>テラ</t>
    </rPh>
    <rPh sb="6" eb="9">
      <t>ホイクエン</t>
    </rPh>
    <phoneticPr fontId="4"/>
  </si>
  <si>
    <t>ろりぽっぷ小規模保育園おほしさま館</t>
    <rPh sb="5" eb="8">
      <t>ショウキボ</t>
    </rPh>
    <rPh sb="8" eb="11">
      <t>ホイクエン</t>
    </rPh>
    <rPh sb="16" eb="17">
      <t>カン</t>
    </rPh>
    <phoneticPr fontId="4"/>
  </si>
  <si>
    <t>バイリンガル保育園なないろの里</t>
    <rPh sb="6" eb="9">
      <t>ホイクエン</t>
    </rPh>
    <rPh sb="14" eb="15">
      <t>サト</t>
    </rPh>
    <phoneticPr fontId="4"/>
  </si>
  <si>
    <t>空飛ぶくぢら保育所</t>
    <rPh sb="0" eb="1">
      <t>ソラ</t>
    </rPh>
    <rPh sb="1" eb="2">
      <t>ト</t>
    </rPh>
    <rPh sb="6" eb="8">
      <t>ホイク</t>
    </rPh>
    <rPh sb="8" eb="9">
      <t>ショ</t>
    </rPh>
    <phoneticPr fontId="4"/>
  </si>
  <si>
    <t>ろりぽっぷ第2小規模保育園おひさま館</t>
    <rPh sb="5" eb="6">
      <t>ダイ</t>
    </rPh>
    <rPh sb="7" eb="10">
      <t>ショウキボ</t>
    </rPh>
    <rPh sb="10" eb="13">
      <t>ホイクエン</t>
    </rPh>
    <rPh sb="17" eb="18">
      <t>カン</t>
    </rPh>
    <phoneticPr fontId="4"/>
  </si>
  <si>
    <t>グレース保育園</t>
    <rPh sb="4" eb="7">
      <t>ホイクエン</t>
    </rPh>
    <phoneticPr fontId="4"/>
  </si>
  <si>
    <t>六丁の目保育園中町園</t>
    <rPh sb="0" eb="2">
      <t>ロクチョウ</t>
    </rPh>
    <rPh sb="3" eb="4">
      <t>メ</t>
    </rPh>
    <rPh sb="4" eb="7">
      <t>ホイクエン</t>
    </rPh>
    <rPh sb="7" eb="9">
      <t>ナカマチ</t>
    </rPh>
    <rPh sb="9" eb="10">
      <t>エン</t>
    </rPh>
    <phoneticPr fontId="4"/>
  </si>
  <si>
    <t>アスイク保育園　薬師堂前</t>
    <rPh sb="4" eb="7">
      <t>ホイクエン</t>
    </rPh>
    <rPh sb="8" eb="11">
      <t>ヤクシドウ</t>
    </rPh>
    <rPh sb="11" eb="12">
      <t>マエ</t>
    </rPh>
    <phoneticPr fontId="4"/>
  </si>
  <si>
    <t>サン・キッズ保育園</t>
    <rPh sb="6" eb="9">
      <t>ホイクエン</t>
    </rPh>
    <phoneticPr fontId="12"/>
  </si>
  <si>
    <t>アートチャイルドケア仙台泉中央保育園</t>
    <rPh sb="10" eb="12">
      <t>センダイ</t>
    </rPh>
    <rPh sb="12" eb="13">
      <t>イズミ</t>
    </rPh>
    <rPh sb="13" eb="15">
      <t>チュウオウ</t>
    </rPh>
    <rPh sb="15" eb="18">
      <t>ホイクエン</t>
    </rPh>
    <phoneticPr fontId="4"/>
  </si>
  <si>
    <t>リコリコ保育園</t>
    <rPh sb="4" eb="7">
      <t>ホイクエン</t>
    </rPh>
    <phoneticPr fontId="4"/>
  </si>
  <si>
    <t>ハピネス保育園南光台東</t>
    <rPh sb="4" eb="7">
      <t>ホイクエン</t>
    </rPh>
    <rPh sb="7" eb="9">
      <t>ナンコウ</t>
    </rPh>
    <rPh sb="9" eb="10">
      <t>ダイ</t>
    </rPh>
    <rPh sb="10" eb="11">
      <t>ヒガシ</t>
    </rPh>
    <phoneticPr fontId="4"/>
  </si>
  <si>
    <t>ピーターパン北中山園</t>
    <rPh sb="6" eb="7">
      <t>キタ</t>
    </rPh>
    <rPh sb="7" eb="9">
      <t>ナカヤマ</t>
    </rPh>
    <rPh sb="9" eb="10">
      <t>エン</t>
    </rPh>
    <phoneticPr fontId="4"/>
  </si>
  <si>
    <t>泉中央さんさん保育室</t>
    <rPh sb="0" eb="3">
      <t>イズミチュウオウ</t>
    </rPh>
    <rPh sb="7" eb="10">
      <t>ホイクシツ</t>
    </rPh>
    <phoneticPr fontId="4"/>
  </si>
  <si>
    <t>泉ヶ丘保育園</t>
    <rPh sb="0" eb="3">
      <t>イズミガオカ</t>
    </rPh>
    <rPh sb="3" eb="6">
      <t>ホイクエン</t>
    </rPh>
    <phoneticPr fontId="4"/>
  </si>
  <si>
    <t>ハピネス保育園市名坂</t>
    <rPh sb="4" eb="7">
      <t>ホイクエン</t>
    </rPh>
    <rPh sb="7" eb="10">
      <t>イチナザカ</t>
    </rPh>
    <phoneticPr fontId="5"/>
  </si>
  <si>
    <t>仙台市青葉区柏木1丁目3-23</t>
    <rPh sb="0" eb="3">
      <t>センダイシ</t>
    </rPh>
    <rPh sb="3" eb="6">
      <t>アオバク</t>
    </rPh>
    <rPh sb="6" eb="8">
      <t>カシワギ</t>
    </rPh>
    <rPh sb="9" eb="11">
      <t>チョウメ</t>
    </rPh>
    <phoneticPr fontId="18"/>
  </si>
  <si>
    <t>東京都千代田区神田駿河台4-6 御茶ノ水ソラシティ</t>
    <rPh sb="16" eb="18">
      <t>オチャ</t>
    </rPh>
    <rPh sb="19" eb="20">
      <t>ミズ</t>
    </rPh>
    <phoneticPr fontId="4"/>
  </si>
  <si>
    <t>仙台市青葉区上杉1-16-4ｾﾝﾁｭﾘｰ青葉601</t>
    <rPh sb="0" eb="3">
      <t>センダイシ</t>
    </rPh>
    <rPh sb="3" eb="6">
      <t>アオバク</t>
    </rPh>
    <rPh sb="6" eb="8">
      <t>カミスギ</t>
    </rPh>
    <rPh sb="20" eb="22">
      <t>アオバ</t>
    </rPh>
    <phoneticPr fontId="18"/>
  </si>
  <si>
    <t>仙台市青葉区角五郎1丁目9-5</t>
    <rPh sb="0" eb="3">
      <t>センダイシ</t>
    </rPh>
    <rPh sb="3" eb="6">
      <t>アオバク</t>
    </rPh>
    <rPh sb="6" eb="7">
      <t>カク</t>
    </rPh>
    <rPh sb="7" eb="9">
      <t>ゴロウ</t>
    </rPh>
    <rPh sb="10" eb="12">
      <t>チョウメ</t>
    </rPh>
    <phoneticPr fontId="19"/>
  </si>
  <si>
    <t>東京都千代田区神田神保町1-14-1</t>
    <rPh sb="0" eb="3">
      <t>トウキョウト</t>
    </rPh>
    <rPh sb="3" eb="7">
      <t>チヨダク</t>
    </rPh>
    <rPh sb="7" eb="9">
      <t>カンダ</t>
    </rPh>
    <rPh sb="9" eb="12">
      <t>ジンボウチョウ</t>
    </rPh>
    <phoneticPr fontId="18"/>
  </si>
  <si>
    <t>福島県郡山市開成4-9-17 あさか102</t>
    <rPh sb="0" eb="3">
      <t>フクシマケン</t>
    </rPh>
    <rPh sb="3" eb="6">
      <t>コオリヤマシ</t>
    </rPh>
    <rPh sb="6" eb="8">
      <t>カイセイ</t>
    </rPh>
    <phoneticPr fontId="19"/>
  </si>
  <si>
    <t>神奈川県横浜市西区平沼1-13-14</t>
    <rPh sb="0" eb="3">
      <t>カナガワ</t>
    </rPh>
    <rPh sb="3" eb="4">
      <t>ケン</t>
    </rPh>
    <rPh sb="4" eb="7">
      <t>ヨコハマシ</t>
    </rPh>
    <rPh sb="7" eb="9">
      <t>ニシク</t>
    </rPh>
    <rPh sb="9" eb="11">
      <t>ヒラヌマ</t>
    </rPh>
    <phoneticPr fontId="19"/>
  </si>
  <si>
    <t>仙台市泉区南中山4-27-16</t>
    <rPh sb="0" eb="3">
      <t>センダイシ</t>
    </rPh>
    <rPh sb="3" eb="4">
      <t>イズミ</t>
    </rPh>
    <rPh sb="4" eb="5">
      <t>ク</t>
    </rPh>
    <rPh sb="5" eb="6">
      <t>ミナミ</t>
    </rPh>
    <rPh sb="6" eb="8">
      <t>ナカヤマ</t>
    </rPh>
    <phoneticPr fontId="19"/>
  </si>
  <si>
    <t>仙台市青葉区中央2丁目5-9</t>
    <rPh sb="0" eb="3">
      <t>センダイシ</t>
    </rPh>
    <rPh sb="3" eb="6">
      <t>アオバク</t>
    </rPh>
    <rPh sb="6" eb="8">
      <t>チュウオウ</t>
    </rPh>
    <rPh sb="9" eb="11">
      <t>チョウメ</t>
    </rPh>
    <phoneticPr fontId="19"/>
  </si>
  <si>
    <t>仙台市青葉区柏木1-1-36</t>
    <rPh sb="0" eb="3">
      <t>センダイシ</t>
    </rPh>
    <rPh sb="3" eb="6">
      <t>アオバク</t>
    </rPh>
    <rPh sb="6" eb="7">
      <t>カシワ</t>
    </rPh>
    <rPh sb="7" eb="8">
      <t>キ</t>
    </rPh>
    <phoneticPr fontId="19"/>
  </si>
  <si>
    <t>仙台市青葉区東勝山1-19-7</t>
    <rPh sb="0" eb="3">
      <t>センダイシ</t>
    </rPh>
    <rPh sb="3" eb="6">
      <t>アオバク</t>
    </rPh>
    <rPh sb="6" eb="7">
      <t>ヒガシ</t>
    </rPh>
    <rPh sb="7" eb="9">
      <t>カツヤマ</t>
    </rPh>
    <phoneticPr fontId="4"/>
  </si>
  <si>
    <t>仙台市青葉区木町通2-4-16</t>
    <rPh sb="0" eb="3">
      <t>センダイシ</t>
    </rPh>
    <rPh sb="3" eb="6">
      <t>アオバク</t>
    </rPh>
    <rPh sb="6" eb="8">
      <t>キマチ</t>
    </rPh>
    <rPh sb="8" eb="9">
      <t>トオリ</t>
    </rPh>
    <phoneticPr fontId="4"/>
  </si>
  <si>
    <t>仙台市青葉区中央4-3-28-3F</t>
    <rPh sb="0" eb="3">
      <t>センダイシ</t>
    </rPh>
    <phoneticPr fontId="4"/>
  </si>
  <si>
    <t>東京都立川市砂川町2-36-13</t>
    <rPh sb="0" eb="3">
      <t>トウキョウト</t>
    </rPh>
    <rPh sb="3" eb="6">
      <t>タチカワシ</t>
    </rPh>
    <rPh sb="6" eb="7">
      <t>スナ</t>
    </rPh>
    <rPh sb="7" eb="8">
      <t>カワ</t>
    </rPh>
    <rPh sb="8" eb="9">
      <t>マチ</t>
    </rPh>
    <phoneticPr fontId="4"/>
  </si>
  <si>
    <t>仙台市青葉区西花苑1丁目10-7</t>
    <rPh sb="0" eb="3">
      <t>センダイシ</t>
    </rPh>
    <rPh sb="3" eb="6">
      <t>アオバク</t>
    </rPh>
    <rPh sb="6" eb="7">
      <t>ニシ</t>
    </rPh>
    <rPh sb="7" eb="8">
      <t>ハナ</t>
    </rPh>
    <rPh sb="8" eb="9">
      <t>エン</t>
    </rPh>
    <rPh sb="10" eb="12">
      <t>チョウメ</t>
    </rPh>
    <phoneticPr fontId="19"/>
  </si>
  <si>
    <t>仙台市青葉区高松1丁目11番13号</t>
    <rPh sb="0" eb="3">
      <t>センダイシ</t>
    </rPh>
    <phoneticPr fontId="19"/>
  </si>
  <si>
    <t>仙台市若林区卸町3丁目1-4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19"/>
  </si>
  <si>
    <t>仙台市宮城野区萩野町3-8-11</t>
    <rPh sb="0" eb="3">
      <t>センダイシ</t>
    </rPh>
    <phoneticPr fontId="19"/>
  </si>
  <si>
    <t>仙台市宮城野区中野字阿弥陀堂39</t>
    <rPh sb="0" eb="3">
      <t>センダイシ</t>
    </rPh>
    <rPh sb="7" eb="9">
      <t>ナカノ</t>
    </rPh>
    <rPh sb="9" eb="10">
      <t>アザ</t>
    </rPh>
    <rPh sb="10" eb="13">
      <t>アミダ</t>
    </rPh>
    <rPh sb="13" eb="14">
      <t>ドウ</t>
    </rPh>
    <phoneticPr fontId="19"/>
  </si>
  <si>
    <t>仙台市青葉区一番町2-5-22　GC青葉通りプラザ2階</t>
    <rPh sb="6" eb="9">
      <t>イチバンチョウ</t>
    </rPh>
    <rPh sb="18" eb="21">
      <t>アオバドオ</t>
    </rPh>
    <rPh sb="26" eb="27">
      <t>カイ</t>
    </rPh>
    <phoneticPr fontId="19"/>
  </si>
  <si>
    <t>仙台市宮城野区萩野町3丁目8-12</t>
    <rPh sb="0" eb="3">
      <t>センダイシ</t>
    </rPh>
    <rPh sb="3" eb="7">
      <t>ミヤギノク</t>
    </rPh>
    <rPh sb="7" eb="9">
      <t>ハギノ</t>
    </rPh>
    <rPh sb="9" eb="10">
      <t>マチ</t>
    </rPh>
    <rPh sb="11" eb="13">
      <t>チョウメ</t>
    </rPh>
    <phoneticPr fontId="19"/>
  </si>
  <si>
    <t>東京都中央区日本橋3-12-2　朝日ビルヂング4Ｆ-Ａ</t>
    <rPh sb="3" eb="6">
      <t>チュウオウク</t>
    </rPh>
    <rPh sb="6" eb="9">
      <t>ニホンバシ</t>
    </rPh>
    <rPh sb="16" eb="18">
      <t>アサヒ</t>
    </rPh>
    <phoneticPr fontId="4"/>
  </si>
  <si>
    <t>仙台市若林区六丁の目西町3-41</t>
    <rPh sb="0" eb="3">
      <t>センダイシ</t>
    </rPh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19"/>
  </si>
  <si>
    <t>仙台市宮城野区白鳥2-11-24</t>
    <rPh sb="0" eb="3">
      <t>センダイシ</t>
    </rPh>
    <rPh sb="3" eb="7">
      <t>ミヤギノク</t>
    </rPh>
    <rPh sb="7" eb="9">
      <t>シラトリ</t>
    </rPh>
    <phoneticPr fontId="18"/>
  </si>
  <si>
    <t>仙台市宮城野区出花1-3-10</t>
    <rPh sb="7" eb="9">
      <t>イデカ</t>
    </rPh>
    <phoneticPr fontId="19"/>
  </si>
  <si>
    <t>宮城県柴田郡大河原町大谷字町向199-3</t>
    <rPh sb="0" eb="3">
      <t>ミヤギケン</t>
    </rPh>
    <rPh sb="3" eb="6">
      <t>シバタグン</t>
    </rPh>
    <rPh sb="6" eb="9">
      <t>オオカワラ</t>
    </rPh>
    <rPh sb="9" eb="10">
      <t>マチ</t>
    </rPh>
    <rPh sb="10" eb="12">
      <t>オオタニ</t>
    </rPh>
    <rPh sb="12" eb="13">
      <t>アザ</t>
    </rPh>
    <rPh sb="13" eb="14">
      <t>マチ</t>
    </rPh>
    <rPh sb="14" eb="15">
      <t>ム</t>
    </rPh>
    <phoneticPr fontId="4"/>
  </si>
  <si>
    <t>仙台市宮城野区萩野町3-8-11 木村ビル1F</t>
    <rPh sb="17" eb="19">
      <t>キムラ</t>
    </rPh>
    <phoneticPr fontId="4"/>
  </si>
  <si>
    <t>福島県福島市方木田字北白家5-2</t>
    <rPh sb="0" eb="3">
      <t>フクシマケン</t>
    </rPh>
    <rPh sb="3" eb="6">
      <t>フクシマシ</t>
    </rPh>
    <rPh sb="6" eb="7">
      <t>ホウ</t>
    </rPh>
    <rPh sb="7" eb="8">
      <t>キ</t>
    </rPh>
    <rPh sb="8" eb="9">
      <t>タ</t>
    </rPh>
    <rPh sb="9" eb="10">
      <t>アザ</t>
    </rPh>
    <rPh sb="10" eb="11">
      <t>キタ</t>
    </rPh>
    <rPh sb="11" eb="12">
      <t>シロ</t>
    </rPh>
    <rPh sb="12" eb="13">
      <t>ケ</t>
    </rPh>
    <phoneticPr fontId="4"/>
  </si>
  <si>
    <t>宮城県石巻市南境字鶴巻52番地</t>
    <rPh sb="0" eb="3">
      <t>ミヤギケン</t>
    </rPh>
    <rPh sb="3" eb="6">
      <t>イシノマキシ</t>
    </rPh>
    <rPh sb="6" eb="7">
      <t>ミナミ</t>
    </rPh>
    <rPh sb="7" eb="8">
      <t>サカイ</t>
    </rPh>
    <rPh sb="8" eb="9">
      <t>アザ</t>
    </rPh>
    <rPh sb="9" eb="11">
      <t>ツルマキ</t>
    </rPh>
    <rPh sb="13" eb="15">
      <t>バンチ</t>
    </rPh>
    <phoneticPr fontId="4"/>
  </si>
  <si>
    <t>山形県新庄市金沢1917-7</t>
    <rPh sb="0" eb="3">
      <t>ヤマガタケン</t>
    </rPh>
    <rPh sb="3" eb="6">
      <t>シンジョウシ</t>
    </rPh>
    <rPh sb="6" eb="8">
      <t>カナザワ</t>
    </rPh>
    <phoneticPr fontId="4"/>
  </si>
  <si>
    <t>東京都新宿区高田馬場4-13-11　松島第一ビル6階</t>
    <rPh sb="0" eb="2">
      <t>トウキョウ</t>
    </rPh>
    <rPh sb="2" eb="3">
      <t>ト</t>
    </rPh>
    <rPh sb="3" eb="6">
      <t>シンジュクク</t>
    </rPh>
    <rPh sb="6" eb="10">
      <t>タカダノババ</t>
    </rPh>
    <rPh sb="18" eb="20">
      <t>マツシマ</t>
    </rPh>
    <rPh sb="20" eb="22">
      <t>ダイイチ</t>
    </rPh>
    <rPh sb="25" eb="26">
      <t>カイ</t>
    </rPh>
    <phoneticPr fontId="4"/>
  </si>
  <si>
    <t>仙台市宮城野区幸町2丁目16-13</t>
    <rPh sb="0" eb="3">
      <t>センダイシ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</si>
  <si>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19"/>
  </si>
  <si>
    <t>仙台市若林区若林1丁目6-17</t>
    <rPh sb="0" eb="3">
      <t>センダイシ</t>
    </rPh>
    <rPh sb="3" eb="6">
      <t>ワカバヤシク</t>
    </rPh>
    <rPh sb="6" eb="8">
      <t>ワカバヤシ</t>
    </rPh>
    <rPh sb="9" eb="11">
      <t>チョウメ</t>
    </rPh>
    <phoneticPr fontId="19"/>
  </si>
  <si>
    <t>宮城県大崎市古川穂波3-8-50</t>
    <rPh sb="0" eb="3">
      <t>ミヤギケン</t>
    </rPh>
    <rPh sb="3" eb="5">
      <t>オオサキ</t>
    </rPh>
    <rPh sb="5" eb="6">
      <t>シ</t>
    </rPh>
    <rPh sb="6" eb="8">
      <t>フルカワ</t>
    </rPh>
    <rPh sb="8" eb="9">
      <t>ホ</t>
    </rPh>
    <rPh sb="9" eb="10">
      <t>ナミ</t>
    </rPh>
    <phoneticPr fontId="4"/>
  </si>
  <si>
    <t>仙台市若林区木ノ下4-8-6</t>
    <rPh sb="0" eb="3">
      <t>センダイシ</t>
    </rPh>
    <rPh sb="3" eb="6">
      <t>ワカバヤシク</t>
    </rPh>
    <rPh sb="6" eb="7">
      <t>キ</t>
    </rPh>
    <rPh sb="8" eb="9">
      <t>シタ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</si>
  <si>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4"/>
  </si>
  <si>
    <t>宮城県岩沼市桜3-8-15</t>
    <rPh sb="0" eb="3">
      <t>ミヤギケン</t>
    </rPh>
    <rPh sb="3" eb="6">
      <t>イワヌマシ</t>
    </rPh>
    <rPh sb="6" eb="7">
      <t>サクラ</t>
    </rPh>
    <phoneticPr fontId="4"/>
  </si>
  <si>
    <t>仙台市若林区六丁の目東町3-17</t>
    <rPh sb="3" eb="6">
      <t>ワカバヤシク</t>
    </rPh>
    <rPh sb="6" eb="8">
      <t>ロクチョウ</t>
    </rPh>
    <rPh sb="9" eb="10">
      <t>メ</t>
    </rPh>
    <rPh sb="10" eb="11">
      <t>ヒガシ</t>
    </rPh>
    <rPh sb="11" eb="12">
      <t>マチ</t>
    </rPh>
    <phoneticPr fontId="4"/>
  </si>
  <si>
    <t>仙台市宮城野区鉄砲町中3-14　テラス仙台駅東口2階</t>
    <rPh sb="0" eb="3">
      <t>センダイシ</t>
    </rPh>
    <rPh sb="3" eb="7">
      <t>ミヤギノク</t>
    </rPh>
    <rPh sb="7" eb="10">
      <t>テッポウマチ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4"/>
  </si>
  <si>
    <t>仙台市泉区上谷刈1-6-30</t>
    <rPh sb="0" eb="3">
      <t>センダイシ</t>
    </rPh>
    <rPh sb="3" eb="4">
      <t>イズミ</t>
    </rPh>
    <rPh sb="4" eb="5">
      <t>ク</t>
    </rPh>
    <rPh sb="5" eb="7">
      <t>ウエタニ</t>
    </rPh>
    <rPh sb="7" eb="8">
      <t>カリ</t>
    </rPh>
    <phoneticPr fontId="18"/>
  </si>
  <si>
    <t>札幌市豊平区月寒東5条10-3-3</t>
    <rPh sb="0" eb="3">
      <t>サッポロシ</t>
    </rPh>
    <rPh sb="3" eb="5">
      <t>トヨヒラ</t>
    </rPh>
    <rPh sb="5" eb="6">
      <t>ク</t>
    </rPh>
    <rPh sb="6" eb="7">
      <t>ツキ</t>
    </rPh>
    <rPh sb="7" eb="8">
      <t>サム</t>
    </rPh>
    <rPh sb="8" eb="9">
      <t>ヒガシ</t>
    </rPh>
    <rPh sb="10" eb="11">
      <t>ジョウ</t>
    </rPh>
    <phoneticPr fontId="18"/>
  </si>
  <si>
    <t>仙台市太白区泉崎1丁目33-10富沢公園パークマンション106号</t>
    <rPh sb="0" eb="3">
      <t>センダイシ</t>
    </rPh>
    <rPh sb="3" eb="6">
      <t>タイハクク</t>
    </rPh>
    <rPh sb="6" eb="7">
      <t>イズミ</t>
    </rPh>
    <rPh sb="7" eb="8">
      <t>サキ</t>
    </rPh>
    <rPh sb="9" eb="11">
      <t>チョウメ</t>
    </rPh>
    <rPh sb="16" eb="18">
      <t>トミザワ</t>
    </rPh>
    <rPh sb="18" eb="20">
      <t>コウエン</t>
    </rPh>
    <rPh sb="31" eb="32">
      <t>ゴウ</t>
    </rPh>
    <phoneticPr fontId="19"/>
  </si>
  <si>
    <t>仙台市太白区中田4丁目1-3-1</t>
    <rPh sb="0" eb="3">
      <t>センダイシ</t>
    </rPh>
    <rPh sb="3" eb="6">
      <t>タイハクク</t>
    </rPh>
    <rPh sb="6" eb="8">
      <t>ナカタ</t>
    </rPh>
    <rPh sb="9" eb="11">
      <t>チョウメ</t>
    </rPh>
    <phoneticPr fontId="19"/>
  </si>
  <si>
    <t>宮城県岩沼市桜3-8-15</t>
    <rPh sb="0" eb="3">
      <t>ミヤギケン</t>
    </rPh>
    <rPh sb="3" eb="6">
      <t>イワヌマシ</t>
    </rPh>
    <rPh sb="6" eb="7">
      <t>サクラ</t>
    </rPh>
    <phoneticPr fontId="19"/>
  </si>
  <si>
    <t>仙台市青葉区木町通2-4-16</t>
    <rPh sb="3" eb="6">
      <t>アオバク</t>
    </rPh>
    <rPh sb="6" eb="8">
      <t>キマチ</t>
    </rPh>
    <rPh sb="8" eb="9">
      <t>ドオ</t>
    </rPh>
    <phoneticPr fontId="4"/>
  </si>
  <si>
    <t>仙台市若林区六丁の目西町3-41-201</t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4"/>
  </si>
  <si>
    <t>宮城県岩沼市土ヶ崎1-7-8</t>
    <rPh sb="0" eb="3">
      <t>ミヤギケン</t>
    </rPh>
    <rPh sb="3" eb="6">
      <t>イワヌマシ</t>
    </rPh>
    <rPh sb="6" eb="7">
      <t>ツチ</t>
    </rPh>
    <rPh sb="8" eb="9">
      <t>サキ</t>
    </rPh>
    <phoneticPr fontId="19"/>
  </si>
  <si>
    <t>仙台市若林区若林1丁目6-17</t>
    <rPh sb="3" eb="6">
      <t>ワカバヤシク</t>
    </rPh>
    <rPh sb="6" eb="8">
      <t>ワカバヤシ</t>
    </rPh>
    <rPh sb="9" eb="11">
      <t>チョウメ</t>
    </rPh>
    <phoneticPr fontId="4"/>
  </si>
  <si>
    <t>仙台市太白区あすと長町3丁目2-23</t>
    <rPh sb="9" eb="11">
      <t>ナガマチ</t>
    </rPh>
    <rPh sb="12" eb="14">
      <t>チョウメ</t>
    </rPh>
    <phoneticPr fontId="4"/>
  </si>
  <si>
    <t>仙台市太白区大野田5-30-1</t>
    <rPh sb="0" eb="3">
      <t>センダイシ</t>
    </rPh>
    <rPh sb="3" eb="6">
      <t>タイハクク</t>
    </rPh>
    <rPh sb="6" eb="9">
      <t>オオノダ</t>
    </rPh>
    <phoneticPr fontId="4"/>
  </si>
  <si>
    <t>仙台市青葉区木町通2丁目4-16</t>
    <rPh sb="0" eb="3">
      <t>センダイシ</t>
    </rPh>
    <rPh sb="3" eb="6">
      <t>アオバク</t>
    </rPh>
    <rPh sb="6" eb="8">
      <t>キマチ</t>
    </rPh>
    <rPh sb="8" eb="9">
      <t>ドオリ</t>
    </rPh>
    <rPh sb="10" eb="12">
      <t>チョウメ</t>
    </rPh>
    <phoneticPr fontId="4"/>
  </si>
  <si>
    <t>仙台市青葉区北山3-9-20</t>
    <rPh sb="0" eb="3">
      <t>センダイシ</t>
    </rPh>
    <rPh sb="3" eb="6">
      <t>アオバク</t>
    </rPh>
    <rPh sb="6" eb="8">
      <t>キタヤマ</t>
    </rPh>
    <phoneticPr fontId="4"/>
  </si>
  <si>
    <t>仙台市泉区将監10丁目33-17</t>
    <rPh sb="0" eb="3">
      <t>センダイシ</t>
    </rPh>
    <rPh sb="9" eb="11">
      <t>チョウメ</t>
    </rPh>
    <phoneticPr fontId="19"/>
  </si>
  <si>
    <t>仙台市泉区上谷刈字向原3-30</t>
    <rPh sb="0" eb="3">
      <t>センダイシ</t>
    </rPh>
    <rPh sb="3" eb="4">
      <t>イズミ</t>
    </rPh>
    <rPh sb="4" eb="5">
      <t>ク</t>
    </rPh>
    <rPh sb="5" eb="6">
      <t>ウエ</t>
    </rPh>
    <rPh sb="6" eb="7">
      <t>タニ</t>
    </rPh>
    <rPh sb="7" eb="8">
      <t>カリ</t>
    </rPh>
    <rPh sb="8" eb="9">
      <t>アザ</t>
    </rPh>
    <rPh sb="9" eb="10">
      <t>ム</t>
    </rPh>
    <rPh sb="10" eb="11">
      <t>ハラ</t>
    </rPh>
    <phoneticPr fontId="19"/>
  </si>
  <si>
    <t>東京都品川区東品川1-3-10</t>
    <rPh sb="0" eb="3">
      <t>トウキョウト</t>
    </rPh>
    <rPh sb="3" eb="6">
      <t>シナガワク</t>
    </rPh>
    <rPh sb="6" eb="9">
      <t>ヒガシシナガワ</t>
    </rPh>
    <phoneticPr fontId="19"/>
  </si>
  <si>
    <t>仙台市泉区七北田字東裏41-11</t>
    <rPh sb="0" eb="3">
      <t>センダイシ</t>
    </rPh>
    <rPh sb="3" eb="4">
      <t>イズミ</t>
    </rPh>
    <rPh sb="4" eb="5">
      <t>ク</t>
    </rPh>
    <rPh sb="5" eb="6">
      <t>ナナ</t>
    </rPh>
    <rPh sb="6" eb="7">
      <t>キタ</t>
    </rPh>
    <rPh sb="7" eb="8">
      <t>タ</t>
    </rPh>
    <rPh sb="8" eb="9">
      <t>アザ</t>
    </rPh>
    <rPh sb="9" eb="10">
      <t>ヒガシ</t>
    </rPh>
    <rPh sb="10" eb="11">
      <t>ウラ</t>
    </rPh>
    <phoneticPr fontId="19"/>
  </si>
  <si>
    <t>仙台市泉区将監13-1-1</t>
    <rPh sb="0" eb="3">
      <t>センダイシ</t>
    </rPh>
    <rPh sb="3" eb="5">
      <t>イズミク</t>
    </rPh>
    <rPh sb="5" eb="7">
      <t>ショウゲン</t>
    </rPh>
    <phoneticPr fontId="4"/>
  </si>
  <si>
    <t>宮城県富谷市上桜木2丁目1-9</t>
    <rPh sb="0" eb="3">
      <t>ミヤギケン</t>
    </rPh>
    <rPh sb="3" eb="5">
      <t>トミヤ</t>
    </rPh>
    <rPh sb="5" eb="6">
      <t>シ</t>
    </rPh>
    <rPh sb="6" eb="7">
      <t>ウエ</t>
    </rPh>
    <rPh sb="7" eb="8">
      <t>サクラ</t>
    </rPh>
    <rPh sb="8" eb="9">
      <t>キ</t>
    </rPh>
    <rPh sb="10" eb="11">
      <t>チョウ</t>
    </rPh>
    <rPh sb="11" eb="12">
      <t>メ</t>
    </rPh>
    <phoneticPr fontId="19"/>
  </si>
  <si>
    <t>仙台市青葉区落合2-6-8-1F</t>
    <rPh sb="0" eb="3">
      <t>センダイシ</t>
    </rPh>
    <rPh sb="3" eb="6">
      <t>アオバク</t>
    </rPh>
    <rPh sb="6" eb="8">
      <t>オチアイ</t>
    </rPh>
    <phoneticPr fontId="18"/>
  </si>
  <si>
    <t>株式会社　アドマイア</t>
    <rPh sb="0" eb="4">
      <t>カブシキガイシャ</t>
    </rPh>
    <phoneticPr fontId="13"/>
  </si>
  <si>
    <t>株式会社　ニチイ学館</t>
    <rPh sb="8" eb="10">
      <t>ガッカン</t>
    </rPh>
    <phoneticPr fontId="13"/>
  </si>
  <si>
    <t>特定非営利活動法人　WACまごころサービスみやぎ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</si>
  <si>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一般社団法人　おひさま原っぱ保育園</t>
    <rPh sb="0" eb="2">
      <t>イッパン</t>
    </rPh>
    <rPh sb="2" eb="4">
      <t>シャダン</t>
    </rPh>
    <rPh sb="4" eb="6">
      <t>ホウジン</t>
    </rPh>
    <rPh sb="11" eb="12">
      <t>ハラ</t>
    </rPh>
    <rPh sb="14" eb="17">
      <t>ホイクエン</t>
    </rPh>
    <phoneticPr fontId="12"/>
  </si>
  <si>
    <t>特定非営利活動法人　フローレンス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</si>
  <si>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>株式会社　ピーエイケア</t>
    <rPh sb="0" eb="2">
      <t>カブシキ</t>
    </rPh>
    <rPh sb="2" eb="4">
      <t>カイシャ</t>
    </rPh>
    <phoneticPr fontId="12"/>
  </si>
  <si>
    <t>有限会社　グローアップ</t>
    <rPh sb="0" eb="2">
      <t>ユウゲン</t>
    </rPh>
    <rPh sb="2" eb="4">
      <t>カイシャ</t>
    </rPh>
    <phoneticPr fontId="12"/>
  </si>
  <si>
    <t>株式会社　スマイルクルー</t>
    <rPh sb="0" eb="2">
      <t>カブシキ</t>
    </rPh>
    <rPh sb="2" eb="4">
      <t>カイシャ</t>
    </rPh>
    <phoneticPr fontId="12"/>
  </si>
  <si>
    <t>株式会社　オードリー</t>
    <rPh sb="0" eb="2">
      <t>カブシキ</t>
    </rPh>
    <rPh sb="2" eb="4">
      <t>カイシャ</t>
    </rPh>
    <phoneticPr fontId="12"/>
  </si>
  <si>
    <t>株式会社　庄文堂</t>
    <rPh sb="5" eb="6">
      <t>ショウ</t>
    </rPh>
    <rPh sb="6" eb="7">
      <t>ブン</t>
    </rPh>
    <rPh sb="7" eb="8">
      <t>ドウ</t>
    </rPh>
    <phoneticPr fontId="12"/>
  </si>
  <si>
    <t>社会福祉法人　柏木福祉会</t>
    <rPh sb="0" eb="2">
      <t>シャカイ</t>
    </rPh>
    <rPh sb="2" eb="4">
      <t>フクシ</t>
    </rPh>
    <rPh sb="4" eb="6">
      <t>ホウジン</t>
    </rPh>
    <rPh sb="7" eb="9">
      <t>カシワギ</t>
    </rPh>
    <rPh sb="9" eb="11">
      <t>フクシ</t>
    </rPh>
    <rPh sb="11" eb="12">
      <t>カイ</t>
    </rPh>
    <phoneticPr fontId="12"/>
  </si>
  <si>
    <t>株式会社　エミール</t>
    <rPh sb="0" eb="4">
      <t>カブシキガイシャ</t>
    </rPh>
    <phoneticPr fontId="15"/>
  </si>
  <si>
    <t>特定非営利活動法人　朝市センター保育園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アサイチ</t>
    </rPh>
    <rPh sb="16" eb="19">
      <t>ホイクエン</t>
    </rPh>
    <phoneticPr fontId="15"/>
  </si>
  <si>
    <t>有限会社　グローアップ</t>
    <rPh sb="0" eb="4">
      <t>ユウゲンガイシャ</t>
    </rPh>
    <phoneticPr fontId="15"/>
  </si>
  <si>
    <t>一般社団法人　ほっとステーション</t>
    <rPh sb="0" eb="2">
      <t>イッパン</t>
    </rPh>
    <rPh sb="2" eb="4">
      <t>シャダン</t>
    </rPh>
    <rPh sb="4" eb="6">
      <t>ホウジン</t>
    </rPh>
    <phoneticPr fontId="15"/>
  </si>
  <si>
    <t>株式会社　キッズコーポレーション</t>
    <rPh sb="0" eb="4">
      <t>カブシキガイシャ</t>
    </rPh>
    <phoneticPr fontId="15"/>
  </si>
  <si>
    <t>合同会社　Ｔ．Ｋ</t>
    <rPh sb="0" eb="2">
      <t>ゴウドウ</t>
    </rPh>
    <rPh sb="2" eb="4">
      <t>カイシャ</t>
    </rPh>
    <phoneticPr fontId="13"/>
  </si>
  <si>
    <t>愛児園　株式会社</t>
    <rPh sb="0" eb="2">
      <t>アイジ</t>
    </rPh>
    <rPh sb="2" eb="3">
      <t>エン</t>
    </rPh>
    <rPh sb="4" eb="8">
      <t>カブシキガイシャ</t>
    </rPh>
    <phoneticPr fontId="12"/>
  </si>
  <si>
    <t>有限会社　カール英会話ほいくえん</t>
    <rPh sb="0" eb="4">
      <t>ユウゲンガイシャ</t>
    </rPh>
    <rPh sb="8" eb="11">
      <t>エイカイワ</t>
    </rPh>
    <phoneticPr fontId="15"/>
  </si>
  <si>
    <t>株式会社　リアリノ</t>
    <rPh sb="0" eb="2">
      <t>カブシキ</t>
    </rPh>
    <rPh sb="2" eb="4">
      <t>カイシャ</t>
    </rPh>
    <phoneticPr fontId="3"/>
  </si>
  <si>
    <t>一般社団法人　アイルアーク</t>
    <rPh sb="0" eb="2">
      <t>イッパン</t>
    </rPh>
    <rPh sb="2" eb="4">
      <t>シャダン</t>
    </rPh>
    <rPh sb="4" eb="6">
      <t>ホウジン</t>
    </rPh>
    <phoneticPr fontId="12"/>
  </si>
  <si>
    <t>学校法人　中埜山学園</t>
    <rPh sb="5" eb="7">
      <t>ナカノ</t>
    </rPh>
    <rPh sb="7" eb="8">
      <t>ヤマ</t>
    </rPh>
    <rPh sb="8" eb="10">
      <t>ガクエン</t>
    </rPh>
    <phoneticPr fontId="12"/>
  </si>
  <si>
    <t>株式会社　Lateral Kids</t>
    <rPh sb="0" eb="2">
      <t>カブシキ</t>
    </rPh>
    <rPh sb="2" eb="4">
      <t>カイシャ</t>
    </rPh>
    <phoneticPr fontId="12"/>
  </si>
  <si>
    <t>株式会社　ハニー保育園</t>
    <rPh sb="0" eb="2">
      <t>カブシキ</t>
    </rPh>
    <rPh sb="2" eb="4">
      <t>カイシャ</t>
    </rPh>
    <rPh sb="8" eb="11">
      <t>ホイクエン</t>
    </rPh>
    <phoneticPr fontId="12"/>
  </si>
  <si>
    <t>ＳＯＵキッズケア株式会社</t>
    <rPh sb="8" eb="10">
      <t>カブシキ</t>
    </rPh>
    <rPh sb="10" eb="12">
      <t>カイシャ</t>
    </rPh>
    <phoneticPr fontId="12"/>
  </si>
  <si>
    <t>株式会社　ちゃいるどらんど</t>
    <rPh sb="0" eb="2">
      <t>カブシキ</t>
    </rPh>
    <rPh sb="2" eb="4">
      <t>カイシャ</t>
    </rPh>
    <phoneticPr fontId="13"/>
  </si>
  <si>
    <t>学校法人　蒲生学園</t>
    <rPh sb="5" eb="7">
      <t>ガモウ</t>
    </rPh>
    <rPh sb="7" eb="9">
      <t>ガクエン</t>
    </rPh>
    <phoneticPr fontId="13"/>
  </si>
  <si>
    <t>株式会社　さくらんぼ保育園</t>
    <rPh sb="0" eb="2">
      <t>カブシキ</t>
    </rPh>
    <rPh sb="2" eb="4">
      <t>カイシャ</t>
    </rPh>
    <rPh sb="10" eb="13">
      <t>ホイクエン</t>
    </rPh>
    <phoneticPr fontId="12"/>
  </si>
  <si>
    <t>株式会社　ペンギンエデュケーション</t>
    <rPh sb="0" eb="2">
      <t>カブシキ</t>
    </rPh>
    <rPh sb="2" eb="4">
      <t>カイシャ</t>
    </rPh>
    <phoneticPr fontId="4"/>
  </si>
  <si>
    <t>株式会社　エルプレイス</t>
    <rPh sb="0" eb="4">
      <t>カブシキガイシャ</t>
    </rPh>
    <phoneticPr fontId="15"/>
  </si>
  <si>
    <t>株式会社ハンドシェイク</t>
    <rPh sb="0" eb="2">
      <t>カブシキ</t>
    </rPh>
    <rPh sb="2" eb="4">
      <t>カイシャ</t>
    </rPh>
    <phoneticPr fontId="4"/>
  </si>
  <si>
    <t>ライクキッズ株式会社</t>
    <rPh sb="6" eb="7">
      <t>カブ</t>
    </rPh>
    <rPh sb="7" eb="8">
      <t>シキ</t>
    </rPh>
    <rPh sb="8" eb="10">
      <t>ガイシャ</t>
    </rPh>
    <phoneticPr fontId="4"/>
  </si>
  <si>
    <t>学校法人　ろりぽっぷ学園</t>
    <rPh sb="0" eb="2">
      <t>ガッコウ</t>
    </rPh>
    <rPh sb="2" eb="4">
      <t>ホウジン</t>
    </rPh>
    <rPh sb="10" eb="12">
      <t>ガクエン</t>
    </rPh>
    <phoneticPr fontId="12"/>
  </si>
  <si>
    <t>株式会社　ちびっこひろば保育園</t>
    <rPh sb="12" eb="15">
      <t>ホイクエン</t>
    </rPh>
    <phoneticPr fontId="13"/>
  </si>
  <si>
    <t>カラマンディ　株式会社</t>
    <rPh sb="7" eb="11">
      <t>カブシキガイシャ</t>
    </rPh>
    <phoneticPr fontId="15"/>
  </si>
  <si>
    <t>一般社団法人　六丁の目保育園</t>
    <rPh sb="0" eb="2">
      <t>イッパン</t>
    </rPh>
    <rPh sb="2" eb="4">
      <t>シャダン</t>
    </rPh>
    <rPh sb="4" eb="6">
      <t>ホウジン</t>
    </rPh>
    <rPh sb="7" eb="9">
      <t>ロクチョウ</t>
    </rPh>
    <rPh sb="10" eb="11">
      <t>メ</t>
    </rPh>
    <rPh sb="11" eb="14">
      <t>ホイクエン</t>
    </rPh>
    <phoneticPr fontId="4"/>
  </si>
  <si>
    <t>特定非営利活動法人　こどもステーション・MIYAGI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</si>
  <si>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ＳＯＵキッズケア株式会社</t>
  </si>
  <si>
    <t>株式会社　星の子保育園</t>
    <rPh sb="5" eb="6">
      <t>ホシ</t>
    </rPh>
    <rPh sb="7" eb="8">
      <t>コ</t>
    </rPh>
    <rPh sb="8" eb="11">
      <t>ホイクエン</t>
    </rPh>
    <phoneticPr fontId="13"/>
  </si>
  <si>
    <t>社会福祉法人　銀杏の会</t>
    <rPh sb="0" eb="2">
      <t>シャカイ</t>
    </rPh>
    <rPh sb="2" eb="4">
      <t>フクシ</t>
    </rPh>
    <rPh sb="4" eb="6">
      <t>ホウジン</t>
    </rPh>
    <rPh sb="7" eb="9">
      <t>イチョウ</t>
    </rPh>
    <rPh sb="10" eb="11">
      <t>カイ</t>
    </rPh>
    <phoneticPr fontId="12"/>
  </si>
  <si>
    <t>学校法人　岩沼学園</t>
    <rPh sb="0" eb="2">
      <t>ガッコウ</t>
    </rPh>
    <rPh sb="2" eb="4">
      <t>ホウジン</t>
    </rPh>
    <rPh sb="5" eb="7">
      <t>イワヌマ</t>
    </rPh>
    <rPh sb="7" eb="9">
      <t>ガクエン</t>
    </rPh>
    <phoneticPr fontId="15"/>
  </si>
  <si>
    <t>株式会社　F＆S</t>
    <rPh sb="0" eb="4">
      <t>カブシキカイシャ</t>
    </rPh>
    <phoneticPr fontId="4"/>
  </si>
  <si>
    <t>　</t>
  </si>
  <si>
    <t>株式会社　ラヴィエール</t>
    <rPh sb="0" eb="2">
      <t>カブシキ</t>
    </rPh>
    <rPh sb="2" eb="4">
      <t>カイシャ</t>
    </rPh>
    <phoneticPr fontId="4"/>
  </si>
  <si>
    <t>合同会社　もりぽか舎</t>
    <rPh sb="0" eb="2">
      <t>ゴウドウ</t>
    </rPh>
    <rPh sb="2" eb="4">
      <t>カイシャ</t>
    </rPh>
    <rPh sb="9" eb="10">
      <t>シャ</t>
    </rPh>
    <phoneticPr fontId="4"/>
  </si>
  <si>
    <t>株式会社　明和</t>
    <rPh sb="0" eb="2">
      <t>カブシキ</t>
    </rPh>
    <rPh sb="2" eb="4">
      <t>カイシャ</t>
    </rPh>
    <rPh sb="5" eb="7">
      <t>メイワ</t>
    </rPh>
    <phoneticPr fontId="4"/>
  </si>
  <si>
    <t>特定非営利活動法人　サン・キッズ保育園</t>
    <rPh sb="0" eb="2">
      <t>トクテイ</t>
    </rPh>
    <rPh sb="2" eb="5">
      <t>ヒエイリ</t>
    </rPh>
    <rPh sb="5" eb="7">
      <t>カツドウ</t>
    </rPh>
    <rPh sb="7" eb="9">
      <t>ホウジン</t>
    </rPh>
    <rPh sb="16" eb="19">
      <t>ホイクエン</t>
    </rPh>
    <phoneticPr fontId="12"/>
  </si>
  <si>
    <t>社会福祉法人　やまとみらい福祉会</t>
    <rPh sb="13" eb="15">
      <t>フクシ</t>
    </rPh>
    <rPh sb="15" eb="16">
      <t>カイ</t>
    </rPh>
    <phoneticPr fontId="12"/>
  </si>
  <si>
    <t>アートチャイルドケア　株式会社</t>
    <rPh sb="11" eb="13">
      <t>カブシキ</t>
    </rPh>
    <rPh sb="13" eb="15">
      <t>カイシャ</t>
    </rPh>
    <phoneticPr fontId="12"/>
  </si>
  <si>
    <t>一般社団法人　みらいとわ</t>
    <rPh sb="0" eb="6">
      <t>イッパンシャダンホウジン</t>
    </rPh>
    <phoneticPr fontId="12"/>
  </si>
  <si>
    <t>株式会社　森のプーさん保育園</t>
    <rPh sb="5" eb="6">
      <t>モリ</t>
    </rPh>
    <rPh sb="11" eb="14">
      <t>ホイクエン</t>
    </rPh>
    <phoneticPr fontId="13"/>
  </si>
  <si>
    <t>学校法人　庄司学園</t>
    <rPh sb="0" eb="2">
      <t>ガッコウ</t>
    </rPh>
    <rPh sb="2" eb="4">
      <t>ホウジン</t>
    </rPh>
    <rPh sb="5" eb="7">
      <t>ショウジ</t>
    </rPh>
    <rPh sb="7" eb="9">
      <t>ガクエン</t>
    </rPh>
    <phoneticPr fontId="15"/>
  </si>
  <si>
    <t>社会福祉法人　三矢会</t>
    <rPh sb="0" eb="2">
      <t>シャカイ</t>
    </rPh>
    <rPh sb="2" eb="4">
      <t>フクシ</t>
    </rPh>
    <rPh sb="4" eb="6">
      <t>ホウジン</t>
    </rPh>
    <rPh sb="7" eb="9">
      <t>ミツヤ</t>
    </rPh>
    <rPh sb="9" eb="10">
      <t>カイ</t>
    </rPh>
    <phoneticPr fontId="12"/>
  </si>
  <si>
    <t>株式会社　スプラウト</t>
    <rPh sb="0" eb="2">
      <t>カブシキ</t>
    </rPh>
    <rPh sb="2" eb="4">
      <t>カイシャ</t>
    </rPh>
    <phoneticPr fontId="13"/>
  </si>
  <si>
    <t>ぽっかぽか栞保育園</t>
    <rPh sb="5" eb="6">
      <t>シオリ</t>
    </rPh>
    <rPh sb="6" eb="8">
      <t>ホイク</t>
    </rPh>
    <rPh sb="8" eb="9">
      <t>エン</t>
    </rPh>
    <phoneticPr fontId="4"/>
  </si>
  <si>
    <t>ひよこ保育園</t>
    <rPh sb="3" eb="6">
      <t>ホイクエン</t>
    </rPh>
    <phoneticPr fontId="12"/>
  </si>
  <si>
    <t>まんまる保育園</t>
    <rPh sb="4" eb="7">
      <t>ホイクエン</t>
    </rPh>
    <phoneticPr fontId="4"/>
  </si>
  <si>
    <t>パパママ保育園</t>
    <rPh sb="4" eb="7">
      <t>ホイクエン</t>
    </rPh>
    <phoneticPr fontId="4"/>
  </si>
  <si>
    <t>愛子つぼみ保育園</t>
    <rPh sb="0" eb="2">
      <t>アヤシ</t>
    </rPh>
    <rPh sb="5" eb="8">
      <t>ホイクエン</t>
    </rPh>
    <phoneticPr fontId="12"/>
  </si>
  <si>
    <t>株式会社　ひよこ保育園</t>
    <rPh sb="8" eb="10">
      <t>ホイク</t>
    </rPh>
    <rPh sb="10" eb="11">
      <t>エン</t>
    </rPh>
    <phoneticPr fontId="12"/>
  </si>
  <si>
    <t>一般社団法人　アンサンブル</t>
    <rPh sb="0" eb="2">
      <t>イッパン</t>
    </rPh>
    <rPh sb="2" eb="4">
      <t>シャダン</t>
    </rPh>
    <rPh sb="4" eb="6">
      <t>ホウジン</t>
    </rPh>
    <phoneticPr fontId="12"/>
  </si>
  <si>
    <t>一般社団法人　アンファンソレイユ</t>
    <rPh sb="0" eb="2">
      <t>イッパン</t>
    </rPh>
    <rPh sb="2" eb="4">
      <t>シャダン</t>
    </rPh>
    <rPh sb="4" eb="6">
      <t>ホウジン</t>
    </rPh>
    <phoneticPr fontId="13"/>
  </si>
  <si>
    <t>株式会社　にこにこハウス</t>
    <rPh sb="0" eb="2">
      <t>カブシキ</t>
    </rPh>
    <rPh sb="2" eb="4">
      <t>カイシャ</t>
    </rPh>
    <phoneticPr fontId="12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</si>
  <si>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12"/>
  </si>
  <si>
    <t>一般社団法人　小羊園</t>
    <rPh sb="0" eb="2">
      <t>イッパン</t>
    </rPh>
    <rPh sb="2" eb="4">
      <t>シャダン</t>
    </rPh>
    <rPh sb="4" eb="6">
      <t>ホウジン</t>
    </rPh>
    <rPh sb="7" eb="8">
      <t>ショウ</t>
    </rPh>
    <rPh sb="8" eb="9">
      <t>ヒツジ</t>
    </rPh>
    <rPh sb="9" eb="10">
      <t>エン</t>
    </rPh>
    <phoneticPr fontId="12"/>
  </si>
  <si>
    <t>合同会社　パパママ保育園</t>
    <rPh sb="0" eb="2">
      <t>ゴウドウ</t>
    </rPh>
    <rPh sb="2" eb="4">
      <t>ガイシャ</t>
    </rPh>
    <rPh sb="9" eb="12">
      <t>ホイクエン</t>
    </rPh>
    <phoneticPr fontId="15"/>
  </si>
  <si>
    <t>特定非営利活動法人　つぼみっこ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</si>
  <si>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仙台市青葉区宮町5-10-10-106</t>
    <rPh sb="0" eb="3">
      <t>センダイシ</t>
    </rPh>
    <rPh sb="3" eb="6">
      <t>アオバク</t>
    </rPh>
    <rPh sb="6" eb="8">
      <t>ミヤマチ</t>
    </rPh>
    <phoneticPr fontId="4"/>
  </si>
  <si>
    <t>仙台市青葉区錦町1-12-1　錦町パークマンション105</t>
    <rPh sb="0" eb="3">
      <t>センダイシ</t>
    </rPh>
    <rPh sb="3" eb="6">
      <t>アオバク</t>
    </rPh>
    <rPh sb="6" eb="8">
      <t>ニシキチョウ</t>
    </rPh>
    <phoneticPr fontId="19"/>
  </si>
  <si>
    <t>仙台市青葉区大町2-7-20</t>
    <rPh sb="0" eb="3">
      <t>センダイシ</t>
    </rPh>
    <rPh sb="3" eb="6">
      <t>アオバク</t>
    </rPh>
    <rPh sb="6" eb="8">
      <t>オオマチ</t>
    </rPh>
    <phoneticPr fontId="19"/>
  </si>
  <si>
    <t>仙台市若林区若林6丁目10番35号</t>
    <rPh sb="0" eb="3">
      <t>センダイシ</t>
    </rPh>
    <rPh sb="3" eb="5">
      <t>ワカバヤシ</t>
    </rPh>
    <rPh sb="5" eb="6">
      <t>ク</t>
    </rPh>
    <rPh sb="6" eb="8">
      <t>ワカバヤシ</t>
    </rPh>
    <rPh sb="9" eb="11">
      <t>チョウメ</t>
    </rPh>
    <rPh sb="13" eb="14">
      <t>バン</t>
    </rPh>
    <rPh sb="16" eb="17">
      <t>ゴウ</t>
    </rPh>
    <phoneticPr fontId="19"/>
  </si>
  <si>
    <t>仙台市青葉区中江2丁目9-7</t>
    <rPh sb="0" eb="3">
      <t>センダイシ</t>
    </rPh>
    <rPh sb="3" eb="6">
      <t>アオバク</t>
    </rPh>
    <rPh sb="6" eb="8">
      <t>ナカエ</t>
    </rPh>
    <rPh sb="9" eb="11">
      <t>チョウメ</t>
    </rPh>
    <phoneticPr fontId="19"/>
  </si>
  <si>
    <t>仙台市宮城野区岩切字洞ノ口43-1</t>
    <rPh sb="0" eb="3">
      <t>センダイシ</t>
    </rPh>
    <phoneticPr fontId="19"/>
  </si>
  <si>
    <t>仙台市泉区高森3丁目4-169</t>
    <rPh sb="0" eb="3">
      <t>センダイシ</t>
    </rPh>
    <rPh sb="3" eb="4">
      <t>イズミ</t>
    </rPh>
    <rPh sb="4" eb="5">
      <t>ク</t>
    </rPh>
    <rPh sb="5" eb="7">
      <t>タカモリ</t>
    </rPh>
    <rPh sb="8" eb="10">
      <t>チョウメ</t>
    </rPh>
    <phoneticPr fontId="19"/>
  </si>
  <si>
    <t>仙台市泉区山の寺3丁目27-10</t>
    <rPh sb="0" eb="3">
      <t>センダイシ</t>
    </rPh>
    <rPh sb="5" eb="6">
      <t>ヤマ</t>
    </rPh>
    <rPh sb="7" eb="8">
      <t>テラ</t>
    </rPh>
    <rPh sb="9" eb="11">
      <t>チョウメ</t>
    </rPh>
    <phoneticPr fontId="19"/>
  </si>
  <si>
    <t>仙台市青葉区郷六字沼田45-6</t>
    <rPh sb="0" eb="3">
      <t>センダイシ</t>
    </rPh>
    <rPh sb="3" eb="6">
      <t>アオバク</t>
    </rPh>
    <rPh sb="6" eb="7">
      <t>ゴウ</t>
    </rPh>
    <rPh sb="7" eb="8">
      <t>ロク</t>
    </rPh>
    <rPh sb="8" eb="9">
      <t>アザ</t>
    </rPh>
    <rPh sb="9" eb="11">
      <t>ヌマタ</t>
    </rPh>
    <phoneticPr fontId="19"/>
  </si>
  <si>
    <t>髙橋　真由美・鈴木　めぐみ</t>
    <rPh sb="0" eb="2">
      <t>タカハシ</t>
    </rPh>
    <rPh sb="3" eb="6">
      <t>マユミ</t>
    </rPh>
    <rPh sb="7" eb="9">
      <t>スズキ</t>
    </rPh>
    <phoneticPr fontId="2"/>
  </si>
  <si>
    <t>遊佐　ひろ子・畠山　祐子</t>
    <rPh sb="0" eb="2">
      <t>ユサ</t>
    </rPh>
    <rPh sb="5" eb="6">
      <t>コ</t>
    </rPh>
    <rPh sb="7" eb="9">
      <t>ハタケヤマ</t>
    </rPh>
    <rPh sb="10" eb="12">
      <t>ユウコ</t>
    </rPh>
    <phoneticPr fontId="2"/>
  </si>
  <si>
    <t>岸　麻記子・天間　千栄子</t>
    <rPh sb="0" eb="1">
      <t>キシ</t>
    </rPh>
    <rPh sb="2" eb="5">
      <t>マキコ</t>
    </rPh>
    <rPh sb="6" eb="8">
      <t>テンマ</t>
    </rPh>
    <rPh sb="9" eb="12">
      <t>チエコ</t>
    </rPh>
    <phoneticPr fontId="2"/>
  </si>
  <si>
    <t>菅野　淳・菅野　美紀</t>
    <rPh sb="0" eb="2">
      <t>カンノ</t>
    </rPh>
    <rPh sb="3" eb="4">
      <t>ジュン</t>
    </rPh>
    <rPh sb="5" eb="7">
      <t>カンノ</t>
    </rPh>
    <rPh sb="8" eb="10">
      <t>ミキ</t>
    </rPh>
    <phoneticPr fontId="2"/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</si>
  <si>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"/>
  </si>
  <si>
    <t>41308</t>
  </si>
  <si>
    <t>武藤　由姫</t>
  </si>
  <si>
    <t>石川　信子</t>
    <rPh sb="0" eb="2">
      <t>イシカワ</t>
    </rPh>
    <rPh sb="3" eb="5">
      <t>ノブコ</t>
    </rPh>
    <phoneticPr fontId="2"/>
  </si>
  <si>
    <t>木村　和子</t>
    <rPh sb="0" eb="2">
      <t>キムラ</t>
    </rPh>
    <rPh sb="3" eb="5">
      <t>カズコ</t>
    </rPh>
    <phoneticPr fontId="2"/>
  </si>
  <si>
    <t>濱中　明美</t>
    <rPh sb="0" eb="2">
      <t>ハマナカ</t>
    </rPh>
    <rPh sb="3" eb="5">
      <t>アケミ</t>
    </rPh>
    <phoneticPr fontId="2"/>
  </si>
  <si>
    <t>佐藤　弘美</t>
    <rPh sb="0" eb="2">
      <t>サトウ</t>
    </rPh>
    <rPh sb="3" eb="5">
      <t>ヒロミ</t>
    </rPh>
    <phoneticPr fontId="2"/>
  </si>
  <si>
    <t>小出　美知子</t>
    <rPh sb="0" eb="2">
      <t>コイデ</t>
    </rPh>
    <rPh sb="3" eb="6">
      <t>ミチコ</t>
    </rPh>
    <phoneticPr fontId="2"/>
  </si>
  <si>
    <t>鈴木　史子</t>
    <rPh sb="0" eb="2">
      <t>スズキ</t>
    </rPh>
    <rPh sb="3" eb="5">
      <t>フミコ</t>
    </rPh>
    <phoneticPr fontId="2"/>
  </si>
  <si>
    <t>仲　恵美</t>
    <rPh sb="0" eb="1">
      <t>ナカ</t>
    </rPh>
    <rPh sb="2" eb="4">
      <t>エミ</t>
    </rPh>
    <phoneticPr fontId="2"/>
  </si>
  <si>
    <t>齋藤　眞弓</t>
    <rPh sb="0" eb="2">
      <t>サイトウ</t>
    </rPh>
    <rPh sb="3" eb="4">
      <t>マ</t>
    </rPh>
    <rPh sb="4" eb="5">
      <t>ユミ</t>
    </rPh>
    <phoneticPr fontId="2"/>
  </si>
  <si>
    <t>菊地　恵子</t>
    <rPh sb="0" eb="2">
      <t>キクチ</t>
    </rPh>
    <rPh sb="3" eb="5">
      <t>ケイコ</t>
    </rPh>
    <phoneticPr fontId="2"/>
  </si>
  <si>
    <t>菊地　美夏</t>
    <rPh sb="0" eb="2">
      <t>キクチ</t>
    </rPh>
    <rPh sb="3" eb="5">
      <t>ミカ</t>
    </rPh>
    <phoneticPr fontId="2"/>
  </si>
  <si>
    <t>戸田　由美</t>
    <rPh sb="0" eb="2">
      <t>トダ</t>
    </rPh>
    <rPh sb="3" eb="5">
      <t>ユミ</t>
    </rPh>
    <phoneticPr fontId="2"/>
  </si>
  <si>
    <t>矢澤　要子</t>
    <rPh sb="0" eb="2">
      <t>ヤザワ</t>
    </rPh>
    <rPh sb="3" eb="5">
      <t>ヨウコ</t>
    </rPh>
    <phoneticPr fontId="2"/>
  </si>
  <si>
    <t xml:space="preserve">鎌田　優子 </t>
    <rPh sb="0" eb="2">
      <t>カマタ</t>
    </rPh>
    <rPh sb="3" eb="5">
      <t>ユウコ</t>
    </rPh>
    <phoneticPr fontId="2"/>
  </si>
  <si>
    <t>佐藤　勇介</t>
    <rPh sb="0" eb="2">
      <t>サトウ</t>
    </rPh>
    <rPh sb="3" eb="5">
      <t>ユウスケ</t>
    </rPh>
    <phoneticPr fontId="2"/>
  </si>
  <si>
    <t>飛内　侑里</t>
    <rPh sb="0" eb="2">
      <t>ヒウチ</t>
    </rPh>
    <rPh sb="3" eb="4">
      <t>ユウ</t>
    </rPh>
    <rPh sb="4" eb="5">
      <t>サト</t>
    </rPh>
    <phoneticPr fontId="2"/>
  </si>
  <si>
    <t>齊藤　あゆみ</t>
    <rPh sb="0" eb="2">
      <t>サイトウ</t>
    </rPh>
    <phoneticPr fontId="2"/>
  </si>
  <si>
    <t>藤垣　祐子</t>
    <rPh sb="0" eb="2">
      <t>フジガキ</t>
    </rPh>
    <rPh sb="3" eb="5">
      <t>ユウコ</t>
    </rPh>
    <phoneticPr fontId="2"/>
  </si>
  <si>
    <t>石山　立身</t>
    <rPh sb="0" eb="2">
      <t>イシヤマ</t>
    </rPh>
    <rPh sb="3" eb="4">
      <t>タ</t>
    </rPh>
    <rPh sb="4" eb="5">
      <t>ミ</t>
    </rPh>
    <phoneticPr fontId="2"/>
  </si>
  <si>
    <t>髙橋　加奈</t>
    <rPh sb="0" eb="2">
      <t>タカハシ</t>
    </rPh>
    <rPh sb="3" eb="5">
      <t>カナ</t>
    </rPh>
    <phoneticPr fontId="2"/>
  </si>
  <si>
    <t>菊地　由美子</t>
    <rPh sb="0" eb="2">
      <t>キクチ</t>
    </rPh>
    <rPh sb="3" eb="6">
      <t>ユミコ</t>
    </rPh>
    <phoneticPr fontId="3"/>
  </si>
  <si>
    <t>佐藤　恵美子</t>
    <rPh sb="0" eb="2">
      <t>サトウ</t>
    </rPh>
    <rPh sb="3" eb="6">
      <t>エミコ</t>
    </rPh>
    <phoneticPr fontId="2"/>
  </si>
  <si>
    <t>伊藤　由美子</t>
    <rPh sb="0" eb="2">
      <t>イトウ</t>
    </rPh>
    <rPh sb="3" eb="6">
      <t>ユミコ</t>
    </rPh>
    <phoneticPr fontId="2"/>
  </si>
  <si>
    <t>宇佐美　恵子</t>
    <rPh sb="0" eb="3">
      <t>ウサミ</t>
    </rPh>
    <rPh sb="4" eb="6">
      <t>ケイコ</t>
    </rPh>
    <phoneticPr fontId="2"/>
  </si>
  <si>
    <t>多田　直美</t>
    <rPh sb="0" eb="2">
      <t>タダ</t>
    </rPh>
    <rPh sb="3" eb="5">
      <t>ナオミ</t>
    </rPh>
    <phoneticPr fontId="2"/>
  </si>
  <si>
    <t>小林　希</t>
    <rPh sb="0" eb="2">
      <t>コバヤシ</t>
    </rPh>
    <rPh sb="3" eb="4">
      <t>ノゾミ</t>
    </rPh>
    <phoneticPr fontId="2"/>
  </si>
  <si>
    <t>及川　文子</t>
    <rPh sb="0" eb="2">
      <t>オイカワ</t>
    </rPh>
    <rPh sb="3" eb="5">
      <t>フミコ</t>
    </rPh>
    <phoneticPr fontId="2"/>
  </si>
  <si>
    <t>鈴木　明子</t>
    <rPh sb="0" eb="2">
      <t>スズキ</t>
    </rPh>
    <rPh sb="3" eb="5">
      <t>アキコ</t>
    </rPh>
    <phoneticPr fontId="2"/>
  </si>
  <si>
    <t>志小田　舞子</t>
    <rPh sb="0" eb="1">
      <t>ココロザシ</t>
    </rPh>
    <rPh sb="1" eb="2">
      <t>ショウ</t>
    </rPh>
    <rPh sb="2" eb="3">
      <t>タ</t>
    </rPh>
    <rPh sb="4" eb="6">
      <t>マイコ</t>
    </rPh>
    <phoneticPr fontId="2"/>
  </si>
  <si>
    <t>村田　寿恵</t>
    <rPh sb="0" eb="2">
      <t>ムラタ</t>
    </rPh>
    <rPh sb="3" eb="4">
      <t>コトブキ</t>
    </rPh>
    <rPh sb="4" eb="5">
      <t>メグ</t>
    </rPh>
    <phoneticPr fontId="2"/>
  </si>
  <si>
    <t>伊藤　美樹</t>
    <rPh sb="0" eb="2">
      <t>イトウ</t>
    </rPh>
    <rPh sb="3" eb="5">
      <t>ミキ</t>
    </rPh>
    <phoneticPr fontId="2"/>
  </si>
  <si>
    <t>佐藤　礼子</t>
    <rPh sb="0" eb="2">
      <t>サトウ</t>
    </rPh>
    <rPh sb="3" eb="5">
      <t>レイコ</t>
    </rPh>
    <phoneticPr fontId="2"/>
  </si>
  <si>
    <t>佐藤　かおり</t>
    <rPh sb="0" eb="2">
      <t>サトウ</t>
    </rPh>
    <phoneticPr fontId="2"/>
  </si>
  <si>
    <t>佐藤　久美子</t>
    <rPh sb="0" eb="2">
      <t>サトウ</t>
    </rPh>
    <rPh sb="3" eb="6">
      <t>クミコ</t>
    </rPh>
    <phoneticPr fontId="2"/>
  </si>
  <si>
    <t>61302</t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</si>
  <si>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7"/>
  </si>
  <si>
    <t>ビックママランド支倉園</t>
    <rPh sb="8" eb="10">
      <t>ハセクラ</t>
    </rPh>
    <rPh sb="10" eb="11">
      <t>エン</t>
    </rPh>
    <phoneticPr fontId="7"/>
  </si>
  <si>
    <t>わくわくモリモリ保育所</t>
    <rPh sb="8" eb="10">
      <t>ホイク</t>
    </rPh>
    <rPh sb="10" eb="11">
      <t>ショ</t>
    </rPh>
    <phoneticPr fontId="4"/>
  </si>
  <si>
    <t>ライフの学校　保育園　六郷キャンパス</t>
    <rPh sb="4" eb="6">
      <t>ガッコウ</t>
    </rPh>
    <rPh sb="7" eb="9">
      <t>ホイク</t>
    </rPh>
    <rPh sb="9" eb="10">
      <t>エン</t>
    </rPh>
    <phoneticPr fontId="7"/>
  </si>
  <si>
    <t>あすと長町保育所</t>
    <rPh sb="3" eb="5">
      <t>ナガマチ</t>
    </rPh>
    <rPh sb="5" eb="7">
      <t>ホイク</t>
    </rPh>
    <rPh sb="7" eb="8">
      <t>ショ</t>
    </rPh>
    <phoneticPr fontId="7"/>
  </si>
  <si>
    <t>りっきーぱーく保育園あすと長町</t>
    <rPh sb="7" eb="10">
      <t>ホイクエン</t>
    </rPh>
    <rPh sb="13" eb="15">
      <t>ナガマチ</t>
    </rPh>
    <phoneticPr fontId="4"/>
  </si>
  <si>
    <t>もりのひろば保育園</t>
    <rPh sb="6" eb="9">
      <t>ホイクエン</t>
    </rPh>
    <phoneticPr fontId="7"/>
  </si>
  <si>
    <t>ヤクルト二日町つばめ保育園</t>
    <rPh sb="4" eb="7">
      <t>フツカマチ</t>
    </rPh>
    <rPh sb="10" eb="13">
      <t>ホイクエン</t>
    </rPh>
    <phoneticPr fontId="4"/>
  </si>
  <si>
    <t>きらきら保育園</t>
    <rPh sb="4" eb="7">
      <t>ホイクエン</t>
    </rPh>
    <phoneticPr fontId="4"/>
  </si>
  <si>
    <t>ヤクルトあやしつばめ保育園</t>
    <rPh sb="10" eb="13">
      <t>ホイクエン</t>
    </rPh>
    <phoneticPr fontId="4"/>
  </si>
  <si>
    <t>エスパルキッズ保育園</t>
    <rPh sb="7" eb="10">
      <t>ホイクエン</t>
    </rPh>
    <phoneticPr fontId="7"/>
  </si>
  <si>
    <t>東北大学川内けやき保育園</t>
    <rPh sb="0" eb="2">
      <t>トウホク</t>
    </rPh>
    <rPh sb="2" eb="4">
      <t>ダイガク</t>
    </rPh>
    <rPh sb="4" eb="6">
      <t>カワウチ</t>
    </rPh>
    <rPh sb="9" eb="11">
      <t>ホイク</t>
    </rPh>
    <rPh sb="11" eb="12">
      <t>エン</t>
    </rPh>
    <phoneticPr fontId="4"/>
  </si>
  <si>
    <t>せせらぎ保育園</t>
    <rPh sb="4" eb="7">
      <t>ホイクエン</t>
    </rPh>
    <phoneticPr fontId="7"/>
  </si>
  <si>
    <t>京都府綴喜郡井手町大字多賀小字茶臼塚12-2</t>
    <rPh sb="0" eb="2">
      <t>キョウト</t>
    </rPh>
    <rPh sb="2" eb="3">
      <t>フ</t>
    </rPh>
    <rPh sb="3" eb="6">
      <t>ツヅキグン</t>
    </rPh>
    <rPh sb="6" eb="8">
      <t>イデ</t>
    </rPh>
    <rPh sb="8" eb="9">
      <t>チョウ</t>
    </rPh>
    <rPh sb="9" eb="11">
      <t>オオアザ</t>
    </rPh>
    <rPh sb="11" eb="13">
      <t>タガ</t>
    </rPh>
    <rPh sb="13" eb="14">
      <t>ショウ</t>
    </rPh>
    <rPh sb="14" eb="15">
      <t>アザ</t>
    </rPh>
    <rPh sb="15" eb="16">
      <t>チャ</t>
    </rPh>
    <rPh sb="16" eb="17">
      <t>ウス</t>
    </rPh>
    <rPh sb="17" eb="18">
      <t>ツカ</t>
    </rPh>
    <phoneticPr fontId="4"/>
  </si>
  <si>
    <t>仙台市青葉区五橋1－6－2</t>
    <rPh sb="0" eb="3">
      <t>センダイシ</t>
    </rPh>
    <rPh sb="3" eb="6">
      <t>アオバク</t>
    </rPh>
    <rPh sb="6" eb="8">
      <t>イツツバシ</t>
    </rPh>
    <phoneticPr fontId="4"/>
  </si>
  <si>
    <t>仙台市若林区上飯田字天神１－１</t>
  </si>
  <si>
    <t>仙台市泉区南光台東2-11-26</t>
    <rPh sb="0" eb="3">
      <t>センダイシ</t>
    </rPh>
    <rPh sb="3" eb="5">
      <t>イズミク</t>
    </rPh>
    <rPh sb="5" eb="7">
      <t>ナンコウ</t>
    </rPh>
    <rPh sb="7" eb="8">
      <t>ダイ</t>
    </rPh>
    <rPh sb="8" eb="9">
      <t>ヒガシ</t>
    </rPh>
    <phoneticPr fontId="4"/>
  </si>
  <si>
    <t>仙台市太白区長町7丁目19-39　ＣＯＭビル101</t>
    <rPh sb="6" eb="8">
      <t>ナガマチ</t>
    </rPh>
    <rPh sb="9" eb="11">
      <t>チョウメ</t>
    </rPh>
    <phoneticPr fontId="4"/>
  </si>
  <si>
    <t>仙台市宮城野区幸町2-22-37</t>
    <rPh sb="7" eb="9">
      <t>サイワイチョウ</t>
    </rPh>
    <phoneticPr fontId="4"/>
  </si>
  <si>
    <t>宮城県名取市植松字宮島77</t>
    <rPh sb="0" eb="3">
      <t>ミヤギケン</t>
    </rPh>
    <rPh sb="3" eb="6">
      <t>ナトリシ</t>
    </rPh>
    <rPh sb="6" eb="8">
      <t>ウエマツ</t>
    </rPh>
    <rPh sb="8" eb="9">
      <t>アザ</t>
    </rPh>
    <rPh sb="9" eb="10">
      <t>ミヤ</t>
    </rPh>
    <rPh sb="10" eb="11">
      <t>シマ</t>
    </rPh>
    <phoneticPr fontId="4"/>
  </si>
  <si>
    <t>仙台市泉区住吉台東5-5-8</t>
    <rPh sb="0" eb="3">
      <t>センダイシ</t>
    </rPh>
    <rPh sb="3" eb="5">
      <t>イズミク</t>
    </rPh>
    <rPh sb="5" eb="7">
      <t>スミヨシ</t>
    </rPh>
    <rPh sb="7" eb="8">
      <t>ダイ</t>
    </rPh>
    <rPh sb="8" eb="9">
      <t>ヒガシ</t>
    </rPh>
    <phoneticPr fontId="4"/>
  </si>
  <si>
    <t>仙台市青葉区中央1-1-1</t>
    <rPh sb="0" eb="6">
      <t>センダイシアオバク</t>
    </rPh>
    <rPh sb="6" eb="8">
      <t>チュウオウ</t>
    </rPh>
    <phoneticPr fontId="4"/>
  </si>
  <si>
    <t>仙台市青葉区片平2-1-1</t>
    <rPh sb="0" eb="3">
      <t>センダイシ</t>
    </rPh>
    <rPh sb="3" eb="6">
      <t>アオバク</t>
    </rPh>
    <rPh sb="6" eb="8">
      <t>カタヒラ</t>
    </rPh>
    <phoneticPr fontId="4"/>
  </si>
  <si>
    <t>仙台市青葉区栗生1-25-1</t>
    <rPh sb="0" eb="3">
      <t>センダイシ</t>
    </rPh>
    <rPh sb="3" eb="6">
      <t>アオバク</t>
    </rPh>
    <rPh sb="6" eb="7">
      <t>クリ</t>
    </rPh>
    <rPh sb="7" eb="8">
      <t>ショウ</t>
    </rPh>
    <phoneticPr fontId="4"/>
  </si>
  <si>
    <t>仙台市泉区実沢字立田屋敷17-1</t>
    <rPh sb="5" eb="7">
      <t>サネザワ</t>
    </rPh>
    <rPh sb="7" eb="8">
      <t>アザ</t>
    </rPh>
    <rPh sb="8" eb="10">
      <t>タツタ</t>
    </rPh>
    <rPh sb="10" eb="12">
      <t>ヤシキ</t>
    </rPh>
    <phoneticPr fontId="19"/>
  </si>
  <si>
    <t>仙台市青葉区芋沢字横前1-1</t>
    <rPh sb="0" eb="3">
      <t>センダイシ</t>
    </rPh>
    <rPh sb="3" eb="6">
      <t>アオバク</t>
    </rPh>
    <rPh sb="6" eb="7">
      <t>イモ</t>
    </rPh>
    <rPh sb="7" eb="8">
      <t>ザワ</t>
    </rPh>
    <rPh sb="8" eb="9">
      <t>アザ</t>
    </rPh>
    <rPh sb="9" eb="10">
      <t>ヨコ</t>
    </rPh>
    <rPh sb="10" eb="11">
      <t>マエ</t>
    </rPh>
    <phoneticPr fontId="4"/>
  </si>
  <si>
    <t>ワタキューセイモア　株式会社</t>
    <rPh sb="10" eb="12">
      <t>カブシキ</t>
    </rPh>
    <rPh sb="12" eb="14">
      <t>カイシャ</t>
    </rPh>
    <phoneticPr fontId="12"/>
  </si>
  <si>
    <t>株式会社　ビック・ママ</t>
    <rPh sb="0" eb="2">
      <t>カブシキ</t>
    </rPh>
    <rPh sb="2" eb="4">
      <t>カイシャ</t>
    </rPh>
    <phoneticPr fontId="12"/>
  </si>
  <si>
    <t>医療法人社団　裕歯会</t>
    <rPh sb="0" eb="2">
      <t>イリョウ</t>
    </rPh>
    <rPh sb="2" eb="4">
      <t>ホウジン</t>
    </rPh>
    <rPh sb="4" eb="6">
      <t>シャダン</t>
    </rPh>
    <rPh sb="7" eb="8">
      <t>ユウ</t>
    </rPh>
    <rPh sb="8" eb="9">
      <t>ハ</t>
    </rPh>
    <rPh sb="9" eb="10">
      <t>カイ</t>
    </rPh>
    <phoneticPr fontId="12"/>
  </si>
  <si>
    <t>社会福祉法人　ライフの学校</t>
    <rPh sb="0" eb="6">
      <t>シャカイフクシホウジン</t>
    </rPh>
    <rPh sb="11" eb="13">
      <t>ガッコウ</t>
    </rPh>
    <phoneticPr fontId="7"/>
  </si>
  <si>
    <t>医療法人　徳真会</t>
    <rPh sb="0" eb="2">
      <t>イリョウ</t>
    </rPh>
    <rPh sb="2" eb="4">
      <t>ホウジン</t>
    </rPh>
    <rPh sb="5" eb="6">
      <t>トク</t>
    </rPh>
    <rPh sb="6" eb="7">
      <t>マコト</t>
    </rPh>
    <rPh sb="7" eb="8">
      <t>カイ</t>
    </rPh>
    <phoneticPr fontId="12"/>
  </si>
  <si>
    <t>株式会社　ミツイ</t>
    <rPh sb="0" eb="2">
      <t>カブシキ</t>
    </rPh>
    <rPh sb="2" eb="4">
      <t>カイシャ</t>
    </rPh>
    <phoneticPr fontId="4"/>
  </si>
  <si>
    <t>有限会社　ＡＫＩ</t>
    <rPh sb="0" eb="2">
      <t>ユウゲン</t>
    </rPh>
    <rPh sb="2" eb="4">
      <t>カイシャ</t>
    </rPh>
    <phoneticPr fontId="12"/>
  </si>
  <si>
    <t>有限会社　ひだまり介護</t>
    <rPh sb="0" eb="4">
      <t>ユウゲンガイシャ</t>
    </rPh>
    <rPh sb="9" eb="11">
      <t>カイゴ</t>
    </rPh>
    <phoneticPr fontId="4"/>
  </si>
  <si>
    <t>仙台ターミナルビル　株式会社</t>
    <rPh sb="0" eb="2">
      <t>センダイ</t>
    </rPh>
    <rPh sb="10" eb="12">
      <t>カブシキ</t>
    </rPh>
    <rPh sb="12" eb="14">
      <t>カイシャ</t>
    </rPh>
    <phoneticPr fontId="12"/>
  </si>
  <si>
    <t>国立大学法人　東北大学</t>
    <rPh sb="0" eb="2">
      <t>コクリツ</t>
    </rPh>
    <rPh sb="2" eb="4">
      <t>ダイガク</t>
    </rPh>
    <rPh sb="4" eb="6">
      <t>ホウジン</t>
    </rPh>
    <rPh sb="7" eb="9">
      <t>トウホク</t>
    </rPh>
    <rPh sb="9" eb="11">
      <t>ダイガク</t>
    </rPh>
    <phoneticPr fontId="4"/>
  </si>
  <si>
    <t>社会福祉法人　幸生会</t>
    <rPh sb="0" eb="2">
      <t>シャカイ</t>
    </rPh>
    <rPh sb="2" eb="4">
      <t>フクシ</t>
    </rPh>
    <rPh sb="4" eb="6">
      <t>ホウジン</t>
    </rPh>
    <rPh sb="7" eb="8">
      <t>コウ</t>
    </rPh>
    <rPh sb="8" eb="9">
      <t>セイ</t>
    </rPh>
    <rPh sb="9" eb="10">
      <t>カイ</t>
    </rPh>
    <phoneticPr fontId="4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</si>
  <si>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4"/>
  </si>
  <si>
    <t>社会福祉法人　陽光福祉会</t>
    <rPh sb="0" eb="2">
      <t>シャカイ</t>
    </rPh>
    <rPh sb="2" eb="4">
      <t>フクシ</t>
    </rPh>
    <rPh sb="4" eb="6">
      <t>ホウジン</t>
    </rPh>
    <rPh sb="7" eb="8">
      <t>ヨウ</t>
    </rPh>
    <rPh sb="8" eb="9">
      <t>ヒカリ</t>
    </rPh>
    <rPh sb="9" eb="11">
      <t>フクシ</t>
    </rPh>
    <rPh sb="11" eb="12">
      <t>カイ</t>
    </rPh>
    <phoneticPr fontId="4"/>
  </si>
  <si>
    <t>コスモス大手町保育園</t>
    <rPh sb="4" eb="7">
      <t>オオテマチ</t>
    </rPh>
    <rPh sb="9" eb="10">
      <t>エン</t>
    </rPh>
    <phoneticPr fontId="2"/>
  </si>
  <si>
    <t>メリーポピンズエスパル仙台ルーム</t>
    <rPh sb="11" eb="13">
      <t>センダイ</t>
    </rPh>
    <phoneticPr fontId="2"/>
  </si>
  <si>
    <t>パリス錦町保育園</t>
    <rPh sb="3" eb="5">
      <t>ニシキチョウ</t>
    </rPh>
    <rPh sb="5" eb="8">
      <t>ホイクエン</t>
    </rPh>
    <phoneticPr fontId="2"/>
  </si>
  <si>
    <t>ファニーハート保育園</t>
    <rPh sb="7" eb="10">
      <t>ホイクエン</t>
    </rPh>
    <phoneticPr fontId="2"/>
  </si>
  <si>
    <t>ふれあい保育園</t>
    <rPh sb="4" eb="6">
      <t>ホイク</t>
    </rPh>
    <rPh sb="6" eb="7">
      <t>エン</t>
    </rPh>
    <phoneticPr fontId="5"/>
  </si>
  <si>
    <t>富沢南なないろ保育園</t>
    <rPh sb="2" eb="3">
      <t>ミナミ</t>
    </rPh>
    <phoneticPr fontId="7"/>
  </si>
  <si>
    <t>クリムスポーツ保育園</t>
    <rPh sb="7" eb="10">
      <t>ホイクエン</t>
    </rPh>
    <phoneticPr fontId="2"/>
  </si>
  <si>
    <t>アスク山田かぎとり保育園</t>
    <rPh sb="3" eb="5">
      <t>ヤマダ</t>
    </rPh>
    <rPh sb="9" eb="11">
      <t>ホイク</t>
    </rPh>
    <rPh sb="11" eb="12">
      <t>エン</t>
    </rPh>
    <phoneticPr fontId="2"/>
  </si>
  <si>
    <t>諏訪ぱれっと保育園</t>
    <rPh sb="0" eb="2">
      <t>スワ</t>
    </rPh>
    <phoneticPr fontId="2"/>
  </si>
  <si>
    <t>アスイク保育園中田町</t>
    <rPh sb="4" eb="7">
      <t>ホイクエン</t>
    </rPh>
    <rPh sb="7" eb="9">
      <t>ナカタ</t>
    </rPh>
    <rPh sb="9" eb="10">
      <t>マチ</t>
    </rPh>
    <phoneticPr fontId="7"/>
  </si>
  <si>
    <t>NOVAバイリンガル仙台富沢保育園</t>
    <rPh sb="10" eb="12">
      <t>センダイ</t>
    </rPh>
    <rPh sb="12" eb="14">
      <t>トミザワ</t>
    </rPh>
    <rPh sb="14" eb="17">
      <t>ホイクエン</t>
    </rPh>
    <phoneticPr fontId="7"/>
  </si>
  <si>
    <t>もりのなかま保育園四郎丸園もぐもぐ＋</t>
    <rPh sb="6" eb="9">
      <t>ホイクエン</t>
    </rPh>
    <rPh sb="9" eb="12">
      <t>シロウマル</t>
    </rPh>
    <rPh sb="12" eb="13">
      <t>エン</t>
    </rPh>
    <phoneticPr fontId="7"/>
  </si>
  <si>
    <t>中田なないろ保育園</t>
    <rPh sb="0" eb="2">
      <t>ナカタ</t>
    </rPh>
    <phoneticPr fontId="7"/>
  </si>
  <si>
    <t>恵和町いちにいさん保育園</t>
    <rPh sb="0" eb="3">
      <t>ケイワマチ</t>
    </rPh>
    <rPh sb="9" eb="12">
      <t>ホイクエン</t>
    </rPh>
    <phoneticPr fontId="7"/>
  </si>
  <si>
    <t>岩切どろんこ保育園</t>
    <rPh sb="0" eb="2">
      <t>イワキリ</t>
    </rPh>
    <rPh sb="6" eb="9">
      <t>ホイクエン</t>
    </rPh>
    <phoneticPr fontId="2"/>
  </si>
  <si>
    <t>榴岡はるかぜ保育園</t>
    <rPh sb="0" eb="2">
      <t>ツツジガオカ</t>
    </rPh>
    <rPh sb="6" eb="9">
      <t>ホイクエン</t>
    </rPh>
    <phoneticPr fontId="2"/>
  </si>
  <si>
    <t>岩切たんぽぽ保育園</t>
    <rPh sb="0" eb="2">
      <t>イワキリ</t>
    </rPh>
    <phoneticPr fontId="9"/>
  </si>
  <si>
    <t>榴岡なないろ保育園</t>
    <rPh sb="0" eb="2">
      <t>ツツジガオカナナ</t>
    </rPh>
    <rPh sb="2" eb="9">
      <t>イロホイクエン</t>
    </rPh>
    <phoneticPr fontId="5"/>
  </si>
  <si>
    <t>ぽっかぽか紬保育園</t>
    <rPh sb="5" eb="9">
      <t>ツムギホイクエン</t>
    </rPh>
    <phoneticPr fontId="13"/>
  </si>
  <si>
    <t>仙台こども保育園</t>
    <rPh sb="0" eb="2">
      <t>センダイ</t>
    </rPh>
    <rPh sb="5" eb="8">
      <t>ホイクエン</t>
    </rPh>
    <phoneticPr fontId="2"/>
  </si>
  <si>
    <t>六郷ぱれっと保育園</t>
    <rPh sb="0" eb="2">
      <t>ロクゴウ</t>
    </rPh>
    <rPh sb="6" eb="9">
      <t>ホイクエン</t>
    </rPh>
    <phoneticPr fontId="7"/>
  </si>
  <si>
    <t>六郷保育園</t>
    <rPh sb="0" eb="2">
      <t>ロクゴウ</t>
    </rPh>
    <rPh sb="2" eb="5">
      <t>ホイクエン</t>
    </rPh>
    <phoneticPr fontId="7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</si>
  <si>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5"/>
  </si>
  <si>
    <t>コスモス将監保育園</t>
    <rPh sb="4" eb="6">
      <t>ショウゲン</t>
    </rPh>
    <rPh sb="6" eb="9">
      <t>ホイクエン</t>
    </rPh>
    <phoneticPr fontId="2"/>
  </si>
  <si>
    <t>向陽台はるかぜ保育園</t>
    <rPh sb="0" eb="3">
      <t>コウヨウダイ</t>
    </rPh>
    <rPh sb="7" eb="10">
      <t>ホイクエン</t>
    </rPh>
    <phoneticPr fontId="5"/>
  </si>
  <si>
    <t>いずみ保育園</t>
    <rPh sb="3" eb="6">
      <t>ホイクエン</t>
    </rPh>
    <phoneticPr fontId="7"/>
  </si>
  <si>
    <t>川前ぱれっと保育園</t>
    <rPh sb="0" eb="2">
      <t>カワマエ</t>
    </rPh>
    <rPh sb="6" eb="9">
      <t>ホイクエン</t>
    </rPh>
    <phoneticPr fontId="5"/>
  </si>
  <si>
    <t>南吉成すぎのこ保育園</t>
    <rPh sb="0" eb="1">
      <t>ミナミ</t>
    </rPh>
    <rPh sb="1" eb="3">
      <t>ヨシナリ</t>
    </rPh>
    <phoneticPr fontId="3"/>
  </si>
  <si>
    <t>04138</t>
  </si>
  <si>
    <t>仙台市青葉区通町一丁目４－１</t>
    <rPh sb="3" eb="6">
      <t>アオバク</t>
    </rPh>
    <rPh sb="6" eb="8">
      <t>トオリチョウ</t>
    </rPh>
    <rPh sb="8" eb="11">
      <t>イッチョウメ</t>
    </rPh>
    <phoneticPr fontId="7"/>
  </si>
  <si>
    <t>大阪市北区堂島１－５－３０　堂島プラザビル９Ｆ</t>
    <rPh sb="5" eb="7">
      <t>ドウジマ</t>
    </rPh>
    <rPh sb="14" eb="16">
      <t>ドウジマ</t>
    </rPh>
    <phoneticPr fontId="7"/>
  </si>
  <si>
    <t>仙台市宮城野区中野５－７－８</t>
    <rPh sb="3" eb="7">
      <t>ミヤギノク</t>
    </rPh>
    <rPh sb="7" eb="9">
      <t>ナカノ</t>
    </rPh>
    <phoneticPr fontId="7"/>
  </si>
  <si>
    <t>仙台市太白区柳生４－１２－１１</t>
    <rPh sb="6" eb="8">
      <t>ヤナギュウ</t>
    </rPh>
    <phoneticPr fontId="7"/>
  </si>
  <si>
    <t>富谷市成田１－５－３</t>
    <rPh sb="0" eb="2">
      <t>トミヤ</t>
    </rPh>
    <rPh sb="2" eb="3">
      <t>シ</t>
    </rPh>
    <rPh sb="3" eb="5">
      <t>ナリタ</t>
    </rPh>
    <phoneticPr fontId="7"/>
  </si>
  <si>
    <t>愛知県名古屋市中村区名駅4－6－17－12F</t>
    <rPh sb="7" eb="10">
      <t>ナカムラク</t>
    </rPh>
    <rPh sb="10" eb="11">
      <t>ナ</t>
    </rPh>
    <rPh sb="11" eb="12">
      <t>エキ</t>
    </rPh>
    <phoneticPr fontId="2"/>
  </si>
  <si>
    <t>仙台市宮城野区鉄砲町中３－１４　テラス仙台駅東口２階</t>
    <rPh sb="0" eb="3">
      <t>センダイシ</t>
    </rPh>
    <rPh sb="3" eb="7">
      <t>ミヤギノク</t>
    </rPh>
    <rPh sb="7" eb="10">
      <t>テッポウチョウ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7"/>
  </si>
  <si>
    <t>仙台市青葉区一番町２－５－２２－２F</t>
    <rPh sb="6" eb="9">
      <t>イチバンチョウ</t>
    </rPh>
    <phoneticPr fontId="7"/>
  </si>
  <si>
    <t>東京都千代田区神田駿河台４－６　御茶ノ水ソラシティ</t>
    <rPh sb="16" eb="18">
      <t>オチャ</t>
    </rPh>
    <rPh sb="19" eb="20">
      <t>ミズ</t>
    </rPh>
    <phoneticPr fontId="7"/>
  </si>
  <si>
    <t>仙台市宮城野区幸町２－１６ー１３</t>
  </si>
  <si>
    <t>仙台市若林区東八番丁１８３</t>
    <rPh sb="6" eb="7">
      <t>ヒガシ</t>
    </rPh>
    <rPh sb="7" eb="9">
      <t>ハチバン</t>
    </rPh>
    <rPh sb="9" eb="10">
      <t>チョウ</t>
    </rPh>
    <phoneticPr fontId="7"/>
  </si>
  <si>
    <t>仙台市若林区六郷７－１０</t>
    <rPh sb="0" eb="3">
      <t>センダイシ</t>
    </rPh>
    <rPh sb="3" eb="6">
      <t>ワカバヤシク</t>
    </rPh>
    <rPh sb="6" eb="8">
      <t>ロクゴウ</t>
    </rPh>
    <phoneticPr fontId="6"/>
  </si>
  <si>
    <t>仙台市泉区上谷刈字向原３－３０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ムコウバラ</t>
    </rPh>
    <phoneticPr fontId="7"/>
  </si>
  <si>
    <t>仙台市泉区泉中央３－２８－１１　</t>
    <rPh sb="0" eb="2">
      <t>センダイ</t>
    </rPh>
    <rPh sb="2" eb="3">
      <t>シ</t>
    </rPh>
    <rPh sb="3" eb="5">
      <t>イズミク</t>
    </rPh>
    <rPh sb="5" eb="8">
      <t>イズミチュウオウ</t>
    </rPh>
    <phoneticPr fontId="7"/>
  </si>
  <si>
    <t>綾君株式会社</t>
    <rPh sb="0" eb="1">
      <t>リョウ</t>
    </rPh>
    <rPh sb="1" eb="2">
      <t>クン</t>
    </rPh>
    <rPh sb="2" eb="4">
      <t>カブシキ</t>
    </rPh>
    <rPh sb="4" eb="6">
      <t>カイシャ</t>
    </rPh>
    <phoneticPr fontId="2"/>
  </si>
  <si>
    <t>一般社団法人ふれあいファミリーパートナー</t>
    <rPh sb="0" eb="2">
      <t>イッパン</t>
    </rPh>
    <rPh sb="2" eb="4">
      <t>シャダン</t>
    </rPh>
    <rPh sb="4" eb="5">
      <t>ホウ</t>
    </rPh>
    <rPh sb="5" eb="6">
      <t>ジン</t>
    </rPh>
    <phoneticPr fontId="7"/>
  </si>
  <si>
    <t>社会福祉法人あおば厚生福祉会</t>
    <rPh sb="9" eb="14">
      <t>コウセイフクシカイ</t>
    </rPh>
    <phoneticPr fontId="5"/>
  </si>
  <si>
    <r>
      <rPr>
        <sz val="11"/>
        <rFont val="ＭＳ ゴシック"/>
        <family val="3"/>
        <charset val="128"/>
      </rPr>
      <t>株式会社アリスカンパニー</t>
    </r>
    <rPh sb="0" eb="2">
      <t>カブシキ</t>
    </rPh>
    <phoneticPr fontId="2"/>
  </si>
  <si>
    <t>社会福祉法人仙台ぱれっと福祉会</t>
    <rPh sb="6" eb="8">
      <t>センダイ</t>
    </rPh>
    <rPh sb="12" eb="14">
      <t>フクシ</t>
    </rPh>
    <rPh sb="14" eb="15">
      <t>カイ</t>
    </rPh>
    <phoneticPr fontId="7"/>
  </si>
  <si>
    <t>株式会社NOVA</t>
    <rPh sb="0" eb="4">
      <t>カブシキガイシャ</t>
    </rPh>
    <phoneticPr fontId="7"/>
  </si>
  <si>
    <t>株式会社Lateral Kids</t>
    <rPh sb="0" eb="4">
      <t>カブシキガイシャ</t>
    </rPh>
    <phoneticPr fontId="7"/>
  </si>
  <si>
    <t>一般社団法人ぽっかぽか</t>
    <rPh sb="0" eb="6">
      <t>イッパンシャダンホウジン</t>
    </rPh>
    <phoneticPr fontId="7"/>
  </si>
  <si>
    <t>株式会社ビック・ママ</t>
    <rPh sb="0" eb="4">
      <t>カブシキガイシャ</t>
    </rPh>
    <phoneticPr fontId="2"/>
  </si>
  <si>
    <t>一般社団法人保育アートラボ</t>
    <rPh sb="0" eb="6">
      <t>イッパンシャダンホウジン</t>
    </rPh>
    <rPh sb="6" eb="8">
      <t>ホイク</t>
    </rPh>
    <phoneticPr fontId="7"/>
  </si>
  <si>
    <t>社会福祉法人はるかぜ福祉会</t>
    <rPh sb="10" eb="12">
      <t>フクシ</t>
    </rPh>
    <rPh sb="12" eb="13">
      <t>カイ</t>
    </rPh>
    <phoneticPr fontId="5"/>
  </si>
  <si>
    <t>72202</t>
  </si>
  <si>
    <t>72302</t>
  </si>
  <si>
    <t>72303</t>
  </si>
  <si>
    <t>72304</t>
  </si>
  <si>
    <t>72503</t>
  </si>
  <si>
    <t>72507</t>
  </si>
  <si>
    <t>72508</t>
  </si>
  <si>
    <t>73104</t>
  </si>
  <si>
    <t>73105</t>
  </si>
  <si>
    <t>73106</t>
  </si>
  <si>
    <t>73107</t>
  </si>
  <si>
    <t>73215</t>
  </si>
  <si>
    <t>73216</t>
  </si>
  <si>
    <t>73217</t>
  </si>
  <si>
    <t>73310</t>
  </si>
  <si>
    <t>73406</t>
  </si>
  <si>
    <t>73407</t>
  </si>
  <si>
    <t>73408</t>
  </si>
  <si>
    <t>73511</t>
  </si>
  <si>
    <t>73603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</si>
  <si>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9"/>
  </si>
  <si>
    <t>仙台市青葉区川平１－７－１６</t>
  </si>
  <si>
    <t>仙台市青葉区国見４－５－１</t>
  </si>
  <si>
    <t>仙台市青葉区柏木１－７－４５</t>
  </si>
  <si>
    <t>仙台市青葉区桜ヶ丘９－１－１</t>
  </si>
  <si>
    <t>仙台市青葉区支倉町２－５５</t>
  </si>
  <si>
    <t>仙台市青葉区宮町１－４－４７</t>
  </si>
  <si>
    <t>仙台市宮城野区中野字大貝沼２０－１７</t>
  </si>
  <si>
    <t>仙台市青葉区栗生１－２５－１</t>
  </si>
  <si>
    <t>仙台市宮城野区東仙台６－８－２０</t>
  </si>
  <si>
    <t>仙台市宮城野区枡江１－２</t>
  </si>
  <si>
    <t>仙台市宮城野区岩切字高江４５</t>
  </si>
  <si>
    <t>仙台市宮城野区新田２－２０－３８</t>
  </si>
  <si>
    <t>仙台市宮城野区出花１－２７９</t>
  </si>
  <si>
    <t>仙台市若林区沖野字高野南１９７－１</t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</si>
  <si>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8"/>
  </si>
  <si>
    <t>仙台市若林区荒井３－１５－９</t>
  </si>
  <si>
    <t>仙台市若林区新寺３－８－５</t>
  </si>
  <si>
    <t>仙台市青葉区葉山町８－１</t>
  </si>
  <si>
    <t>認定ろりぽっぷこども園</t>
    <rPh sb="0" eb="2">
      <t>ニンテイ</t>
    </rPh>
    <rPh sb="10" eb="11">
      <t>エン</t>
    </rPh>
    <phoneticPr fontId="8"/>
  </si>
  <si>
    <t>認定こども園くり幼稚園くりっこ保育園</t>
    <rPh sb="0" eb="2">
      <t>ニンテイ</t>
    </rPh>
    <rPh sb="5" eb="6">
      <t>エン</t>
    </rPh>
    <rPh sb="8" eb="11">
      <t>ヨウチエン</t>
    </rPh>
    <rPh sb="15" eb="18">
      <t>ホイクエン</t>
    </rPh>
    <phoneticPr fontId="8"/>
  </si>
  <si>
    <t>仙台市太白区西中田６－８－２０</t>
  </si>
  <si>
    <t>仙台市太白区八木山緑町２１－１０</t>
  </si>
  <si>
    <t>柴田郡村田町大字足立字上ヶ戸１７－５</t>
  </si>
  <si>
    <t>仙台市太白区中田４－１－３－１</t>
  </si>
  <si>
    <t>仙台市青葉区立町９－７</t>
  </si>
  <si>
    <t>幼保連携型認定こども園　やかまし村　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8"/>
  </si>
  <si>
    <t>仙台市泉区小角字大満寺２２－４</t>
  </si>
  <si>
    <t>仙台市泉区住吉台西２－７－６</t>
  </si>
  <si>
    <t>仙台市泉区桂３－１９－６</t>
  </si>
  <si>
    <t>角田市島田字御蔵林５９</t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</si>
  <si>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9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</si>
  <si>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8"/>
  </si>
  <si>
    <t>認定こども園　旭ヶ丘幼稚園</t>
    <rPh sb="0" eb="2">
      <t>ニンテイ</t>
    </rPh>
    <rPh sb="5" eb="6">
      <t>エン</t>
    </rPh>
    <rPh sb="7" eb="8">
      <t>アサヒ</t>
    </rPh>
    <rPh sb="10" eb="13">
      <t>ヨウチエン</t>
    </rPh>
    <phoneticPr fontId="8"/>
  </si>
  <si>
    <t>仙台市青葉区旭ヶ丘２－２２－２１</t>
  </si>
  <si>
    <t>仙台市宮城野区燕沢１－１５－２５</t>
  </si>
  <si>
    <t>上田子幼稚園</t>
    <rPh sb="0" eb="1">
      <t>カミ</t>
    </rPh>
    <rPh sb="1" eb="3">
      <t>タゴ</t>
    </rPh>
    <rPh sb="3" eb="6">
      <t>ヨウチエン</t>
    </rPh>
    <phoneticPr fontId="8"/>
  </si>
  <si>
    <t>仙台市若林区六丁の目南町４－３８</t>
  </si>
  <si>
    <t xml:space="preserve">幼稚園型認定こども園 聖ウルスラ学院英智幼稚園 </t>
    <rPh sb="0" eb="3">
      <t>ヨウチエン</t>
    </rPh>
    <rPh sb="3" eb="4">
      <t>ガタ</t>
    </rPh>
    <phoneticPr fontId="8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</si>
  <si>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8"/>
  </si>
  <si>
    <t>仙台市太白区四郎丸字吹上２３</t>
  </si>
  <si>
    <t>泉第二幼稚園</t>
    <rPh sb="0" eb="1">
      <t>イズミ</t>
    </rPh>
    <rPh sb="1" eb="3">
      <t>ダイニ</t>
    </rPh>
    <rPh sb="3" eb="6">
      <t>ヨウチエン</t>
    </rPh>
    <phoneticPr fontId="8"/>
  </si>
  <si>
    <t>仙台市泉区将監１３－１－１</t>
  </si>
  <si>
    <t>ねのしろいし幼稚園</t>
    <rPh sb="6" eb="9">
      <t>ヨウチエン</t>
    </rPh>
    <phoneticPr fontId="8"/>
  </si>
  <si>
    <t>仙台市泉区根白石字新坂上２９</t>
  </si>
  <si>
    <t>幼稚園型認定こども園　いずみ松陵幼稚園</t>
  </si>
  <si>
    <t>仙台市泉区松陵２－１９－１</t>
  </si>
  <si>
    <t>幼稚園型認定こども園　南光幼稚園</t>
  </si>
  <si>
    <t>仙台市泉区南光台２－２－３</t>
  </si>
  <si>
    <t>幼稚園型認定こども園　南光第二幼稚園</t>
  </si>
  <si>
    <t>仙台市泉区南光台南１－１８－１</t>
  </si>
  <si>
    <t>幼稚園型認定こども園　南光シオン幼稚園</t>
  </si>
  <si>
    <t>仙台市泉区松森字陣ケ原３０－１０</t>
  </si>
  <si>
    <t>幼稚園型認定こども園　南光紫陽幼稚園</t>
  </si>
  <si>
    <t>仙台市泉区明石南６－１３－２</t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</si>
  <si>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8"/>
  </si>
  <si>
    <t>仙台市青葉区国見６－４５－１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</si>
  <si>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9"/>
  </si>
  <si>
    <t>仙台市若林区卸町３－１－４</t>
  </si>
  <si>
    <t>仙台らぴあこども園</t>
    <rPh sb="0" eb="2">
      <t>センダイ</t>
    </rPh>
    <rPh sb="8" eb="9">
      <t>エン</t>
    </rPh>
    <phoneticPr fontId="8"/>
  </si>
  <si>
    <t>仙台市青葉区昭和町４番１１号</t>
  </si>
  <si>
    <t>仙台市宮城野区枡江８－１０</t>
  </si>
  <si>
    <t>童和保育サービス株式会社</t>
  </si>
  <si>
    <t>仙台市若林区六丁の目西町３－４１</t>
  </si>
  <si>
    <t>仙台市宮城野区新田東１－８－４</t>
  </si>
  <si>
    <t>仙台ナーサリー株式会社</t>
  </si>
  <si>
    <t>仙台市宮城野区田子２－１０－２</t>
  </si>
  <si>
    <t>認定こども園れいんぼーなーさりー田子館</t>
    <rPh sb="0" eb="2">
      <t>ニンテイ</t>
    </rPh>
    <rPh sb="5" eb="6">
      <t>エン</t>
    </rPh>
    <phoneticPr fontId="8"/>
  </si>
  <si>
    <t>小田原ことりのうたこども園</t>
  </si>
  <si>
    <t>トータルアート株式会社</t>
  </si>
  <si>
    <t>宮城県石巻市大街道西２－７－４７</t>
  </si>
  <si>
    <t>仙台市若林区六丁の目中町１－３８</t>
  </si>
  <si>
    <t>仙台市若林区蒲町７－８</t>
  </si>
  <si>
    <t>仙台市若林区六丁の目東町３－１７</t>
  </si>
  <si>
    <t>あっぷる荒井こども園</t>
    <rPh sb="4" eb="6">
      <t>アライ</t>
    </rPh>
    <rPh sb="9" eb="10">
      <t>エン</t>
    </rPh>
    <phoneticPr fontId="8"/>
  </si>
  <si>
    <t>仙台市太白区鹿野３－１４－１５</t>
  </si>
  <si>
    <t>仙台市太白区あすと長町３－２－２３</t>
  </si>
  <si>
    <t>仙台市若林区若林１－６－１７</t>
  </si>
  <si>
    <t>仙台市泉区鶴が丘３－２４－７</t>
  </si>
  <si>
    <t>仙台市泉区南中山４－２７－１６</t>
  </si>
  <si>
    <t>仙台市青葉区昭和町４－１１</t>
  </si>
  <si>
    <t>あっぷる愛子こども園</t>
    <rPh sb="4" eb="6">
      <t>アヤシ</t>
    </rPh>
    <rPh sb="9" eb="10">
      <t>エン</t>
    </rPh>
    <phoneticPr fontId="8"/>
  </si>
  <si>
    <t>72101</t>
  </si>
  <si>
    <t>72104</t>
  </si>
  <si>
    <t>72201</t>
  </si>
  <si>
    <t>72301</t>
  </si>
  <si>
    <t>72401</t>
  </si>
  <si>
    <t>72501</t>
  </si>
  <si>
    <t>72502</t>
  </si>
  <si>
    <t>72605</t>
  </si>
  <si>
    <t>KIDS-Kan</t>
    <phoneticPr fontId="9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</si>
  <si>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9"/>
  </si>
  <si>
    <t>　【令和7年度仙台市児童福祉施設等物価高騰対策事業補助金交付申請書】作成の手引き</t>
    <rPh sb="2" eb="4">
      <t>レイワ</t>
    </rPh>
    <rPh sb="5" eb="7">
      <t>ネンド</t>
    </rPh>
    <rPh sb="7" eb="10">
      <t>センダイシ</t>
    </rPh>
    <rPh sb="10" eb="12">
      <t>ジドウ</t>
    </rPh>
    <rPh sb="12" eb="14">
      <t>フクシ</t>
    </rPh>
    <rPh sb="14" eb="16">
      <t>シセツ</t>
    </rPh>
    <rPh sb="16" eb="17">
      <t>トウ</t>
    </rPh>
    <rPh sb="17" eb="28">
      <t>ブッカコウトウタイサクジギョウホジョキン</t>
    </rPh>
    <rPh sb="28" eb="30">
      <t>コウフ</t>
    </rPh>
    <rPh sb="30" eb="32">
      <t>シンセイ</t>
    </rPh>
    <rPh sb="32" eb="33">
      <t>ショ</t>
    </rPh>
    <rPh sb="34" eb="36">
      <t>サクセイ</t>
    </rPh>
    <rPh sb="37" eb="39">
      <t>テビ</t>
    </rPh>
    <phoneticPr fontId="17"/>
  </si>
  <si>
    <t>定員数</t>
    <rPh sb="0" eb="3">
      <t>テイインスウ</t>
    </rPh>
    <phoneticPr fontId="2"/>
  </si>
  <si>
    <t>様式第１号（第７条第１項関係）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7"/>
  </si>
  <si>
    <t>令和７年度仙台市児童福祉施設等物価高騰対策事業補助金交付申請書</t>
    <rPh sb="0" eb="2">
      <t>レイワ</t>
    </rPh>
    <rPh sb="3" eb="4">
      <t>ネン</t>
    </rPh>
    <rPh sb="4" eb="5">
      <t>ド</t>
    </rPh>
    <rPh sb="5" eb="8">
      <t>センダイシ</t>
    </rPh>
    <rPh sb="8" eb="10">
      <t>ジドウ</t>
    </rPh>
    <rPh sb="10" eb="12">
      <t>フクシ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3">
      <t>ジギョウ</t>
    </rPh>
    <rPh sb="23" eb="26">
      <t>ホジョキン</t>
    </rPh>
    <rPh sb="26" eb="28">
      <t>コウフ</t>
    </rPh>
    <rPh sb="28" eb="31">
      <t>シンセイショ</t>
    </rPh>
    <phoneticPr fontId="9"/>
  </si>
  <si>
    <t>所在地又は住所</t>
    <rPh sb="0" eb="3">
      <t>ショザイチ</t>
    </rPh>
    <rPh sb="3" eb="4">
      <t>マタ</t>
    </rPh>
    <rPh sb="5" eb="7">
      <t>ジュウショ</t>
    </rPh>
    <phoneticPr fontId="17"/>
  </si>
  <si>
    <t>法人名又は氏名</t>
    <rPh sb="0" eb="2">
      <t>ホウジン</t>
    </rPh>
    <rPh sb="2" eb="3">
      <t>メイ</t>
    </rPh>
    <rPh sb="3" eb="4">
      <t>マタ</t>
    </rPh>
    <rPh sb="5" eb="7">
      <t>シメイ</t>
    </rPh>
    <phoneticPr fontId="17"/>
  </si>
  <si>
    <t>　申請者</t>
    <rPh sb="1" eb="3">
      <t>シンセイ</t>
    </rPh>
    <rPh sb="3" eb="4">
      <t>シャ</t>
    </rPh>
    <phoneticPr fontId="17"/>
  </si>
  <si>
    <t>　標記の補助金の交付を受けたいので，仙台市補助金等交付規則第３条第１項及び令和７年度仙台市児童福祉施設等物価高騰対策事業補助金交付要綱第７条第１項の規定により，下記のとおり申請します。
　また，暴力団等との関係を有していないことを誓約します。なお，説明を求められた際には誠実に対応いたします。</t>
    <rPh sb="1" eb="3">
      <t>ヒョウキ</t>
    </rPh>
    <rPh sb="4" eb="7">
      <t>ホジョキン</t>
    </rPh>
    <rPh sb="8" eb="10">
      <t>コウフ</t>
    </rPh>
    <rPh sb="11" eb="12">
      <t>ウ</t>
    </rPh>
    <rPh sb="18" eb="21">
      <t>センダイシ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オヨ</t>
    </rPh>
    <rPh sb="37" eb="39">
      <t>レイワ</t>
    </rPh>
    <rPh sb="40" eb="42">
      <t>ネンド</t>
    </rPh>
    <rPh sb="42" eb="45">
      <t>センダイシ</t>
    </rPh>
    <rPh sb="45" eb="47">
      <t>ジドウ</t>
    </rPh>
    <rPh sb="47" eb="49">
      <t>フクシ</t>
    </rPh>
    <rPh sb="49" eb="51">
      <t>シセツ</t>
    </rPh>
    <rPh sb="51" eb="52">
      <t>トウ</t>
    </rPh>
    <rPh sb="52" eb="63">
      <t>ブッカコウトウタイサクジギョウホジョキン</t>
    </rPh>
    <rPh sb="63" eb="65">
      <t>コウフ</t>
    </rPh>
    <rPh sb="65" eb="67">
      <t>ヨウコウ</t>
    </rPh>
    <rPh sb="67" eb="68">
      <t>ダイ</t>
    </rPh>
    <rPh sb="69" eb="70">
      <t>ジョウ</t>
    </rPh>
    <rPh sb="70" eb="71">
      <t>ダイ</t>
    </rPh>
    <rPh sb="72" eb="73">
      <t>コウ</t>
    </rPh>
    <rPh sb="74" eb="76">
      <t>キテイ</t>
    </rPh>
    <rPh sb="80" eb="82">
      <t>カキ</t>
    </rPh>
    <rPh sb="86" eb="88">
      <t>シンセイ</t>
    </rPh>
    <rPh sb="97" eb="100">
      <t>ボウリョクダン</t>
    </rPh>
    <rPh sb="100" eb="101">
      <t>トウ</t>
    </rPh>
    <rPh sb="103" eb="105">
      <t>カンケイ</t>
    </rPh>
    <rPh sb="106" eb="107">
      <t>ユウ</t>
    </rPh>
    <rPh sb="115" eb="117">
      <t>セイヤク</t>
    </rPh>
    <rPh sb="124" eb="126">
      <t>セツメイ</t>
    </rPh>
    <rPh sb="127" eb="128">
      <t>モト</t>
    </rPh>
    <rPh sb="132" eb="133">
      <t>サイ</t>
    </rPh>
    <rPh sb="135" eb="137">
      <t>セイジツ</t>
    </rPh>
    <rPh sb="138" eb="140">
      <t>タイオウ</t>
    </rPh>
    <phoneticPr fontId="9"/>
  </si>
  <si>
    <t>４　申請額の内訳</t>
    <rPh sb="2" eb="5">
      <t>シンセイガク</t>
    </rPh>
    <rPh sb="6" eb="8">
      <t>ウチワケ</t>
    </rPh>
    <phoneticPr fontId="9"/>
  </si>
  <si>
    <t>（申請前確認事項）</t>
    <rPh sb="1" eb="3">
      <t>シンセイ</t>
    </rPh>
    <rPh sb="3" eb="4">
      <t>マエ</t>
    </rPh>
    <rPh sb="4" eb="6">
      <t>カクニン</t>
    </rPh>
    <rPh sb="6" eb="8">
      <t>ジコウ</t>
    </rPh>
    <phoneticPr fontId="9"/>
  </si>
  <si>
    <r>
      <t>下記について，ご確認及びご理解の上，チェック（</t>
    </r>
    <r>
      <rPr>
        <b/>
        <sz val="12"/>
        <color theme="1"/>
        <rFont val="Segoe UI Symbol"/>
        <family val="3"/>
      </rPr>
      <t>☑</t>
    </r>
    <r>
      <rPr>
        <b/>
        <sz val="12"/>
        <color theme="1"/>
        <rFont val="游ゴシック"/>
        <family val="3"/>
        <charset val="128"/>
      </rPr>
      <t>）をし，この申請書を提出してください。</t>
    </r>
    <rPh sb="0" eb="2">
      <t>カキ</t>
    </rPh>
    <rPh sb="8" eb="10">
      <t>カクニン</t>
    </rPh>
    <rPh sb="10" eb="11">
      <t>オヨ</t>
    </rPh>
    <rPh sb="13" eb="15">
      <t>リカイ</t>
    </rPh>
    <rPh sb="16" eb="17">
      <t>ウエ</t>
    </rPh>
    <rPh sb="30" eb="33">
      <t>シンセイショ</t>
    </rPh>
    <rPh sb="34" eb="36">
      <t>テイシュツ</t>
    </rPh>
    <phoneticPr fontId="2"/>
  </si>
  <si>
    <t>この申請を行う時点で，令和８年３月30日までに施設等を休止又は廃止する予定がある場合は，事業の実施月数を踏まえた申請額となっている。</t>
    <rPh sb="40" eb="42">
      <t>バアイ</t>
    </rPh>
    <rPh sb="44" eb="46">
      <t>ジギョウ</t>
    </rPh>
    <rPh sb="47" eb="49">
      <t>ジッシ</t>
    </rPh>
    <rPh sb="49" eb="51">
      <t>ツキスウ</t>
    </rPh>
    <rPh sb="52" eb="53">
      <t>フ</t>
    </rPh>
    <rPh sb="56" eb="59">
      <t>シンセイガク</t>
    </rPh>
    <phoneticPr fontId="2"/>
  </si>
  <si>
    <t>今後上記申請額に反映済みの予定以外で，同日までに施設等を休止又は廃止した場合，補助金の一部又は全部を返還しなければならない。</t>
    <rPh sb="0" eb="2">
      <t>コンゴ</t>
    </rPh>
    <rPh sb="2" eb="4">
      <t>ジョウキ</t>
    </rPh>
    <rPh sb="4" eb="7">
      <t>シンセイガク</t>
    </rPh>
    <rPh sb="8" eb="10">
      <t>ハンエイ</t>
    </rPh>
    <rPh sb="10" eb="11">
      <t>スミ</t>
    </rPh>
    <rPh sb="13" eb="15">
      <t>ヨテイ</t>
    </rPh>
    <rPh sb="15" eb="17">
      <t>イガイ</t>
    </rPh>
    <rPh sb="19" eb="21">
      <t>ドウジツ</t>
    </rPh>
    <rPh sb="24" eb="26">
      <t>シセツ</t>
    </rPh>
    <rPh sb="26" eb="27">
      <t>トウ</t>
    </rPh>
    <rPh sb="28" eb="30">
      <t>キュウシ</t>
    </rPh>
    <rPh sb="30" eb="31">
      <t>マタ</t>
    </rPh>
    <rPh sb="32" eb="34">
      <t>ハイシ</t>
    </rPh>
    <rPh sb="36" eb="38">
      <t>バアイ</t>
    </rPh>
    <rPh sb="39" eb="42">
      <t>ホジョキン</t>
    </rPh>
    <rPh sb="43" eb="45">
      <t>イチブ</t>
    </rPh>
    <rPh sb="45" eb="46">
      <t>マタ</t>
    </rPh>
    <rPh sb="47" eb="49">
      <t>ゼンブ</t>
    </rPh>
    <rPh sb="50" eb="52">
      <t>ヘンカン</t>
    </rPh>
    <phoneticPr fontId="2"/>
  </si>
  <si>
    <t>令和７年４月１日又は事業開始日から令和８年３月31日までに光熱費等及び食材料費に要した費用の領収書等は，この補助金の交付を受けた年度の翌年度から５年間保存しなければならない。</t>
    <rPh sb="0" eb="2">
      <t>レイワ</t>
    </rPh>
    <rPh sb="3" eb="4">
      <t>ネン</t>
    </rPh>
    <rPh sb="5" eb="6">
      <t>ガツ</t>
    </rPh>
    <rPh sb="7" eb="8">
      <t>ニチ</t>
    </rPh>
    <rPh sb="8" eb="9">
      <t>マタ</t>
    </rPh>
    <rPh sb="10" eb="12">
      <t>ジギョウ</t>
    </rPh>
    <rPh sb="12" eb="14">
      <t>カイシ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ニチ</t>
    </rPh>
    <rPh sb="29" eb="32">
      <t>コウネツヒ</t>
    </rPh>
    <rPh sb="32" eb="33">
      <t>トウ</t>
    </rPh>
    <rPh sb="33" eb="34">
      <t>オヨ</t>
    </rPh>
    <rPh sb="35" eb="36">
      <t>ショク</t>
    </rPh>
    <rPh sb="36" eb="39">
      <t>ザイリョウヒ</t>
    </rPh>
    <rPh sb="40" eb="41">
      <t>ヨウ</t>
    </rPh>
    <rPh sb="43" eb="45">
      <t>ヒヨウ</t>
    </rPh>
    <rPh sb="46" eb="49">
      <t>リョウシュウショ</t>
    </rPh>
    <rPh sb="49" eb="50">
      <t>トウ</t>
    </rPh>
    <rPh sb="54" eb="57">
      <t>ホジョキン</t>
    </rPh>
    <rPh sb="58" eb="60">
      <t>コウフ</t>
    </rPh>
    <rPh sb="61" eb="62">
      <t>ウ</t>
    </rPh>
    <rPh sb="64" eb="65">
      <t>ネン</t>
    </rPh>
    <rPh sb="65" eb="66">
      <t>ド</t>
    </rPh>
    <rPh sb="67" eb="70">
      <t>ヨクネンド</t>
    </rPh>
    <rPh sb="73" eb="75">
      <t>ネンカン</t>
    </rPh>
    <rPh sb="75" eb="77">
      <t>ホゾン</t>
    </rPh>
    <phoneticPr fontId="2"/>
  </si>
  <si>
    <t>類型名</t>
    <rPh sb="0" eb="2">
      <t>ルイケイ</t>
    </rPh>
    <rPh sb="2" eb="3">
      <t>メイ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</si>
  <si>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</si>
  <si>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</si>
  <si>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r>
      <t>様式第１号の「申請前確認事項」を必ずご確認いただき，プルダウンで「</t>
    </r>
    <r>
      <rPr>
        <sz val="10"/>
        <rFont val="Segoe UI Symbol"/>
        <family val="3"/>
      </rPr>
      <t>☑</t>
    </r>
    <r>
      <rPr>
        <sz val="10"/>
        <rFont val="游ゴシック"/>
        <family val="3"/>
        <charset val="128"/>
      </rPr>
      <t>」をご選択ください。（チェックをしていない場合，申請額が出力されないようになっています。）</t>
    </r>
    <rPh sb="0" eb="2">
      <t>ヨウシキ</t>
    </rPh>
    <rPh sb="2" eb="3">
      <t>ダイ</t>
    </rPh>
    <rPh sb="4" eb="5">
      <t>ゴウ</t>
    </rPh>
    <rPh sb="7" eb="9">
      <t>シンセイ</t>
    </rPh>
    <rPh sb="9" eb="10">
      <t>マエ</t>
    </rPh>
    <rPh sb="10" eb="12">
      <t>カクニン</t>
    </rPh>
    <rPh sb="12" eb="14">
      <t>ジコウ</t>
    </rPh>
    <rPh sb="16" eb="17">
      <t>カナラ</t>
    </rPh>
    <rPh sb="19" eb="21">
      <t>カクニン</t>
    </rPh>
    <rPh sb="37" eb="39">
      <t>センタク</t>
    </rPh>
    <rPh sb="55" eb="57">
      <t>バアイ</t>
    </rPh>
    <rPh sb="58" eb="60">
      <t>シンセイ</t>
    </rPh>
    <rPh sb="60" eb="61">
      <t>ガク</t>
    </rPh>
    <rPh sb="62" eb="64">
      <t>シュツリョク</t>
    </rPh>
    <phoneticPr fontId="2"/>
  </si>
  <si>
    <r>
      <rPr>
        <sz val="10"/>
        <color theme="1"/>
        <rFont val="游ゴシック"/>
        <family val="3"/>
        <charset val="128"/>
      </rPr>
      <t>最後に，様式第１号の申請日，法人名，申請額等に間違いがないことを再度確認して，ご提出ください。</t>
    </r>
    <r>
      <rPr>
        <sz val="10"/>
        <color rgb="FFFF0000"/>
        <rFont val="游ゴシック"/>
        <family val="3"/>
        <charset val="128"/>
      </rPr>
      <t>　（押印不要のため，データにてご提出ください。）</t>
    </r>
    <rPh sb="0" eb="2">
      <t>サイゴ</t>
    </rPh>
    <rPh sb="4" eb="6">
      <t>ヨウシキ</t>
    </rPh>
    <rPh sb="10" eb="12">
      <t>シンセイ</t>
    </rPh>
    <rPh sb="12" eb="13">
      <t>ビ</t>
    </rPh>
    <rPh sb="14" eb="16">
      <t>ホウジン</t>
    </rPh>
    <rPh sb="16" eb="17">
      <t>メイ</t>
    </rPh>
    <rPh sb="18" eb="20">
      <t>シンセイ</t>
    </rPh>
    <rPh sb="20" eb="21">
      <t>ガク</t>
    </rPh>
    <rPh sb="21" eb="22">
      <t>トウ</t>
    </rPh>
    <rPh sb="23" eb="25">
      <t>マチガ</t>
    </rPh>
    <rPh sb="32" eb="34">
      <t>サイド</t>
    </rPh>
    <rPh sb="34" eb="36">
      <t>カクニン</t>
    </rPh>
    <rPh sb="40" eb="42">
      <t>テイシュツ</t>
    </rPh>
    <rPh sb="49" eb="51">
      <t>オウイン</t>
    </rPh>
    <rPh sb="51" eb="53">
      <t>フヨウ</t>
    </rPh>
    <rPh sb="63" eb="65">
      <t>テイシュツ</t>
    </rPh>
    <phoneticPr fontId="17"/>
  </si>
  <si>
    <t>８</t>
    <phoneticPr fontId="2"/>
  </si>
  <si>
    <r>
      <t>ただし，</t>
    </r>
    <r>
      <rPr>
        <u/>
        <sz val="11"/>
        <color theme="1"/>
        <rFont val="游ゴシック"/>
        <family val="3"/>
        <charset val="128"/>
        <scheme val="minor"/>
      </rPr>
      <t>　令和７年度仙台市児童福祉施設等物価高騰対策事業補助金　</t>
    </r>
    <r>
      <rPr>
        <sz val="11"/>
        <color theme="1"/>
        <rFont val="游ゴシック"/>
        <family val="3"/>
        <charset val="128"/>
        <scheme val="minor"/>
      </rPr>
      <t>　として</t>
    </r>
    <rPh sb="5" eb="7">
      <t>レイワ</t>
    </rPh>
    <rPh sb="8" eb="10">
      <t>ネンド</t>
    </rPh>
    <rPh sb="10" eb="13">
      <t>センダイシ</t>
    </rPh>
    <rPh sb="13" eb="15">
      <t>ジドウ</t>
    </rPh>
    <rPh sb="15" eb="17">
      <t>フクシ</t>
    </rPh>
    <rPh sb="17" eb="19">
      <t>シセツ</t>
    </rPh>
    <rPh sb="19" eb="20">
      <t>トウ</t>
    </rPh>
    <rPh sb="20" eb="28">
      <t>ブッカコウトウタイサクジギョウ</t>
    </rPh>
    <rPh sb="28" eb="30">
      <t>ホジョ</t>
    </rPh>
    <rPh sb="30" eb="31">
      <t>キン</t>
    </rPh>
    <phoneticPr fontId="9"/>
  </si>
  <si>
    <t xml:space="preserve">                                                                  仙台市（Ｒ７こ幼認）指令第　　　   　号</t>
    <phoneticPr fontId="17"/>
  </si>
  <si>
    <t>04126</t>
    <phoneticPr fontId="20"/>
  </si>
  <si>
    <t>チャイルドスクエア仙台荒井南</t>
    <rPh sb="11" eb="12">
      <t>アラ</t>
    </rPh>
    <rPh sb="12" eb="13">
      <t>イ</t>
    </rPh>
    <rPh sb="13" eb="14">
      <t>ミナミ</t>
    </rPh>
    <phoneticPr fontId="20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</si>
  <si>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17"/>
  </si>
  <si>
    <t>04139</t>
    <phoneticPr fontId="9"/>
  </si>
  <si>
    <t>保育園あみ</t>
    <rPh sb="0" eb="3">
      <t>ホイクエン</t>
    </rPh>
    <phoneticPr fontId="17"/>
  </si>
  <si>
    <t>NOVAバイリンガル仙台八木山保育園</t>
    <rPh sb="10" eb="12">
      <t>センダイ</t>
    </rPh>
    <rPh sb="12" eb="15">
      <t>ヤギヤマ</t>
    </rPh>
    <rPh sb="15" eb="18">
      <t>ホイクエン</t>
    </rPh>
    <phoneticPr fontId="8"/>
  </si>
  <si>
    <t>幼保連携型認定こども園</t>
    <rPh sb="0" eb="2">
      <t>ヨウホ</t>
    </rPh>
    <rPh sb="2" eb="7">
      <t>レンケイガタニンテイ</t>
    </rPh>
    <rPh sb="10" eb="11">
      <t>エン</t>
    </rPh>
    <phoneticPr fontId="20"/>
  </si>
  <si>
    <t>カール英会話プリスクール</t>
    <phoneticPr fontId="8"/>
  </si>
  <si>
    <t>ちゃいるどらんど荒井こども園</t>
    <rPh sb="8" eb="10">
      <t>アライ</t>
    </rPh>
    <rPh sb="13" eb="14">
      <t>エン</t>
    </rPh>
    <phoneticPr fontId="8"/>
  </si>
  <si>
    <t>泉チェリーこども園　</t>
    <rPh sb="0" eb="1">
      <t>イズミ</t>
    </rPh>
    <rPh sb="8" eb="9">
      <t>エン</t>
    </rPh>
    <phoneticPr fontId="8"/>
  </si>
  <si>
    <t>蒲町おもちゃばここども園</t>
    <phoneticPr fontId="8"/>
  </si>
  <si>
    <t>宮城学院女子大学附属認定こども園　森のこども園　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8"/>
  </si>
  <si>
    <t>六丁の目こども園</t>
    <phoneticPr fontId="8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</si>
  <si>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8"/>
  </si>
  <si>
    <t>ロリポップクラブマザーズ電力ビル園</t>
    <rPh sb="12" eb="14">
      <t>デンリョク</t>
    </rPh>
    <rPh sb="16" eb="17">
      <t>エン</t>
    </rPh>
    <phoneticPr fontId="8"/>
  </si>
  <si>
    <t>カール英会話ほいくえん</t>
    <phoneticPr fontId="8"/>
  </si>
  <si>
    <t>幼保連携型認定こども園　高森サーラこども園　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8"/>
  </si>
  <si>
    <t>認定こども園 八幡こばと園</t>
    <rPh sb="7" eb="9">
      <t>ヤハタ</t>
    </rPh>
    <rPh sb="12" eb="13">
      <t>エン</t>
    </rPh>
    <phoneticPr fontId="8"/>
  </si>
  <si>
    <t>カール英会話こども園</t>
    <phoneticPr fontId="8"/>
  </si>
  <si>
    <t>ミッキー北仙台こども園</t>
    <phoneticPr fontId="8"/>
  </si>
  <si>
    <t>ちゃいるどらんどなないろの里こども園</t>
    <phoneticPr fontId="8"/>
  </si>
  <si>
    <t>食と森のこども園小松島</t>
    <phoneticPr fontId="8"/>
  </si>
  <si>
    <t>73108</t>
  </si>
  <si>
    <t>杜のみらい保育園</t>
    <rPh sb="0" eb="1">
      <t>モリ</t>
    </rPh>
    <rPh sb="5" eb="8">
      <t>ホイクエン</t>
    </rPh>
    <phoneticPr fontId="8"/>
  </si>
  <si>
    <t>あそびまショーこども園</t>
    <phoneticPr fontId="8"/>
  </si>
  <si>
    <t>幼保連携型認定こども園　中山保育園</t>
    <phoneticPr fontId="8"/>
  </si>
  <si>
    <t>幼保連携型認定こども園　明石南こどもの城</t>
    <phoneticPr fontId="8"/>
  </si>
  <si>
    <t>73109</t>
  </si>
  <si>
    <t>マザーズ・ばんすいこども園</t>
    <rPh sb="12" eb="13">
      <t>エン</t>
    </rPh>
    <phoneticPr fontId="8"/>
  </si>
  <si>
    <t>71112</t>
  </si>
  <si>
    <t>堤町あしぐろこども園</t>
    <rPh sb="0" eb="1">
      <t>ツツミ</t>
    </rPh>
    <rPh sb="1" eb="2">
      <t>マチ</t>
    </rPh>
    <rPh sb="9" eb="10">
      <t>エン</t>
    </rPh>
    <phoneticPr fontId="8"/>
  </si>
  <si>
    <t>幼保連携型認定こども園　桂こどもの城</t>
    <phoneticPr fontId="8"/>
  </si>
  <si>
    <t>73110</t>
  </si>
  <si>
    <t>マザーズ・かみすぎこども園</t>
    <rPh sb="12" eb="13">
      <t>エン</t>
    </rPh>
    <phoneticPr fontId="8"/>
  </si>
  <si>
    <t>73311</t>
  </si>
  <si>
    <t>マザーズ・サンピアこども園</t>
    <rPh sb="12" eb="13">
      <t>エン</t>
    </rPh>
    <phoneticPr fontId="8"/>
  </si>
  <si>
    <t>認定こども園　ろりぽっぷ泉中央南園</t>
    <phoneticPr fontId="8"/>
  </si>
  <si>
    <t>73111</t>
  </si>
  <si>
    <t>マザーズ・エスパルこども園</t>
    <rPh sb="12" eb="13">
      <t>エン</t>
    </rPh>
    <phoneticPr fontId="8"/>
  </si>
  <si>
    <t>ひまわりこども園</t>
    <phoneticPr fontId="8"/>
  </si>
  <si>
    <t>認定こども園　ろりぽっぷ赤い屋根の保育園</t>
    <phoneticPr fontId="8"/>
  </si>
  <si>
    <t>あすと長町こぶたの城こども園</t>
    <phoneticPr fontId="8"/>
  </si>
  <si>
    <t>YMCA加茂こども園</t>
    <phoneticPr fontId="8"/>
  </si>
  <si>
    <t>ちゃいるどらんど岩切こども園</t>
    <rPh sb="8" eb="10">
      <t>イワキリ</t>
    </rPh>
    <rPh sb="13" eb="14">
      <t>エン</t>
    </rPh>
    <phoneticPr fontId="8"/>
  </si>
  <si>
    <t>仙台ちびっこひろばこども園</t>
    <phoneticPr fontId="8"/>
  </si>
  <si>
    <t>南光台すいせんこども園</t>
    <phoneticPr fontId="8"/>
  </si>
  <si>
    <t>ニューフィールド保育園</t>
    <phoneticPr fontId="8"/>
  </si>
  <si>
    <t>ぷらざこども園長町</t>
    <phoneticPr fontId="8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</si>
  <si>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8"/>
  </si>
  <si>
    <t>ピースフル保育園</t>
    <phoneticPr fontId="8"/>
  </si>
  <si>
    <t>ロリポップクラブマザリーズ柳生</t>
    <rPh sb="13" eb="15">
      <t>ヤギュウ</t>
    </rPh>
    <phoneticPr fontId="8"/>
  </si>
  <si>
    <t>さゆりこども園　</t>
    <rPh sb="6" eb="7">
      <t>エン</t>
    </rPh>
    <phoneticPr fontId="8"/>
  </si>
  <si>
    <t>落合はぐくみこども園</t>
    <phoneticPr fontId="8"/>
  </si>
  <si>
    <t>八木山あおばこども園</t>
    <rPh sb="0" eb="3">
      <t>ヤギヤマ</t>
    </rPh>
    <rPh sb="9" eb="10">
      <t>エン</t>
    </rPh>
    <phoneticPr fontId="8"/>
  </si>
  <si>
    <t>幼保連携型認定こども園　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3" eb="15">
      <t>イワキリ</t>
    </rPh>
    <rPh sb="15" eb="17">
      <t>トウコウ</t>
    </rPh>
    <rPh sb="17" eb="19">
      <t>ダイニ</t>
    </rPh>
    <rPh sb="19" eb="22">
      <t>ヨウチエン</t>
    </rPh>
    <rPh sb="26" eb="29">
      <t>ホイクエン</t>
    </rPh>
    <phoneticPr fontId="8"/>
  </si>
  <si>
    <t>愛子すぎのここども園</t>
    <phoneticPr fontId="8"/>
  </si>
  <si>
    <t>アスク長町南こども園</t>
    <rPh sb="3" eb="5">
      <t>ナガマチ</t>
    </rPh>
    <rPh sb="5" eb="6">
      <t>ミナミ</t>
    </rPh>
    <rPh sb="9" eb="10">
      <t>エン</t>
    </rPh>
    <phoneticPr fontId="8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</si>
  <si>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8"/>
  </si>
  <si>
    <t>つつじがおかもりのいえこども園</t>
    <phoneticPr fontId="8"/>
  </si>
  <si>
    <t>73409</t>
  </si>
  <si>
    <t>YMCA長町こども園</t>
    <phoneticPr fontId="8"/>
  </si>
  <si>
    <t>幼保連携型認定こども園　中野栄あしぐろこども園</t>
    <phoneticPr fontId="8"/>
  </si>
  <si>
    <t>幸町すいせんこども園</t>
    <phoneticPr fontId="8"/>
  </si>
  <si>
    <t>認定こども園　ろりぽっぷ出花園</t>
    <phoneticPr fontId="8"/>
  </si>
  <si>
    <t>ちいさなこどもえん</t>
    <phoneticPr fontId="8"/>
  </si>
  <si>
    <t>ミッキー泉中央こども園</t>
    <phoneticPr fontId="8"/>
  </si>
  <si>
    <t>71212</t>
  </si>
  <si>
    <t>福田町あしぐろこども園</t>
    <rPh sb="0" eb="2">
      <t>フクダ</t>
    </rPh>
    <rPh sb="2" eb="3">
      <t>マチ</t>
    </rPh>
    <rPh sb="10" eb="11">
      <t>エン</t>
    </rPh>
    <phoneticPr fontId="8"/>
  </si>
  <si>
    <t>72105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</si>
  <si>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8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</si>
  <si>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8"/>
  </si>
  <si>
    <t>小田原ことりのうたこども園</t>
    <phoneticPr fontId="8"/>
  </si>
  <si>
    <t>泉すぎのここども園</t>
    <phoneticPr fontId="8"/>
  </si>
  <si>
    <t>そらのここども園</t>
    <phoneticPr fontId="8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</si>
  <si>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8"/>
  </si>
  <si>
    <t>72203</t>
  </si>
  <si>
    <t>ふくだまち幼稚園</t>
    <rPh sb="5" eb="8">
      <t>ヨウチエン</t>
    </rPh>
    <phoneticPr fontId="8"/>
  </si>
  <si>
    <t>認定こども園 新田こばと園</t>
    <rPh sb="7" eb="9">
      <t>シンデン</t>
    </rPh>
    <rPh sb="12" eb="13">
      <t>エン</t>
    </rPh>
    <phoneticPr fontId="8"/>
  </si>
  <si>
    <t>ミッキー八乙女中央こども園</t>
    <phoneticPr fontId="8"/>
  </si>
  <si>
    <t>72204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</si>
  <si>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8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</si>
  <si>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8"/>
  </si>
  <si>
    <t>まつもりこども園</t>
    <phoneticPr fontId="8"/>
  </si>
  <si>
    <t>認定こども園　るり幼稚園</t>
    <rPh sb="0" eb="2">
      <t>ニンテイ</t>
    </rPh>
    <rPh sb="5" eb="6">
      <t>エン</t>
    </rPh>
    <rPh sb="9" eb="12">
      <t>ヨウチエン</t>
    </rPh>
    <phoneticPr fontId="8"/>
  </si>
  <si>
    <t>つばめこども園</t>
    <rPh sb="6" eb="7">
      <t>エン</t>
    </rPh>
    <phoneticPr fontId="8"/>
  </si>
  <si>
    <t>ミッキー八乙女こども園</t>
    <phoneticPr fontId="8"/>
  </si>
  <si>
    <t>認定こども園　ろりぽっぷ保育園</t>
    <phoneticPr fontId="8"/>
  </si>
  <si>
    <t>カール英会話チルドレン</t>
    <phoneticPr fontId="8"/>
  </si>
  <si>
    <t>荒井あおばこども園</t>
    <phoneticPr fontId="8"/>
  </si>
  <si>
    <t>学校法人六郷学園　幼稚園型認定こども園ドリーム幼稚園</t>
    <rPh sb="0" eb="2">
      <t>ガッコウ</t>
    </rPh>
    <rPh sb="2" eb="4">
      <t>ホウジン</t>
    </rPh>
    <rPh sb="4" eb="6">
      <t>ロクゴウ</t>
    </rPh>
    <rPh sb="6" eb="8">
      <t>ガクエン</t>
    </rPh>
    <rPh sb="9" eb="12">
      <t>ヨウチエン</t>
    </rPh>
    <rPh sb="12" eb="13">
      <t>ガタ</t>
    </rPh>
    <rPh sb="13" eb="15">
      <t>ニンテイ</t>
    </rPh>
    <rPh sb="18" eb="19">
      <t>エン</t>
    </rPh>
    <rPh sb="23" eb="26">
      <t>ヨウチエン</t>
    </rPh>
    <phoneticPr fontId="8"/>
  </si>
  <si>
    <t>幼保連携型認定こども園　光の子</t>
    <phoneticPr fontId="8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</si>
  <si>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8"/>
  </si>
  <si>
    <t>73604</t>
  </si>
  <si>
    <t>コスモス錦こども園</t>
    <rPh sb="4" eb="5">
      <t>ニシキ</t>
    </rPh>
    <rPh sb="8" eb="9">
      <t>エン</t>
    </rPh>
    <phoneticPr fontId="8"/>
  </si>
  <si>
    <t>71309</t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</si>
  <si>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8"/>
  </si>
  <si>
    <t>73606</t>
  </si>
  <si>
    <t>コスモスひろせこども園</t>
    <rPh sb="10" eb="11">
      <t>エン</t>
    </rPh>
    <phoneticPr fontId="8"/>
  </si>
  <si>
    <t>幼稚園型認定こども園　いずみ松陵幼稚園</t>
    <phoneticPr fontId="8"/>
  </si>
  <si>
    <t>幼稚園型認定こども園　南光幼稚園</t>
    <phoneticPr fontId="8"/>
  </si>
  <si>
    <t>幼稚園型認定こども園　南光第二幼稚園</t>
    <phoneticPr fontId="8"/>
  </si>
  <si>
    <t>太白すぎのここども園　</t>
    <rPh sb="0" eb="2">
      <t>タイハク</t>
    </rPh>
    <rPh sb="9" eb="10">
      <t>エン</t>
    </rPh>
    <phoneticPr fontId="8"/>
  </si>
  <si>
    <t>幼稚園型認定こども園　南光シオン幼稚園</t>
    <phoneticPr fontId="8"/>
  </si>
  <si>
    <t>バンビの森こども園　</t>
    <rPh sb="4" eb="5">
      <t>モリ</t>
    </rPh>
    <rPh sb="8" eb="9">
      <t>エン</t>
    </rPh>
    <phoneticPr fontId="8"/>
  </si>
  <si>
    <t>幼稚園型認定こども園　南光紫陽幼稚園</t>
    <phoneticPr fontId="8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</si>
  <si>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8"/>
  </si>
  <si>
    <t>YMCA西中田こども園</t>
    <phoneticPr fontId="8"/>
  </si>
  <si>
    <t>YMCA南大野田こども園</t>
    <phoneticPr fontId="8"/>
  </si>
  <si>
    <t>小規模保育事業ＡＢＣ型・事業所内保育事業・居宅訪問型保育事業</t>
    <rPh sb="0" eb="3">
      <t>ショウキボ</t>
    </rPh>
    <rPh sb="3" eb="5">
      <t>ホイク</t>
    </rPh>
    <rPh sb="5" eb="7">
      <t>ジギョウ</t>
    </rPh>
    <rPh sb="10" eb="11">
      <t>ガタ</t>
    </rPh>
    <rPh sb="12" eb="16">
      <t>ジギョウショナイ</t>
    </rPh>
    <rPh sb="16" eb="18">
      <t>ホイク</t>
    </rPh>
    <rPh sb="18" eb="20">
      <t>ジギョウ</t>
    </rPh>
    <rPh sb="21" eb="30">
      <t>キョタクホウモンガタホイクジギョウ</t>
    </rPh>
    <phoneticPr fontId="9"/>
  </si>
  <si>
    <t>ぽっかぽか栞保育園</t>
    <phoneticPr fontId="9"/>
  </si>
  <si>
    <t>スクルドエンジェル保育園仙台長町園</t>
  </si>
  <si>
    <t>星の子保育園</t>
  </si>
  <si>
    <t>32113</t>
    <phoneticPr fontId="9"/>
  </si>
  <si>
    <t>はっぱのおうち</t>
    <phoneticPr fontId="9"/>
  </si>
  <si>
    <t>バンビのおうち保育園</t>
  </si>
  <si>
    <t>アテナ保育園</t>
  </si>
  <si>
    <t>砂押こころ保育園</t>
  </si>
  <si>
    <t>時のかけはし保育園</t>
  </si>
  <si>
    <t>ぶんぶん保育園二日町園</t>
    <rPh sb="7" eb="11">
      <t>フツカマチエン</t>
    </rPh>
    <phoneticPr fontId="9"/>
  </si>
  <si>
    <t>袋原ちびっこひろば保育園</t>
  </si>
  <si>
    <t>こぶたの城おおのだ保育園</t>
  </si>
  <si>
    <t>杜のぽかぽか保育園</t>
  </si>
  <si>
    <t>富沢こころ保育園</t>
  </si>
  <si>
    <t>朝市っこ保育園</t>
    <phoneticPr fontId="9"/>
  </si>
  <si>
    <t>大野田こころ保育園</t>
  </si>
  <si>
    <t>りありのきっず仙台郡山</t>
    <rPh sb="9" eb="11">
      <t>コオリヤマ</t>
    </rPh>
    <phoneticPr fontId="9"/>
  </si>
  <si>
    <t>キッズフィールド富沢園</t>
  </si>
  <si>
    <t>ピーターパン東勝山</t>
  </si>
  <si>
    <t>リトルキッズガーデン</t>
    <phoneticPr fontId="9"/>
  </si>
  <si>
    <t>もりのなかま保育園富沢駅前園</t>
    <phoneticPr fontId="9"/>
  </si>
  <si>
    <t>事業祖内保育事業</t>
    <rPh sb="0" eb="2">
      <t>ジギョウ</t>
    </rPh>
    <rPh sb="2" eb="3">
      <t>ソ</t>
    </rPh>
    <rPh sb="3" eb="4">
      <t>ナイ</t>
    </rPh>
    <rPh sb="4" eb="6">
      <t>ホイク</t>
    </rPh>
    <rPh sb="6" eb="8">
      <t>ジギョウ</t>
    </rPh>
    <phoneticPr fontId="9"/>
  </si>
  <si>
    <t>ビックママランドあすと長町園</t>
  </si>
  <si>
    <t>長町南こころ保育園</t>
  </si>
  <si>
    <t>太陽と大地の長町南保育園</t>
  </si>
  <si>
    <t>ぶんぶん保育園小田原園</t>
    <rPh sb="7" eb="10">
      <t>オダワラ</t>
    </rPh>
    <rPh sb="10" eb="11">
      <t>エン</t>
    </rPh>
    <phoneticPr fontId="9"/>
  </si>
  <si>
    <t>31425</t>
    <phoneticPr fontId="9"/>
  </si>
  <si>
    <t>こころの杜保育園</t>
    <rPh sb="4" eb="5">
      <t>モリ</t>
    </rPh>
    <rPh sb="5" eb="8">
      <t>ホイクエン</t>
    </rPh>
    <phoneticPr fontId="9"/>
  </si>
  <si>
    <t>りありのきっず仙台勾当台</t>
    <rPh sb="9" eb="12">
      <t>コウトウダイ</t>
    </rPh>
    <phoneticPr fontId="9"/>
  </si>
  <si>
    <t>31426</t>
    <phoneticPr fontId="9"/>
  </si>
  <si>
    <t>こころの星保育園</t>
    <rPh sb="4" eb="5">
      <t>ホシ</t>
    </rPh>
    <rPh sb="5" eb="8">
      <t>ホイクエン</t>
    </rPh>
    <phoneticPr fontId="9"/>
  </si>
  <si>
    <t>61302</t>
    <phoneticPr fontId="9"/>
  </si>
  <si>
    <t>ライフの学校　保育園　六郷キャンパス</t>
    <rPh sb="4" eb="6">
      <t>ガッコウ</t>
    </rPh>
    <rPh sb="7" eb="10">
      <t>ホイクエン</t>
    </rPh>
    <phoneticPr fontId="9"/>
  </si>
  <si>
    <t>りありのきっず仙台錦町公園</t>
    <phoneticPr fontId="9"/>
  </si>
  <si>
    <t>りっきーぱーくあすと長町</t>
    <rPh sb="10" eb="12">
      <t>ナガマチ</t>
    </rPh>
    <phoneticPr fontId="25"/>
  </si>
  <si>
    <t>61403</t>
    <phoneticPr fontId="9"/>
  </si>
  <si>
    <t>おひさまの杜保育園</t>
    <phoneticPr fontId="9"/>
  </si>
  <si>
    <t>アートチャイルドケア仙台泉中央</t>
  </si>
  <si>
    <t>61601</t>
    <phoneticPr fontId="9"/>
  </si>
  <si>
    <t>ピーターパン北中山</t>
  </si>
  <si>
    <t>31517</t>
    <phoneticPr fontId="9"/>
  </si>
  <si>
    <t>泉ヶ丘保育園</t>
    <phoneticPr fontId="9"/>
  </si>
  <si>
    <t>ハピネス保育園市名坂</t>
    <phoneticPr fontId="9"/>
  </si>
  <si>
    <t>居宅訪問型保育事業</t>
    <rPh sb="0" eb="9">
      <t>キョタクホウモンガタホイクジギョウ</t>
    </rPh>
    <phoneticPr fontId="9"/>
  </si>
  <si>
    <t>居宅訪問型保育事業（フローレンス）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4"/>
  </si>
  <si>
    <t>いろは園</t>
    <rPh sb="3" eb="4">
      <t>エン</t>
    </rPh>
    <phoneticPr fontId="9"/>
  </si>
  <si>
    <t>幼稚園</t>
    <rPh sb="0" eb="3">
      <t>ヨウチエン</t>
    </rPh>
    <phoneticPr fontId="9"/>
  </si>
  <si>
    <t>聖クリストファ幼稚園</t>
    <rPh sb="0" eb="1">
      <t>セイ</t>
    </rPh>
    <rPh sb="7" eb="10">
      <t>ヨウチエン</t>
    </rPh>
    <phoneticPr fontId="72"/>
  </si>
  <si>
    <t>しらとり幼稚園</t>
    <rPh sb="4" eb="7">
      <t>ヨ</t>
    </rPh>
    <phoneticPr fontId="73"/>
  </si>
  <si>
    <t>エコールノワール幼稚園</t>
    <rPh sb="8" eb="11">
      <t>ヨウチエン</t>
    </rPh>
    <phoneticPr fontId="73"/>
  </si>
  <si>
    <t>聖ルカ幼稚園</t>
    <rPh sb="0" eb="1">
      <t>セイ</t>
    </rPh>
    <rPh sb="3" eb="6">
      <t>ヨウチエン</t>
    </rPh>
    <phoneticPr fontId="73"/>
  </si>
  <si>
    <t>仙台バプテスト教会幼稚園</t>
    <rPh sb="0" eb="2">
      <t>センダイ</t>
    </rPh>
    <rPh sb="7" eb="9">
      <t>キョウカイ</t>
    </rPh>
    <rPh sb="9" eb="12">
      <t>ヨウチエン</t>
    </rPh>
    <phoneticPr fontId="73"/>
  </si>
  <si>
    <t>ふくむろ幼稚園</t>
    <rPh sb="4" eb="7">
      <t>ヨ</t>
    </rPh>
    <phoneticPr fontId="73"/>
  </si>
  <si>
    <t>やまと幼稚園</t>
    <rPh sb="3" eb="6">
      <t>ヨウチエン</t>
    </rPh>
    <phoneticPr fontId="73"/>
  </si>
  <si>
    <t>太陽幼稚園</t>
    <rPh sb="0" eb="2">
      <t>タイヨウ</t>
    </rPh>
    <rPh sb="2" eb="5">
      <t>ヨウチエン</t>
    </rPh>
    <phoneticPr fontId="73"/>
  </si>
  <si>
    <t>双葉幼稚園</t>
    <rPh sb="0" eb="2">
      <t>フタバ</t>
    </rPh>
    <rPh sb="2" eb="5">
      <t>ヨ</t>
    </rPh>
    <phoneticPr fontId="63"/>
  </si>
  <si>
    <t>はなぶさ幼稚園</t>
    <rPh sb="4" eb="7">
      <t>ヨ</t>
    </rPh>
    <phoneticPr fontId="73"/>
  </si>
  <si>
    <t>小さき花幼稚園</t>
    <rPh sb="0" eb="1">
      <t>チイ</t>
    </rPh>
    <rPh sb="3" eb="4">
      <t>ハナ</t>
    </rPh>
    <rPh sb="4" eb="7">
      <t>ヨ</t>
    </rPh>
    <phoneticPr fontId="73"/>
  </si>
  <si>
    <t>中田幼稚園</t>
    <rPh sb="0" eb="2">
      <t>ナカタ</t>
    </rPh>
    <rPh sb="2" eb="5">
      <t>ヨウチエン</t>
    </rPh>
    <phoneticPr fontId="73"/>
  </si>
  <si>
    <t>ふたばバンビ幼稚園</t>
    <rPh sb="6" eb="9">
      <t>ヨ</t>
    </rPh>
    <phoneticPr fontId="63"/>
  </si>
  <si>
    <t>東岡幼稚園</t>
    <rPh sb="0" eb="1">
      <t>トウ</t>
    </rPh>
    <rPh sb="1" eb="2">
      <t>オカ</t>
    </rPh>
    <rPh sb="2" eb="5">
      <t>ヨ</t>
    </rPh>
    <phoneticPr fontId="63"/>
  </si>
  <si>
    <t>若林幼稚園</t>
    <rPh sb="0" eb="2">
      <t>ワカバヤシ</t>
    </rPh>
    <rPh sb="2" eb="5">
      <t>ヨ</t>
    </rPh>
    <phoneticPr fontId="73"/>
  </si>
  <si>
    <t>八木山カトリック幼稚園</t>
    <rPh sb="0" eb="3">
      <t>ヤギヤマ</t>
    </rPh>
    <rPh sb="8" eb="11">
      <t>ヨ</t>
    </rPh>
    <phoneticPr fontId="73"/>
  </si>
  <si>
    <t>わかくさ幼稚園</t>
    <rPh sb="4" eb="7">
      <t>ヨ</t>
    </rPh>
    <phoneticPr fontId="63"/>
  </si>
  <si>
    <t>なかの幼稚園</t>
    <rPh sb="3" eb="6">
      <t>ヨ</t>
    </rPh>
    <phoneticPr fontId="63"/>
  </si>
  <si>
    <t>古城幼稚園</t>
    <rPh sb="0" eb="1">
      <t>フル</t>
    </rPh>
    <rPh sb="1" eb="2">
      <t>シロ</t>
    </rPh>
    <rPh sb="2" eb="5">
      <t>ヨ</t>
    </rPh>
    <phoneticPr fontId="73"/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</si>
  <si>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63"/>
  </si>
  <si>
    <t>聖ドミニコ学院幼稚園</t>
    <rPh sb="0" eb="1">
      <t>セイ</t>
    </rPh>
    <rPh sb="5" eb="7">
      <t>ガクイン</t>
    </rPh>
    <rPh sb="7" eb="10">
      <t>ヨ</t>
    </rPh>
    <phoneticPr fontId="63"/>
  </si>
  <si>
    <t>あけぼの幼稚園</t>
    <rPh sb="4" eb="7">
      <t>ヨ</t>
    </rPh>
    <phoneticPr fontId="63"/>
  </si>
  <si>
    <t>六郷幼稚園</t>
    <rPh sb="0" eb="2">
      <t>ロクゴウ</t>
    </rPh>
    <rPh sb="2" eb="5">
      <t>ヨ</t>
    </rPh>
    <phoneticPr fontId="63"/>
  </si>
  <si>
    <t>茂庭幼稚園</t>
    <rPh sb="0" eb="2">
      <t>モニワ</t>
    </rPh>
    <rPh sb="2" eb="5">
      <t>ヨ</t>
    </rPh>
    <phoneticPr fontId="63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</si>
  <si>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63"/>
  </si>
  <si>
    <t>みやぎ幼稚園</t>
    <rPh sb="3" eb="6">
      <t>ヨ</t>
    </rPh>
    <phoneticPr fontId="63"/>
  </si>
  <si>
    <t>ふたばエンゼル幼稚園</t>
    <rPh sb="7" eb="10">
      <t>ヨ</t>
    </rPh>
    <phoneticPr fontId="63"/>
  </si>
  <si>
    <t>おたまや幼稚園</t>
    <rPh sb="4" eb="7">
      <t>ヨ</t>
    </rPh>
    <phoneticPr fontId="63"/>
  </si>
  <si>
    <t>さいわい幼稚園</t>
  </si>
  <si>
    <t>ふたばハイジ幼稚園</t>
    <rPh sb="6" eb="9">
      <t>ヨ</t>
    </rPh>
    <phoneticPr fontId="63"/>
  </si>
  <si>
    <t>音の光幼稚園</t>
  </si>
  <si>
    <t>清水幼稚園</t>
  </si>
  <si>
    <t>大沢幼稚園</t>
    <rPh sb="0" eb="2">
      <t>オオサワ</t>
    </rPh>
    <rPh sb="2" eb="5">
      <t>ヨ</t>
    </rPh>
    <phoneticPr fontId="63"/>
  </si>
  <si>
    <t>お人形社幼稚園</t>
  </si>
  <si>
    <t>お人形社第二幼稚園</t>
  </si>
  <si>
    <t>31425</t>
  </si>
  <si>
    <t>31426</t>
  </si>
  <si>
    <t>31605</t>
  </si>
  <si>
    <t>32113</t>
  </si>
  <si>
    <t>一般社団法人　祉</t>
    <rPh sb="0" eb="6">
      <t>イッパンシャダンホウジン</t>
    </rPh>
    <rPh sb="7" eb="8">
      <t>サイ</t>
    </rPh>
    <phoneticPr fontId="7"/>
  </si>
  <si>
    <t>株式会社　はっぱのおうち</t>
    <rPh sb="0" eb="4">
      <t>カブシキカイシャ</t>
    </rPh>
    <phoneticPr fontId="7"/>
  </si>
  <si>
    <t>こころの杜保育園</t>
    <rPh sb="4" eb="5">
      <t>モリ</t>
    </rPh>
    <rPh sb="5" eb="8">
      <t>ホイクエン</t>
    </rPh>
    <phoneticPr fontId="7"/>
  </si>
  <si>
    <t>こころの星保育園</t>
    <rPh sb="4" eb="5">
      <t>ホシ</t>
    </rPh>
    <rPh sb="5" eb="7">
      <t>ホイク</t>
    </rPh>
    <rPh sb="7" eb="8">
      <t>エン</t>
    </rPh>
    <phoneticPr fontId="7"/>
  </si>
  <si>
    <t>いろは園</t>
    <rPh sb="3" eb="4">
      <t>エン</t>
    </rPh>
    <phoneticPr fontId="7"/>
  </si>
  <si>
    <t>はっぱのおうち</t>
  </si>
  <si>
    <t>栃木県宇都宮市中河原町３－１９　宇都宮セントラルビル８Ｆ</t>
    <rPh sb="0" eb="3">
      <t>トチギケン</t>
    </rPh>
    <rPh sb="3" eb="7">
      <t>ウツノミヤシ</t>
    </rPh>
    <rPh sb="7" eb="11">
      <t>ナカガワラマチ</t>
    </rPh>
    <rPh sb="16" eb="19">
      <t>ウツノミヤ</t>
    </rPh>
    <phoneticPr fontId="4"/>
  </si>
  <si>
    <t>京都府長岡京市下海印寺樽井２－１－１Ｆ</t>
    <rPh sb="0" eb="3">
      <t>キョウトフ</t>
    </rPh>
    <rPh sb="3" eb="7">
      <t>ナガオカキョウシ</t>
    </rPh>
    <rPh sb="7" eb="8">
      <t>シモ</t>
    </rPh>
    <rPh sb="8" eb="11">
      <t>カイインジ</t>
    </rPh>
    <rPh sb="11" eb="13">
      <t>タルイ</t>
    </rPh>
    <phoneticPr fontId="20"/>
  </si>
  <si>
    <t>京都府長岡京市下海印寺樽井２－１－１Ｆ</t>
  </si>
  <si>
    <t>仙台市青葉区西花苑1丁目10-7</t>
  </si>
  <si>
    <t>仙台市青葉区川平４－１２－２８</t>
  </si>
  <si>
    <t>41118</t>
  </si>
  <si>
    <t>41309</t>
  </si>
  <si>
    <t>41521</t>
  </si>
  <si>
    <t>皆川　舞</t>
    <rPh sb="0" eb="2">
      <t>ミナカワ</t>
    </rPh>
    <rPh sb="3" eb="4">
      <t>マイ</t>
    </rPh>
    <phoneticPr fontId="4"/>
  </si>
  <si>
    <t>岸　麻記子</t>
    <rPh sb="0" eb="1">
      <t>キシ</t>
    </rPh>
    <rPh sb="2" eb="3">
      <t>マ</t>
    </rPh>
    <rPh sb="3" eb="4">
      <t>キ</t>
    </rPh>
    <rPh sb="4" eb="5">
      <t>コ</t>
    </rPh>
    <phoneticPr fontId="4"/>
  </si>
  <si>
    <t>小野　恵理</t>
    <rPh sb="0" eb="2">
      <t>オノ</t>
    </rPh>
    <rPh sb="3" eb="5">
      <t>エリ</t>
    </rPh>
    <phoneticPr fontId="4"/>
  </si>
  <si>
    <t>61403</t>
  </si>
  <si>
    <t>61601</t>
  </si>
  <si>
    <t>おひさまの杜保育園</t>
    <rPh sb="5" eb="6">
      <t>モリ</t>
    </rPh>
    <rPh sb="6" eb="9">
      <t>ホイクエン</t>
    </rPh>
    <phoneticPr fontId="7"/>
  </si>
  <si>
    <t>労働者協同組合ワーカーズコープ・センター事業団</t>
  </si>
  <si>
    <t>仙台市若林区東八番丁183BM本社ビル</t>
    <rPh sb="0" eb="3">
      <t>センダイシ</t>
    </rPh>
    <rPh sb="3" eb="6">
      <t>ワカバヤシク</t>
    </rPh>
    <rPh sb="6" eb="7">
      <t>ヒガシ</t>
    </rPh>
    <rPh sb="15" eb="17">
      <t>ホンシャ</t>
    </rPh>
    <phoneticPr fontId="4"/>
  </si>
  <si>
    <t>51101</t>
    <phoneticPr fontId="2"/>
  </si>
  <si>
    <t>居宅訪問型保育事業</t>
    <phoneticPr fontId="2"/>
  </si>
  <si>
    <t>居宅訪問型保育事業（フローレンス）</t>
    <rPh sb="0" eb="9">
      <t>キョタクホウモンガタホイクジギョウ</t>
    </rPh>
    <phoneticPr fontId="49"/>
  </si>
  <si>
    <t>東京都千代田区神田神保町1-14-1</t>
  </si>
  <si>
    <t>特定非営利活動法人　フローレンス</t>
  </si>
  <si>
    <t>新制度幼稚園</t>
    <rPh sb="0" eb="6">
      <t>シンセイドヨウチエン</t>
    </rPh>
    <phoneticPr fontId="2"/>
  </si>
  <si>
    <t>居宅訪問型保育事業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"/>
  </si>
  <si>
    <t>04139</t>
  </si>
  <si>
    <t>あすと長町めぐみ保育園</t>
    <rPh sb="3" eb="5">
      <t>ナガマチ</t>
    </rPh>
    <rPh sb="8" eb="11">
      <t>ホイクエン</t>
    </rPh>
    <phoneticPr fontId="19"/>
  </si>
  <si>
    <t>NOVAバイリンガル仙台八木山保育園</t>
    <rPh sb="10" eb="12">
      <t>センダイ</t>
    </rPh>
    <rPh sb="15" eb="17">
      <t>ホイク</t>
    </rPh>
    <rPh sb="17" eb="18">
      <t>エン</t>
    </rPh>
    <phoneticPr fontId="7"/>
  </si>
  <si>
    <t>保育園あみ</t>
    <rPh sb="0" eb="3">
      <t>ホイクエン</t>
    </rPh>
    <phoneticPr fontId="7"/>
  </si>
  <si>
    <t>東京都港区港南１丁目２－７０</t>
    <rPh sb="0" eb="3">
      <t>トウキョウト</t>
    </rPh>
    <rPh sb="3" eb="5">
      <t>ミナトク</t>
    </rPh>
    <rPh sb="5" eb="7">
      <t>コウナン</t>
    </rPh>
    <rPh sb="8" eb="10">
      <t>チョウメ</t>
    </rPh>
    <phoneticPr fontId="7"/>
  </si>
  <si>
    <t>埼玉県さいたま市大宮区仲町１－５４－３　</t>
    <rPh sb="0" eb="3">
      <t>サイタマケン</t>
    </rPh>
    <phoneticPr fontId="7"/>
  </si>
  <si>
    <t>仙台市若林区長喜城字山神５６－１</t>
    <rPh sb="0" eb="3">
      <t>センダイシ</t>
    </rPh>
    <rPh sb="3" eb="6">
      <t>ワカバヤシク</t>
    </rPh>
    <rPh sb="6" eb="9">
      <t>チョウキジョウ</t>
    </rPh>
    <rPh sb="9" eb="10">
      <t>アザ</t>
    </rPh>
    <rPh sb="10" eb="12">
      <t>ヤマガミ</t>
    </rPh>
    <phoneticPr fontId="7"/>
  </si>
  <si>
    <t>社会福祉法人現成会</t>
    <rPh sb="0" eb="2">
      <t>シャカイ</t>
    </rPh>
    <rPh sb="2" eb="4">
      <t>フクシ</t>
    </rPh>
    <rPh sb="4" eb="6">
      <t>ホウジン</t>
    </rPh>
    <rPh sb="6" eb="9">
      <t>ゲンセイカイ</t>
    </rPh>
    <phoneticPr fontId="2"/>
  </si>
  <si>
    <t>一般社団法人祐紀会</t>
    <rPh sb="0" eb="2">
      <t>イッパン</t>
    </rPh>
    <rPh sb="2" eb="7">
      <t>シャダンホウジンユウ</t>
    </rPh>
    <rPh sb="7" eb="8">
      <t>キ</t>
    </rPh>
    <rPh sb="8" eb="9">
      <t>カイ</t>
    </rPh>
    <phoneticPr fontId="7"/>
  </si>
  <si>
    <t>11117</t>
    <phoneticPr fontId="17"/>
  </si>
  <si>
    <t>幼稚園</t>
  </si>
  <si>
    <t>仙台市青葉区小松島３－１－７７</t>
  </si>
  <si>
    <t>学校法人聖公会青葉学園</t>
  </si>
  <si>
    <t>11122</t>
  </si>
  <si>
    <t>仙台バプテスト教会幼稚園</t>
    <rPh sb="0" eb="2">
      <t>センダイ</t>
    </rPh>
    <rPh sb="7" eb="9">
      <t>キョウカイ</t>
    </rPh>
    <rPh sb="9" eb="12">
      <t>ヨウチエン</t>
    </rPh>
    <phoneticPr fontId="72"/>
  </si>
  <si>
    <t>仙台市青葉区木町通２－１－５</t>
  </si>
  <si>
    <t>宗教法人日本バプテスト仙台基督教会</t>
  </si>
  <si>
    <t>11135</t>
  </si>
  <si>
    <t>双葉幼稚園</t>
    <rPh sb="0" eb="2">
      <t>フタバ</t>
    </rPh>
    <rPh sb="2" eb="5">
      <t>ヨ</t>
    </rPh>
    <phoneticPr fontId="77"/>
  </si>
  <si>
    <t>仙台市青葉区中山８－１２－１５</t>
  </si>
  <si>
    <t>学校法人双葉学園</t>
    <phoneticPr fontId="20"/>
  </si>
  <si>
    <t>11136</t>
  </si>
  <si>
    <t>ふたばバンビ幼稚園</t>
    <rPh sb="6" eb="9">
      <t>ヨ</t>
    </rPh>
    <phoneticPr fontId="77"/>
  </si>
  <si>
    <t>仙台市青葉区中山吉成２－２－２７</t>
  </si>
  <si>
    <t>11137</t>
  </si>
  <si>
    <t>わかくさ幼稚園</t>
    <rPh sb="4" eb="7">
      <t>ヨ</t>
    </rPh>
    <phoneticPr fontId="77"/>
  </si>
  <si>
    <t>仙台市青葉区北根黒松16-1</t>
  </si>
  <si>
    <t>学校法人若草学園</t>
    <phoneticPr fontId="20"/>
  </si>
  <si>
    <t>11138</t>
  </si>
  <si>
    <t>聖ドミニコ学院幼稚園</t>
    <rPh sb="0" eb="1">
      <t>セイ</t>
    </rPh>
    <rPh sb="5" eb="7">
      <t>ガクイン</t>
    </rPh>
    <rPh sb="7" eb="10">
      <t>ヨ</t>
    </rPh>
    <phoneticPr fontId="77"/>
  </si>
  <si>
    <t>仙台市青葉区角五郎2-2-14</t>
  </si>
  <si>
    <t>学校法人聖ドミニコ学院</t>
    <phoneticPr fontId="20"/>
  </si>
  <si>
    <t>11139</t>
    <phoneticPr fontId="17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</si>
  <si>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77"/>
  </si>
  <si>
    <t>仙台市青葉区堤通雨宮町11-11</t>
  </si>
  <si>
    <t>学校法人聖ドミニコ学院</t>
  </si>
  <si>
    <t>11140</t>
  </si>
  <si>
    <t>おたまや幼稚園</t>
    <rPh sb="4" eb="7">
      <t>ヨ</t>
    </rPh>
    <phoneticPr fontId="77"/>
  </si>
  <si>
    <t>仙台市青葉区霊屋下２３－５</t>
  </si>
  <si>
    <t>学校法人瑞鳳学園</t>
    <phoneticPr fontId="20"/>
  </si>
  <si>
    <t>11141</t>
  </si>
  <si>
    <t>仙台市青葉区南吉成四丁目13-1</t>
    <phoneticPr fontId="17"/>
  </si>
  <si>
    <t>学校法人東音学園</t>
    <rPh sb="0" eb="4">
      <t>ガッコウホウジン</t>
    </rPh>
    <phoneticPr fontId="17"/>
  </si>
  <si>
    <t>11142</t>
  </si>
  <si>
    <t>仙台市青葉区木町通二丁目1-48</t>
    <rPh sb="9" eb="12">
      <t>ニチョウメ</t>
    </rPh>
    <phoneticPr fontId="1"/>
  </si>
  <si>
    <t>学校法人お人形社学園</t>
    <rPh sb="0" eb="4">
      <t>ガッコウホウジン</t>
    </rPh>
    <rPh sb="5" eb="7">
      <t>ニンギョウ</t>
    </rPh>
    <rPh sb="7" eb="8">
      <t>シャ</t>
    </rPh>
    <rPh sb="8" eb="10">
      <t>ガクエン</t>
    </rPh>
    <phoneticPr fontId="1"/>
  </si>
  <si>
    <t>11209</t>
  </si>
  <si>
    <t>しらとり幼稚園</t>
    <rPh sb="4" eb="7">
      <t>ヨ</t>
    </rPh>
    <phoneticPr fontId="72"/>
  </si>
  <si>
    <t>仙台市宮城野区白鳥２－１１－２４</t>
  </si>
  <si>
    <t>学校法人蒲生学園</t>
    <phoneticPr fontId="20"/>
  </si>
  <si>
    <t>11222</t>
  </si>
  <si>
    <t>ふくむろ幼稚園</t>
    <rPh sb="4" eb="7">
      <t>ヨ</t>
    </rPh>
    <phoneticPr fontId="72"/>
  </si>
  <si>
    <t>仙台市宮城野区福室５丁目１１ー３０</t>
  </si>
  <si>
    <t>学校法人西光寺学園</t>
    <phoneticPr fontId="20"/>
  </si>
  <si>
    <t>11225</t>
  </si>
  <si>
    <t>はなぶさ幼稚園</t>
    <rPh sb="4" eb="7">
      <t>ヨ</t>
    </rPh>
    <phoneticPr fontId="72"/>
  </si>
  <si>
    <t>仙台市宮城野区小鶴１－９－２０</t>
  </si>
  <si>
    <t>宗教法人雲山寺</t>
  </si>
  <si>
    <t>11226</t>
  </si>
  <si>
    <t>東岡幼稚園</t>
    <rPh sb="0" eb="1">
      <t>トウ</t>
    </rPh>
    <rPh sb="1" eb="2">
      <t>オカ</t>
    </rPh>
    <rPh sb="2" eb="5">
      <t>ヨ</t>
    </rPh>
    <phoneticPr fontId="77"/>
  </si>
  <si>
    <t>仙台市宮城野区原町2-1-66</t>
  </si>
  <si>
    <t>学校法人陽雲学園</t>
    <phoneticPr fontId="20"/>
  </si>
  <si>
    <t>11227</t>
  </si>
  <si>
    <t>なかの幼稚園</t>
    <rPh sb="3" eb="6">
      <t>ヨ</t>
    </rPh>
    <phoneticPr fontId="77"/>
  </si>
  <si>
    <t>仙台市宮城野区中野字阿弥陀堂３９</t>
  </si>
  <si>
    <t>学校法人中埜山学園</t>
    <phoneticPr fontId="20"/>
  </si>
  <si>
    <t>11228</t>
    <phoneticPr fontId="20"/>
  </si>
  <si>
    <t>あけぼの幼稚園</t>
    <rPh sb="4" eb="7">
      <t>ヨ</t>
    </rPh>
    <phoneticPr fontId="77"/>
  </si>
  <si>
    <t>仙台市宮城野区高砂１－７－１</t>
  </si>
  <si>
    <t>学校法人東北柔専</t>
    <phoneticPr fontId="20"/>
  </si>
  <si>
    <t>11229</t>
  </si>
  <si>
    <t>みやぎ幼稚園</t>
    <rPh sb="3" eb="6">
      <t>ヨ</t>
    </rPh>
    <phoneticPr fontId="77"/>
  </si>
  <si>
    <t>仙台市宮城野区幸町２－９－２５</t>
  </si>
  <si>
    <t>学校法人木村学園</t>
    <phoneticPr fontId="20"/>
  </si>
  <si>
    <t>11230</t>
  </si>
  <si>
    <t>仙台市宮城野区幸町三丁目3-3</t>
    <rPh sb="9" eb="12">
      <t>サンチョウメ</t>
    </rPh>
    <phoneticPr fontId="1"/>
  </si>
  <si>
    <t>学校法人幸学園</t>
    <rPh sb="0" eb="4">
      <t>ガッコウホウジン</t>
    </rPh>
    <rPh sb="4" eb="5">
      <t>サイワイ</t>
    </rPh>
    <rPh sb="5" eb="7">
      <t>ガクエン</t>
    </rPh>
    <phoneticPr fontId="1"/>
  </si>
  <si>
    <t>11231</t>
  </si>
  <si>
    <t>仙台市宮城野区清水沼三丁目4-10</t>
    <rPh sb="10" eb="11">
      <t>サン</t>
    </rPh>
    <phoneticPr fontId="1"/>
  </si>
  <si>
    <t>学校法人小野学園</t>
    <rPh sb="0" eb="4">
      <t>ガッコウホウジン</t>
    </rPh>
    <rPh sb="4" eb="6">
      <t>オノ</t>
    </rPh>
    <rPh sb="6" eb="8">
      <t>ガクエン</t>
    </rPh>
    <phoneticPr fontId="1"/>
  </si>
  <si>
    <t>11232</t>
  </si>
  <si>
    <t>仙台市宮城野区鶴ケ谷二丁目2</t>
    <rPh sb="10" eb="13">
      <t>ニチョウメ</t>
    </rPh>
    <phoneticPr fontId="1"/>
  </si>
  <si>
    <t>11301</t>
  </si>
  <si>
    <t>エコールノワール幼稚園</t>
    <rPh sb="8" eb="11">
      <t>ヨウチエン</t>
    </rPh>
    <phoneticPr fontId="72"/>
  </si>
  <si>
    <t>仙台市若林区大和町１－１７－２５</t>
  </si>
  <si>
    <t>11311</t>
  </si>
  <si>
    <t>やまと幼稚園</t>
    <rPh sb="3" eb="6">
      <t>ヨウチエン</t>
    </rPh>
    <phoneticPr fontId="72"/>
  </si>
  <si>
    <t>仙台市若林区大和町３－１５－２８</t>
  </si>
  <si>
    <t>11316</t>
  </si>
  <si>
    <t>小さき花幼稚園</t>
    <rPh sb="0" eb="1">
      <t>チイ</t>
    </rPh>
    <rPh sb="3" eb="4">
      <t>ハナ</t>
    </rPh>
    <rPh sb="4" eb="7">
      <t>ヨ</t>
    </rPh>
    <phoneticPr fontId="72"/>
  </si>
  <si>
    <t>仙台市若林区畳屋丁３１</t>
  </si>
  <si>
    <t>学校法人東北カトリック学園</t>
    <phoneticPr fontId="20"/>
  </si>
  <si>
    <t>11318</t>
  </si>
  <si>
    <t>若林幼稚園</t>
    <rPh sb="0" eb="2">
      <t>ワカバヤシ</t>
    </rPh>
    <rPh sb="2" eb="5">
      <t>ヨ</t>
    </rPh>
    <phoneticPr fontId="72"/>
  </si>
  <si>
    <t>仙台市若林区若林４－１－２４</t>
  </si>
  <si>
    <t>学校法人仙台佛教学園</t>
  </si>
  <si>
    <t>11319</t>
  </si>
  <si>
    <t>古城幼稚園</t>
    <rPh sb="0" eb="1">
      <t>フル</t>
    </rPh>
    <rPh sb="1" eb="2">
      <t>シロ</t>
    </rPh>
    <rPh sb="2" eb="5">
      <t>ヨ</t>
    </rPh>
    <phoneticPr fontId="72"/>
  </si>
  <si>
    <t>仙台市若林区河原町２－２－７</t>
  </si>
  <si>
    <t>学校法人仙台仏教学園</t>
    <phoneticPr fontId="20"/>
  </si>
  <si>
    <t>11320</t>
  </si>
  <si>
    <t>六郷幼稚園</t>
    <rPh sb="0" eb="2">
      <t>ロクゴウ</t>
    </rPh>
    <rPh sb="2" eb="5">
      <t>ヨ</t>
    </rPh>
    <phoneticPr fontId="77"/>
  </si>
  <si>
    <t>仙台市若林区沖野５－４－３３</t>
  </si>
  <si>
    <t>学校法人やわらぎ学園</t>
    <phoneticPr fontId="20"/>
  </si>
  <si>
    <t>11406</t>
  </si>
  <si>
    <t>聖ルカ幼稚園</t>
    <rPh sb="0" eb="1">
      <t>セイ</t>
    </rPh>
    <rPh sb="3" eb="6">
      <t>ヨウチエン</t>
    </rPh>
    <phoneticPr fontId="72"/>
  </si>
  <si>
    <t>仙台市太白区八木山南３－３－４</t>
  </si>
  <si>
    <t>学校法人聖ルカ学園</t>
    <phoneticPr fontId="20"/>
  </si>
  <si>
    <t>11408</t>
  </si>
  <si>
    <t>太陽幼稚園</t>
    <rPh sb="0" eb="2">
      <t>タイヨウ</t>
    </rPh>
    <rPh sb="2" eb="5">
      <t>ヨウチエン</t>
    </rPh>
    <phoneticPr fontId="72"/>
  </si>
  <si>
    <t>仙台市太白区砂押南町１－１０</t>
  </si>
  <si>
    <t>11412</t>
    <phoneticPr fontId="17"/>
  </si>
  <si>
    <t>中田幼稚園</t>
  </si>
  <si>
    <t>仙台市太白区中田一丁目8-17</t>
    <rPh sb="6" eb="8">
      <t>ナカタ</t>
    </rPh>
    <rPh sb="8" eb="9">
      <t>イッ</t>
    </rPh>
    <rPh sb="9" eb="11">
      <t>チョウメ</t>
    </rPh>
    <phoneticPr fontId="1"/>
  </si>
  <si>
    <t>宗教法人宝泉寺</t>
    <rPh sb="0" eb="4">
      <t>シュウキョウホウジン</t>
    </rPh>
    <rPh sb="4" eb="5">
      <t>タカラ</t>
    </rPh>
    <rPh sb="5" eb="6">
      <t>イズミ</t>
    </rPh>
    <rPh sb="6" eb="7">
      <t>テラ</t>
    </rPh>
    <phoneticPr fontId="1"/>
  </si>
  <si>
    <t>11424</t>
  </si>
  <si>
    <t>八木山カトリック幼稚園</t>
    <rPh sb="0" eb="3">
      <t>ヤギヤマ</t>
    </rPh>
    <rPh sb="8" eb="11">
      <t>ヨ</t>
    </rPh>
    <phoneticPr fontId="72"/>
  </si>
  <si>
    <t>仙台市太白区松が丘44-1</t>
  </si>
  <si>
    <t>11425</t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</si>
  <si>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77"/>
  </si>
  <si>
    <t>仙台市太白区向山４－２６－３４</t>
  </si>
  <si>
    <t>学校法人三島学園</t>
    <phoneticPr fontId="20"/>
  </si>
  <si>
    <t>11426</t>
  </si>
  <si>
    <t>茂庭幼稚園</t>
    <rPh sb="0" eb="2">
      <t>モニワ</t>
    </rPh>
    <rPh sb="2" eb="5">
      <t>ヨ</t>
    </rPh>
    <phoneticPr fontId="77"/>
  </si>
  <si>
    <t>仙台市太白区茂庭台４－２２－２２</t>
  </si>
  <si>
    <t>11526</t>
  </si>
  <si>
    <t>ふたばエンゼル幼稚園</t>
    <rPh sb="7" eb="10">
      <t>ヨ</t>
    </rPh>
    <phoneticPr fontId="77"/>
  </si>
  <si>
    <t>仙台市泉区南中山６－３－１</t>
  </si>
  <si>
    <t>11527</t>
  </si>
  <si>
    <t>ふたばハイジ幼稚園</t>
    <rPh sb="6" eb="9">
      <t>ヨ</t>
    </rPh>
    <phoneticPr fontId="77"/>
  </si>
  <si>
    <t>仙台市泉区北中山２－６－３</t>
  </si>
  <si>
    <t>11662</t>
  </si>
  <si>
    <t>大沢幼稚園</t>
    <rPh sb="0" eb="2">
      <t>オオサワ</t>
    </rPh>
    <rPh sb="2" eb="5">
      <t>ヨ</t>
    </rPh>
    <phoneticPr fontId="77"/>
  </si>
  <si>
    <t>仙台市青葉区芋沢字平３６－２</t>
  </si>
  <si>
    <t>学校法人愛子学園</t>
    <phoneticPr fontId="20"/>
  </si>
  <si>
    <t>71101</t>
    <phoneticPr fontId="17"/>
  </si>
  <si>
    <t>認定こども園（幼保連携型）</t>
    <phoneticPr fontId="17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</si>
  <si>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1"/>
  </si>
  <si>
    <t>学校法人　東都学園</t>
  </si>
  <si>
    <t>福聚幼稚園</t>
    <rPh sb="0" eb="2">
      <t>フクジュ</t>
    </rPh>
    <rPh sb="2" eb="5">
      <t>ヨウチエン</t>
    </rPh>
    <phoneticPr fontId="1"/>
  </si>
  <si>
    <t>学校法人　福聚幼稚園</t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</si>
  <si>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</si>
  <si>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学校法人　仙台みどり学園</t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</si>
  <si>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1"/>
  </si>
  <si>
    <t>学校法人　宮城学院</t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</si>
  <si>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1"/>
  </si>
  <si>
    <t>学校法人　長谷柳絮学園</t>
  </si>
  <si>
    <t>71107</t>
    <phoneticPr fontId="17"/>
  </si>
  <si>
    <t>青葉こども園</t>
    <rPh sb="0" eb="2">
      <t>アオバ</t>
    </rPh>
    <rPh sb="5" eb="6">
      <t>エン</t>
    </rPh>
    <phoneticPr fontId="1"/>
  </si>
  <si>
    <t>社会福祉法人　青葉福祉会</t>
  </si>
  <si>
    <t>71108</t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</si>
  <si>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1"/>
  </si>
  <si>
    <t>学校法人　愛子学園　折立幼稚園</t>
  </si>
  <si>
    <t>社会福祉法人　想伝舎</t>
  </si>
  <si>
    <t>仙台市青葉区葉山町８－１</t>
    <rPh sb="0" eb="3">
      <t>センダイシ</t>
    </rPh>
    <rPh sb="3" eb="6">
      <t>アオバク</t>
    </rPh>
    <phoneticPr fontId="78"/>
  </si>
  <si>
    <t>社会福祉法人　仙台市社会事業協会</t>
  </si>
  <si>
    <t>堤町あしぐろこども園</t>
    <rPh sb="0" eb="1">
      <t>ツツミ</t>
    </rPh>
    <rPh sb="1" eb="2">
      <t>マチ</t>
    </rPh>
    <rPh sb="9" eb="10">
      <t>エン</t>
    </rPh>
    <phoneticPr fontId="1"/>
  </si>
  <si>
    <t>仙台市宮城野区出花１丁目２７９番地　</t>
  </si>
  <si>
    <t>社会福祉法人　円周福祉会</t>
  </si>
  <si>
    <t>71201</t>
    <phoneticPr fontId="17"/>
  </si>
  <si>
    <t>立華認定こども園</t>
    <rPh sb="0" eb="2">
      <t>タチバナ</t>
    </rPh>
    <rPh sb="2" eb="4">
      <t>ニンテイ</t>
    </rPh>
    <rPh sb="7" eb="8">
      <t>エン</t>
    </rPh>
    <phoneticPr fontId="1"/>
  </si>
  <si>
    <t>学校法人　立華学園</t>
  </si>
  <si>
    <t>71202</t>
    <phoneticPr fontId="17"/>
  </si>
  <si>
    <t>新田すいせんこども園</t>
    <rPh sb="0" eb="2">
      <t>シンデン</t>
    </rPh>
    <rPh sb="9" eb="10">
      <t>エン</t>
    </rPh>
    <phoneticPr fontId="1"/>
  </si>
  <si>
    <t>社会福祉法人　幸生会</t>
  </si>
  <si>
    <t>71203</t>
    <phoneticPr fontId="17"/>
  </si>
  <si>
    <t>原町すいせんこども園</t>
    <rPh sb="0" eb="2">
      <t>ハラマチ</t>
    </rPh>
    <rPh sb="9" eb="10">
      <t>エン</t>
    </rPh>
    <phoneticPr fontId="1"/>
  </si>
  <si>
    <t>71204</t>
    <phoneticPr fontId="17"/>
  </si>
  <si>
    <t>新田東すいせんこども園</t>
    <rPh sb="0" eb="2">
      <t>シンデン</t>
    </rPh>
    <rPh sb="2" eb="3">
      <t>ヒガシ</t>
    </rPh>
    <rPh sb="10" eb="11">
      <t>エン</t>
    </rPh>
    <phoneticPr fontId="1"/>
  </si>
  <si>
    <t>71205</t>
    <phoneticPr fontId="17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</si>
  <si>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1"/>
  </si>
  <si>
    <t>学校法人　仙台百合学院</t>
  </si>
  <si>
    <t>71206</t>
    <phoneticPr fontId="17"/>
  </si>
  <si>
    <t>さゆりこども園</t>
    <rPh sb="6" eb="7">
      <t>エン</t>
    </rPh>
    <phoneticPr fontId="1"/>
  </si>
  <si>
    <t>社会福祉法人　善き牧者会</t>
  </si>
  <si>
    <t>71207</t>
    <phoneticPr fontId="17"/>
  </si>
  <si>
    <t>幼保連携型認定こども園　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イワキリ</t>
    </rPh>
    <rPh sb="14" eb="16">
      <t>トウコウ</t>
    </rPh>
    <rPh sb="16" eb="18">
      <t>ダイニ</t>
    </rPh>
    <rPh sb="18" eb="21">
      <t>ヨウチエン</t>
    </rPh>
    <rPh sb="25" eb="28">
      <t>ホイクエン</t>
    </rPh>
    <phoneticPr fontId="1"/>
  </si>
  <si>
    <t>学校法人　本松学園　岩切東光第二幼稚園</t>
  </si>
  <si>
    <t>71208</t>
    <phoneticPr fontId="17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</si>
  <si>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1"/>
  </si>
  <si>
    <t>学校法人　清野学園　東盛幼稚園</t>
  </si>
  <si>
    <t>福田町あしぐろこども園</t>
    <rPh sb="0" eb="3">
      <t>フクダマチ</t>
    </rPh>
    <rPh sb="10" eb="11">
      <t>エン</t>
    </rPh>
    <phoneticPr fontId="1"/>
  </si>
  <si>
    <t>仙台市宮城野区出花１－２７９　</t>
  </si>
  <si>
    <t>71301</t>
    <phoneticPr fontId="17"/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</si>
  <si>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1"/>
  </si>
  <si>
    <t>学校法人　七郷学園</t>
  </si>
  <si>
    <t>71302</t>
    <phoneticPr fontId="17"/>
  </si>
  <si>
    <t>河原町すいせんこども園</t>
    <rPh sb="0" eb="3">
      <t>カワラマチ</t>
    </rPh>
    <rPh sb="10" eb="11">
      <t>エン</t>
    </rPh>
    <phoneticPr fontId="1"/>
  </si>
  <si>
    <t>71303</t>
    <phoneticPr fontId="17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</si>
  <si>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1"/>
  </si>
  <si>
    <t>社会福祉法人　仙慈会　荒井マーヤこども園</t>
  </si>
  <si>
    <t>71304</t>
    <phoneticPr fontId="17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</si>
  <si>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1"/>
  </si>
  <si>
    <t>71305</t>
    <phoneticPr fontId="17"/>
  </si>
  <si>
    <t>認定ろりぽっぷこども園</t>
    <rPh sb="0" eb="2">
      <t>ニンテイ</t>
    </rPh>
    <rPh sb="10" eb="11">
      <t>エン</t>
    </rPh>
    <phoneticPr fontId="1"/>
  </si>
  <si>
    <t>仙台市青葉区宮町１－４－４７</t>
    <rPh sb="0" eb="3">
      <t>センダイシ</t>
    </rPh>
    <rPh sb="3" eb="6">
      <t>アオバク</t>
    </rPh>
    <phoneticPr fontId="78"/>
  </si>
  <si>
    <t>仙台市若林区卸町2-1-17</t>
    <rPh sb="0" eb="3">
      <t>センダイシ</t>
    </rPh>
    <rPh sb="3" eb="6">
      <t>ワカバヤシク</t>
    </rPh>
    <rPh sb="6" eb="8">
      <t>オロシマチ</t>
    </rPh>
    <phoneticPr fontId="78"/>
  </si>
  <si>
    <t>社会福祉法人　光の子福祉会</t>
  </si>
  <si>
    <t>幼保連携型認定こども園　能仁保児園</t>
    <rPh sb="0" eb="7">
      <t>ヨウホレンケイガタニンテイ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1"/>
  </si>
  <si>
    <t>仙台市若林区新寺３－８－５　</t>
  </si>
  <si>
    <t>社会福祉法人　仙慈会</t>
  </si>
  <si>
    <t>71401</t>
    <phoneticPr fontId="17"/>
  </si>
  <si>
    <t>認定こども園くり幼稚園・くりっこ保育園</t>
    <rPh sb="0" eb="2">
      <t>ニンテイ</t>
    </rPh>
    <rPh sb="5" eb="6">
      <t>エン</t>
    </rPh>
    <rPh sb="8" eb="11">
      <t>ヨウチエン</t>
    </rPh>
    <rPh sb="16" eb="19">
      <t>ホイクエン</t>
    </rPh>
    <phoneticPr fontId="1"/>
  </si>
  <si>
    <t>学校法人　前田学園</t>
  </si>
  <si>
    <t>71402</t>
    <phoneticPr fontId="17"/>
  </si>
  <si>
    <t>認定向山こども園</t>
    <rPh sb="0" eb="2">
      <t>ニンテイ</t>
    </rPh>
    <rPh sb="2" eb="4">
      <t>ムカイヤマ</t>
    </rPh>
    <rPh sb="7" eb="8">
      <t>エン</t>
    </rPh>
    <phoneticPr fontId="1"/>
  </si>
  <si>
    <t>学校法人　仙台こひつじ学園</t>
  </si>
  <si>
    <t>71403</t>
    <phoneticPr fontId="17"/>
  </si>
  <si>
    <t>ゆりかご認定こども園</t>
    <rPh sb="4" eb="6">
      <t>ニンテイ</t>
    </rPh>
    <rPh sb="9" eb="10">
      <t>エン</t>
    </rPh>
    <phoneticPr fontId="1"/>
  </si>
  <si>
    <t>仙台市太白区袋原6-6-10</t>
    <rPh sb="0" eb="3">
      <t>センダイシ</t>
    </rPh>
    <rPh sb="3" eb="6">
      <t>タイハクク</t>
    </rPh>
    <rPh sb="6" eb="8">
      <t>フクロバラ</t>
    </rPh>
    <phoneticPr fontId="78"/>
  </si>
  <si>
    <t>学校法人　清泉学園</t>
  </si>
  <si>
    <t>71404</t>
    <phoneticPr fontId="17"/>
  </si>
  <si>
    <t>西多賀チェリーこども園</t>
    <rPh sb="0" eb="3">
      <t>ニシタガ</t>
    </rPh>
    <rPh sb="10" eb="11">
      <t>エン</t>
    </rPh>
    <phoneticPr fontId="1"/>
  </si>
  <si>
    <t>仙台市青葉区中央四丁目７-20</t>
    <rPh sb="3" eb="6">
      <t>アオバク</t>
    </rPh>
    <rPh sb="6" eb="8">
      <t>チュウオウ</t>
    </rPh>
    <rPh sb="8" eb="11">
      <t>４チョウメ</t>
    </rPh>
    <phoneticPr fontId="78"/>
  </si>
  <si>
    <t>社会福祉法人　北杜福祉会</t>
  </si>
  <si>
    <t>71405</t>
    <phoneticPr fontId="17"/>
  </si>
  <si>
    <t>太子堂すいせんこども園</t>
    <rPh sb="0" eb="3">
      <t>タイシドウ</t>
    </rPh>
    <rPh sb="10" eb="11">
      <t>エン</t>
    </rPh>
    <phoneticPr fontId="1"/>
  </si>
  <si>
    <t>71406</t>
    <phoneticPr fontId="17"/>
  </si>
  <si>
    <t>太白すぎのここども園</t>
    <rPh sb="0" eb="2">
      <t>タイハク</t>
    </rPh>
    <rPh sb="9" eb="10">
      <t>エン</t>
    </rPh>
    <phoneticPr fontId="1"/>
  </si>
  <si>
    <t>社会福祉法人　柏松会</t>
  </si>
  <si>
    <t>71407</t>
    <phoneticPr fontId="17"/>
  </si>
  <si>
    <t>バンビの森こども園</t>
    <rPh sb="4" eb="5">
      <t>モリ</t>
    </rPh>
    <rPh sb="8" eb="9">
      <t>エン</t>
    </rPh>
    <phoneticPr fontId="1"/>
  </si>
  <si>
    <t>社会福祉法人　銀杏の会</t>
  </si>
  <si>
    <t>71408</t>
    <phoneticPr fontId="17"/>
  </si>
  <si>
    <t>大野田すぎのここども園</t>
    <rPh sb="0" eb="3">
      <t>オオノダ</t>
    </rPh>
    <rPh sb="10" eb="11">
      <t>エン</t>
    </rPh>
    <phoneticPr fontId="1"/>
  </si>
  <si>
    <t>社会福祉法人　仙台ＹＭＣＡ福祉会</t>
  </si>
  <si>
    <t>71501</t>
    <phoneticPr fontId="17"/>
  </si>
  <si>
    <t>泉第2チェリーこども園</t>
    <rPh sb="0" eb="1">
      <t>イズミ</t>
    </rPh>
    <rPh sb="1" eb="2">
      <t>ダイ</t>
    </rPh>
    <rPh sb="10" eb="11">
      <t>エン</t>
    </rPh>
    <phoneticPr fontId="1"/>
  </si>
  <si>
    <t>71502</t>
    <phoneticPr fontId="17"/>
  </si>
  <si>
    <t>幼保連携型認定こども園　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1"/>
  </si>
  <si>
    <t>71503</t>
    <phoneticPr fontId="17"/>
  </si>
  <si>
    <t>泉チェリーこども園</t>
    <rPh sb="0" eb="1">
      <t>イズミ</t>
    </rPh>
    <rPh sb="8" eb="9">
      <t>エン</t>
    </rPh>
    <phoneticPr fontId="1"/>
  </si>
  <si>
    <t>71504</t>
    <phoneticPr fontId="17"/>
  </si>
  <si>
    <t>寺岡すいせんこども園</t>
    <rPh sb="0" eb="2">
      <t>テラオカ</t>
    </rPh>
    <rPh sb="9" eb="10">
      <t>エン</t>
    </rPh>
    <phoneticPr fontId="1"/>
  </si>
  <si>
    <t>71505</t>
    <phoneticPr fontId="17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</si>
  <si>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1"/>
  </si>
  <si>
    <t>学校法人　秀志学園</t>
  </si>
  <si>
    <t>71506</t>
    <phoneticPr fontId="17"/>
  </si>
  <si>
    <t>幼保連携型認定こども園　高森サーラこども園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1"/>
  </si>
  <si>
    <t>71507</t>
    <phoneticPr fontId="17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</si>
  <si>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1"/>
  </si>
  <si>
    <t>社会福祉法人　一寿会</t>
  </si>
  <si>
    <t>71508</t>
    <phoneticPr fontId="17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</si>
  <si>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1"/>
  </si>
  <si>
    <t>社会福祉法人　鼎会</t>
  </si>
  <si>
    <t>仙台市青葉区栗生１－２５－１</t>
    <rPh sb="0" eb="3">
      <t>センダイシ</t>
    </rPh>
    <rPh sb="3" eb="6">
      <t>アオバク</t>
    </rPh>
    <phoneticPr fontId="78"/>
  </si>
  <si>
    <t>71614</t>
    <phoneticPr fontId="17"/>
  </si>
  <si>
    <t>栗生あおばこども園</t>
    <rPh sb="0" eb="2">
      <t>クリュウ</t>
    </rPh>
    <rPh sb="8" eb="9">
      <t>エン</t>
    </rPh>
    <phoneticPr fontId="1"/>
  </si>
  <si>
    <t>社会福祉法人　恵萩会</t>
  </si>
  <si>
    <t>72101</t>
    <phoneticPr fontId="17"/>
  </si>
  <si>
    <t>認定こども園（幼稚園型）</t>
    <rPh sb="7" eb="10">
      <t>ヨウチエン</t>
    </rPh>
    <phoneticPr fontId="17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</si>
  <si>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1"/>
  </si>
  <si>
    <t>学校法人　仙台ＹＭＣＡ学園　仙台ＹＭＣＡ幼稚園</t>
  </si>
  <si>
    <t>72104</t>
    <phoneticPr fontId="17"/>
  </si>
  <si>
    <t>認定こども園　旭ケ丘幼稚園</t>
    <rPh sb="0" eb="2">
      <t>ニンテイ</t>
    </rPh>
    <rPh sb="5" eb="6">
      <t>エン</t>
    </rPh>
    <rPh sb="7" eb="8">
      <t>アサヒ</t>
    </rPh>
    <rPh sb="9" eb="10">
      <t>オカ</t>
    </rPh>
    <rPh sb="10" eb="13">
      <t>ヨウチエン</t>
    </rPh>
    <phoneticPr fontId="1"/>
  </si>
  <si>
    <t>学校法人　旭ケ丘学園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</si>
  <si>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1"/>
  </si>
  <si>
    <t>仙台市青葉区一番町2-1-4</t>
    <rPh sb="6" eb="9">
      <t>イチバンチョウ</t>
    </rPh>
    <phoneticPr fontId="78"/>
  </si>
  <si>
    <t>学校法人　曽根学園</t>
  </si>
  <si>
    <t>72201</t>
    <phoneticPr fontId="17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</si>
  <si>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1"/>
  </si>
  <si>
    <t>学校法人　清野学園　東仙台幼稚園</t>
  </si>
  <si>
    <t>上田子幼稚園</t>
    <rPh sb="0" eb="1">
      <t>カミ</t>
    </rPh>
    <rPh sb="1" eb="3">
      <t>タゴ</t>
    </rPh>
    <rPh sb="3" eb="6">
      <t>ヨウチエン</t>
    </rPh>
    <phoneticPr fontId="1"/>
  </si>
  <si>
    <t>仙台市宮城野区田子3-13-36</t>
    <rPh sb="0" eb="3">
      <t>センダイシ</t>
    </rPh>
    <rPh sb="3" eb="7">
      <t>ミヤギノク</t>
    </rPh>
    <rPh sb="7" eb="9">
      <t>タゴ</t>
    </rPh>
    <phoneticPr fontId="78"/>
  </si>
  <si>
    <t>学校法人　庄司学園　上田子幼稚園</t>
  </si>
  <si>
    <t>ふくだまち幼稚園</t>
    <rPh sb="5" eb="8">
      <t>ヨウチエン</t>
    </rPh>
    <phoneticPr fontId="1"/>
  </si>
  <si>
    <t>仙台市宮城野区福田町二丁目26-1</t>
  </si>
  <si>
    <t>学校法人　福田学園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</si>
  <si>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1"/>
  </si>
  <si>
    <t xml:space="preserve"> 仙台市青葉区本町２－１１－１０ </t>
  </si>
  <si>
    <t>学校法人　菅原学園</t>
  </si>
  <si>
    <t>72301</t>
    <phoneticPr fontId="17"/>
  </si>
  <si>
    <t>認定こども園　るり幼稚園</t>
    <rPh sb="0" eb="2">
      <t>ニンテイ</t>
    </rPh>
    <rPh sb="5" eb="6">
      <t>エン</t>
    </rPh>
    <rPh sb="9" eb="12">
      <t>ヨウチエン</t>
    </rPh>
    <phoneticPr fontId="1"/>
  </si>
  <si>
    <t>学校法人　陸奥国分寺学園　るり幼稚園</t>
  </si>
  <si>
    <t xml:space="preserve">幼稚園型認定こども園 聖ウルスラ学院英智幼稚園 </t>
    <rPh sb="0" eb="3">
      <t>ヨウチエン</t>
    </rPh>
    <rPh sb="3" eb="4">
      <t>ガタ</t>
    </rPh>
    <phoneticPr fontId="1"/>
  </si>
  <si>
    <t>仙台市若林区木ノ下1-25-25</t>
    <rPh sb="0" eb="3">
      <t>センダイシ</t>
    </rPh>
    <rPh sb="3" eb="6">
      <t>ワカバヤシク</t>
    </rPh>
    <rPh sb="6" eb="7">
      <t>キ</t>
    </rPh>
    <rPh sb="8" eb="9">
      <t>シタ</t>
    </rPh>
    <phoneticPr fontId="78"/>
  </si>
  <si>
    <t>学校法人　聖ウルスラ学院　聖ウルスラ学院英智幼稚園</t>
  </si>
  <si>
    <t>認定こども園ドリーム幼稚園</t>
    <rPh sb="0" eb="2">
      <t>ニンテイ</t>
    </rPh>
    <rPh sb="5" eb="6">
      <t>エン</t>
    </rPh>
    <rPh sb="10" eb="13">
      <t>ヨウチエン</t>
    </rPh>
    <phoneticPr fontId="1"/>
  </si>
  <si>
    <t>仙台市若林区下飯田字築道11</t>
    <rPh sb="0" eb="3">
      <t>センダイシ</t>
    </rPh>
    <rPh sb="3" eb="6">
      <t>ワカバヤシク</t>
    </rPh>
    <rPh sb="6" eb="7">
      <t>シモ</t>
    </rPh>
    <rPh sb="7" eb="9">
      <t>イイダ</t>
    </rPh>
    <rPh sb="9" eb="10">
      <t>アザ</t>
    </rPh>
    <rPh sb="10" eb="12">
      <t>ツイドウ</t>
    </rPh>
    <phoneticPr fontId="78"/>
  </si>
  <si>
    <t>学校法人　六郷学園　ドリーム幼稚園</t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</si>
  <si>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1"/>
  </si>
  <si>
    <t>仙台市若林区荒井３－１５－９</t>
    <rPh sb="0" eb="3">
      <t>センダイシ</t>
    </rPh>
    <rPh sb="3" eb="6">
      <t>ワカバヤシク</t>
    </rPh>
    <phoneticPr fontId="78"/>
  </si>
  <si>
    <t>学校法人　七郷学園　七郷こども園</t>
  </si>
  <si>
    <t>72401</t>
    <phoneticPr fontId="17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</si>
  <si>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1"/>
  </si>
  <si>
    <t>宗教法人　真宗大谷派宝林寺　若竹幼稚園</t>
  </si>
  <si>
    <t>72501</t>
    <phoneticPr fontId="17"/>
  </si>
  <si>
    <t>泉第二幼稚園</t>
    <rPh sb="0" eb="1">
      <t>イズミ</t>
    </rPh>
    <rPh sb="1" eb="3">
      <t>ダイニ</t>
    </rPh>
    <rPh sb="3" eb="6">
      <t>ヨウチエン</t>
    </rPh>
    <phoneticPr fontId="1"/>
  </si>
  <si>
    <t>学校法人　庄司学園　泉第二幼稚園</t>
  </si>
  <si>
    <t>72502</t>
    <phoneticPr fontId="17"/>
  </si>
  <si>
    <t>ねのしろいし幼稚園</t>
    <rPh sb="6" eb="9">
      <t>ヨウチエン</t>
    </rPh>
    <phoneticPr fontId="1"/>
  </si>
  <si>
    <t>学校法人　庄司学園　根白石幼稚園</t>
  </si>
  <si>
    <t>学校法人　長谷柳絮学園　いずみ松陵幼稚園</t>
  </si>
  <si>
    <t>学校法人　村山学園　南光幼稚園</t>
  </si>
  <si>
    <t>学校法人　村山学園　南光第二幼稚園</t>
  </si>
  <si>
    <t>学校法人　村山学園　南光シオン幼稚園</t>
  </si>
  <si>
    <t>学校法人　おおとり学園　南光紫陽幼稚園</t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</si>
  <si>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1"/>
  </si>
  <si>
    <t xml:space="preserve"> 仙台市青葉区本町２－１１－１０ </t>
    <rPh sb="1" eb="4">
      <t>センダイシ</t>
    </rPh>
    <rPh sb="4" eb="7">
      <t>アオバク</t>
    </rPh>
    <rPh sb="7" eb="9">
      <t>ホンマチ</t>
    </rPh>
    <phoneticPr fontId="78"/>
  </si>
  <si>
    <t>72605</t>
    <phoneticPr fontId="17"/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</si>
  <si>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1"/>
  </si>
  <si>
    <t>学校法人　東北文化学園大学</t>
  </si>
  <si>
    <t>認定こども園（保育所型）</t>
    <rPh sb="7" eb="9">
      <t>ホイク</t>
    </rPh>
    <rPh sb="9" eb="10">
      <t>ショ</t>
    </rPh>
    <phoneticPr fontId="17"/>
  </si>
  <si>
    <t>みのりこども園</t>
    <rPh sb="6" eb="7">
      <t>エン</t>
    </rPh>
    <phoneticPr fontId="1"/>
  </si>
  <si>
    <t>仙台市青葉区木町通2-3-39</t>
    <rPh sb="0" eb="3">
      <t>センダイシ</t>
    </rPh>
    <rPh sb="3" eb="6">
      <t>アオバク</t>
    </rPh>
    <rPh sb="6" eb="8">
      <t>キマチ</t>
    </rPh>
    <rPh sb="8" eb="9">
      <t>ドオリ</t>
    </rPh>
    <phoneticPr fontId="78"/>
  </si>
  <si>
    <t>認定こども園　TOBINOKO</t>
    <rPh sb="0" eb="2">
      <t>ニンテイ</t>
    </rPh>
    <rPh sb="5" eb="6">
      <t>エン</t>
    </rPh>
    <phoneticPr fontId="1"/>
  </si>
  <si>
    <t>仙台市青葉区中山2-17-1</t>
    <rPh sb="0" eb="3">
      <t>センダイシ</t>
    </rPh>
    <rPh sb="3" eb="6">
      <t>アオバク</t>
    </rPh>
    <rPh sb="6" eb="8">
      <t>ナカヤマ</t>
    </rPh>
    <phoneticPr fontId="78"/>
  </si>
  <si>
    <t>社会福祉法人　中山福祉会</t>
  </si>
  <si>
    <t>仙台らぴあこども園</t>
    <rPh sb="0" eb="2">
      <t>センダイ</t>
    </rPh>
    <rPh sb="8" eb="9">
      <t>エン</t>
    </rPh>
    <phoneticPr fontId="1"/>
  </si>
  <si>
    <t>仙台市泉区上谷刈1-6-30</t>
    <rPh sb="0" eb="3">
      <t>センダイシ</t>
    </rPh>
    <rPh sb="3" eb="5">
      <t>イズミク</t>
    </rPh>
    <rPh sb="5" eb="6">
      <t>カミ</t>
    </rPh>
    <rPh sb="6" eb="7">
      <t>タニ</t>
    </rPh>
    <rPh sb="7" eb="8">
      <t>カリ</t>
    </rPh>
    <phoneticPr fontId="78"/>
  </si>
  <si>
    <t>特定非営利活動法人　こどもステーション・ＭＩＹＡＧＩ</t>
  </si>
  <si>
    <t>ロリポップクラブマザリーズ電力ビル園</t>
    <rPh sb="13" eb="15">
      <t>デンリョク</t>
    </rPh>
    <rPh sb="17" eb="18">
      <t>エン</t>
    </rPh>
    <phoneticPr fontId="79"/>
  </si>
  <si>
    <t>認定こども園　八幡こばと園</t>
    <rPh sb="7" eb="9">
      <t>ヤハタ</t>
    </rPh>
    <rPh sb="12" eb="13">
      <t>エン</t>
    </rPh>
    <phoneticPr fontId="1"/>
  </si>
  <si>
    <t>仙台市宮城野区新田東2-5-5</t>
    <rPh sb="0" eb="3">
      <t>センダイシ</t>
    </rPh>
    <rPh sb="3" eb="7">
      <t>ミヤギノク</t>
    </rPh>
    <rPh sb="7" eb="9">
      <t>シンデン</t>
    </rPh>
    <rPh sb="9" eb="10">
      <t>ヒガシ</t>
    </rPh>
    <phoneticPr fontId="78"/>
  </si>
  <si>
    <t>社会福祉法人　仙台市民生児童委員会</t>
  </si>
  <si>
    <t>社会福祉法人　未来福祉会</t>
  </si>
  <si>
    <r>
      <t>杜のみらい</t>
    </r>
    <r>
      <rPr>
        <sz val="10"/>
        <color theme="1"/>
        <rFont val="游ゴシック"/>
        <family val="3"/>
        <charset val="128"/>
      </rPr>
      <t>こども園</t>
    </r>
    <rPh sb="0" eb="1">
      <t>モリ</t>
    </rPh>
    <rPh sb="8" eb="9">
      <t>エン</t>
    </rPh>
    <phoneticPr fontId="1"/>
  </si>
  <si>
    <t>仙台市青葉区柏木１－１－３６　</t>
  </si>
  <si>
    <t>社会福祉法人　柏木福祉会</t>
  </si>
  <si>
    <r>
      <rPr>
        <sz val="10"/>
        <color theme="1"/>
        <rFont val="游ゴシック"/>
        <family val="3"/>
        <charset val="128"/>
      </rPr>
      <t>認定マザーズ・ばんすいこども園</t>
    </r>
    <rPh sb="0" eb="2">
      <t>ニンテイ</t>
    </rPh>
    <rPh sb="14" eb="15">
      <t>エン</t>
    </rPh>
    <phoneticPr fontId="1"/>
  </si>
  <si>
    <t>仙台市青葉区春日町５－２５</t>
  </si>
  <si>
    <t>株式会社　マザーズえりあサービス　認定マザーズ・ばんすいこども園</t>
  </si>
  <si>
    <r>
      <rPr>
        <sz val="10"/>
        <color theme="1"/>
        <rFont val="游ゴシック"/>
        <family val="3"/>
        <charset val="128"/>
      </rPr>
      <t>認定マザーズ・かみすぎこども園</t>
    </r>
    <rPh sb="0" eb="2">
      <t>ニンテイ</t>
    </rPh>
    <rPh sb="14" eb="15">
      <t>エン</t>
    </rPh>
    <phoneticPr fontId="1"/>
  </si>
  <si>
    <t>社会福祉法人　マザーズ福祉会</t>
  </si>
  <si>
    <r>
      <rPr>
        <sz val="10"/>
        <color theme="1"/>
        <rFont val="游ゴシック"/>
        <family val="3"/>
        <charset val="128"/>
      </rPr>
      <t>認定マザーズ・エスパルこども園</t>
    </r>
    <rPh sb="0" eb="2">
      <t>ニンテイ</t>
    </rPh>
    <rPh sb="14" eb="15">
      <t>エン</t>
    </rPh>
    <phoneticPr fontId="1"/>
  </si>
  <si>
    <t>仙台市青葉区春日町５－２５　</t>
  </si>
  <si>
    <t>株式会社　マザーズえりあサービス　認定マザーズ・エスパルこども園</t>
  </si>
  <si>
    <t>73201</t>
    <phoneticPr fontId="17"/>
  </si>
  <si>
    <t>ますえの森どうわこども園</t>
    <rPh sb="4" eb="5">
      <t>モリ</t>
    </rPh>
    <rPh sb="11" eb="12">
      <t>エン</t>
    </rPh>
    <phoneticPr fontId="1"/>
  </si>
  <si>
    <t>73202</t>
    <phoneticPr fontId="17"/>
  </si>
  <si>
    <t>ちゃいるどらんど岩切こども園</t>
    <rPh sb="8" eb="10">
      <t>イワキリ</t>
    </rPh>
    <rPh sb="13" eb="14">
      <t>エン</t>
    </rPh>
    <phoneticPr fontId="1"/>
  </si>
  <si>
    <t>認定こども園　れいんぼーなーさりー原ノ町館</t>
    <rPh sb="0" eb="2">
      <t>ニンテイ</t>
    </rPh>
    <rPh sb="5" eb="6">
      <t>エン</t>
    </rPh>
    <phoneticPr fontId="1"/>
  </si>
  <si>
    <t>株式会社　エコエネルギー普及協会</t>
  </si>
  <si>
    <t>ミッキー榴岡公園前こども園</t>
    <rPh sb="8" eb="9">
      <t>マエ</t>
    </rPh>
    <phoneticPr fontId="1"/>
  </si>
  <si>
    <t>仙台市青葉区昭和町４－１１</t>
    <rPh sb="0" eb="3">
      <t>センダイシ</t>
    </rPh>
    <rPh sb="3" eb="6">
      <t>アオバク</t>
    </rPh>
    <rPh sb="6" eb="9">
      <t>ショウワマチ</t>
    </rPh>
    <phoneticPr fontId="78"/>
  </si>
  <si>
    <t>仙台市泉区北中山4-26-18</t>
    <rPh sb="0" eb="3">
      <t>センダイシ</t>
    </rPh>
    <rPh sb="3" eb="5">
      <t>イズミク</t>
    </rPh>
    <rPh sb="5" eb="8">
      <t>キタナカヤマ</t>
    </rPh>
    <phoneticPr fontId="78"/>
  </si>
  <si>
    <t>社会福祉法人　太陽の丘福祉会</t>
  </si>
  <si>
    <t>仙台市宮城野区新田東１－８－４</t>
    <rPh sb="0" eb="3">
      <t>センダイシ</t>
    </rPh>
    <rPh sb="3" eb="7">
      <t>ミヤギノク</t>
    </rPh>
    <rPh sb="7" eb="9">
      <t>シンデン</t>
    </rPh>
    <phoneticPr fontId="78"/>
  </si>
  <si>
    <t>認定こども園れいんぼーなーさりー田子館</t>
    <rPh sb="0" eb="2">
      <t>ニンテイ</t>
    </rPh>
    <rPh sb="5" eb="6">
      <t>エン</t>
    </rPh>
    <phoneticPr fontId="1"/>
  </si>
  <si>
    <t>仙台市宮城野区田子２－１０－２</t>
    <rPh sb="0" eb="3">
      <t>センダイシ</t>
    </rPh>
    <rPh sb="3" eb="7">
      <t>ミヤギノク</t>
    </rPh>
    <phoneticPr fontId="78"/>
  </si>
  <si>
    <t>仙台市宮城野区小田原2-1-32</t>
    <rPh sb="0" eb="3">
      <t>センダイシ</t>
    </rPh>
    <rPh sb="3" eb="7">
      <t>ミヤギノク</t>
    </rPh>
    <rPh sb="7" eb="10">
      <t>オダワラ</t>
    </rPh>
    <phoneticPr fontId="78"/>
  </si>
  <si>
    <t>ありすの国こども園</t>
    <rPh sb="4" eb="5">
      <t>クニ</t>
    </rPh>
    <rPh sb="8" eb="9">
      <t>エン</t>
    </rPh>
    <phoneticPr fontId="1"/>
  </si>
  <si>
    <t>社会福祉法人　喬希会</t>
  </si>
  <si>
    <t>73215</t>
    <phoneticPr fontId="17"/>
  </si>
  <si>
    <t>認定こども園　新田こばと園</t>
    <rPh sb="7" eb="9">
      <t>シンデン</t>
    </rPh>
    <rPh sb="12" eb="13">
      <t>エン</t>
    </rPh>
    <phoneticPr fontId="1"/>
  </si>
  <si>
    <t>73216</t>
    <phoneticPr fontId="17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</si>
  <si>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1"/>
  </si>
  <si>
    <t>東京都港区港南１－２－７０</t>
    <rPh sb="0" eb="2">
      <t>トウキョウ</t>
    </rPh>
    <rPh sb="2" eb="3">
      <t>ト</t>
    </rPh>
    <rPh sb="3" eb="5">
      <t>ミナトク</t>
    </rPh>
    <rPh sb="5" eb="7">
      <t>コウナン</t>
    </rPh>
    <phoneticPr fontId="78"/>
  </si>
  <si>
    <t>株式会社　日本保育サービス</t>
  </si>
  <si>
    <t>73217</t>
    <phoneticPr fontId="17"/>
  </si>
  <si>
    <t>つばめこども園</t>
    <rPh sb="6" eb="7">
      <t>エン</t>
    </rPh>
    <phoneticPr fontId="1"/>
  </si>
  <si>
    <t>73301</t>
    <phoneticPr fontId="17"/>
  </si>
  <si>
    <t>ちゃいるどらんど荒井こども園</t>
    <rPh sb="8" eb="10">
      <t>アライ</t>
    </rPh>
    <rPh sb="13" eb="14">
      <t>エン</t>
    </rPh>
    <phoneticPr fontId="1"/>
  </si>
  <si>
    <t>73302</t>
    <phoneticPr fontId="17"/>
  </si>
  <si>
    <t>六丁の目マザーグースこども園</t>
    <rPh sb="0" eb="2">
      <t>ロクチョウ</t>
    </rPh>
    <rPh sb="3" eb="4">
      <t>メ</t>
    </rPh>
    <rPh sb="13" eb="14">
      <t>エン</t>
    </rPh>
    <phoneticPr fontId="1"/>
  </si>
  <si>
    <t>株式会社　マザーグース</t>
  </si>
  <si>
    <t>株式会社　おもちゃばこ保育園</t>
  </si>
  <si>
    <t>一般社団法人　六丁の目保育園</t>
  </si>
  <si>
    <t>仙台市若林区伊在3-9-4</t>
    <rPh sb="0" eb="3">
      <t>センダイシ</t>
    </rPh>
    <rPh sb="3" eb="6">
      <t>ワカバヤシク</t>
    </rPh>
    <rPh sb="6" eb="8">
      <t>イザイ</t>
    </rPh>
    <phoneticPr fontId="78"/>
  </si>
  <si>
    <t>社会福祉法人　にじいろ会</t>
  </si>
  <si>
    <t>あっぷる荒井こども園</t>
    <rPh sb="4" eb="6">
      <t>アライ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</si>
  <si>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</t>
    </rPh>
    <rPh sb="10" eb="11">
      <t>マエ</t>
    </rPh>
    <rPh sb="11" eb="12">
      <t>キタ</t>
    </rPh>
    <phoneticPr fontId="78"/>
  </si>
  <si>
    <t>社会福祉法人　千代福祉会</t>
  </si>
  <si>
    <r>
      <rPr>
        <sz val="10"/>
        <color theme="1"/>
        <rFont val="游ゴシック"/>
        <family val="3"/>
        <charset val="128"/>
      </rPr>
      <t>認定マザーズ・サンピアこども園</t>
    </r>
    <rPh sb="0" eb="2">
      <t>ニンテイ</t>
    </rPh>
    <rPh sb="14" eb="15">
      <t>エン</t>
    </rPh>
    <phoneticPr fontId="1"/>
  </si>
  <si>
    <t>株式会社　マザーズえりあサービス　認定マザーズ・サンピアこども園</t>
  </si>
  <si>
    <t>株式会社　ｌｕｍｉｅｒｅひまわり</t>
  </si>
  <si>
    <t>株式会社　ラヴィエール</t>
  </si>
  <si>
    <t>仙台市若林区土樋104</t>
    <rPh sb="0" eb="3">
      <t>センダイシ</t>
    </rPh>
    <rPh sb="3" eb="6">
      <t>ワカバヤシク</t>
    </rPh>
    <rPh sb="6" eb="7">
      <t>ツチ</t>
    </rPh>
    <rPh sb="7" eb="8">
      <t>トイ</t>
    </rPh>
    <phoneticPr fontId="78"/>
  </si>
  <si>
    <t>株式会社　仙台進学プラザ</t>
  </si>
  <si>
    <t>ロリポップクラブマザリーズ柳生</t>
    <rPh sb="13" eb="15">
      <t>ヤギュウ</t>
    </rPh>
    <phoneticPr fontId="79"/>
  </si>
  <si>
    <t>八木山あおばこども園</t>
    <rPh sb="0" eb="3">
      <t>ヤギヤマ</t>
    </rPh>
    <rPh sb="9" eb="10">
      <t>エン</t>
    </rPh>
    <phoneticPr fontId="1"/>
  </si>
  <si>
    <t>アスク長町南こども園</t>
    <rPh sb="3" eb="5">
      <t>ナガマチ</t>
    </rPh>
    <rPh sb="5" eb="6">
      <t>ミナミ</t>
    </rPh>
    <rPh sb="9" eb="10">
      <t>エン</t>
    </rPh>
    <phoneticPr fontId="1"/>
  </si>
  <si>
    <t>YMCA長町こども園</t>
    <rPh sb="4" eb="6">
      <t>ナガマチ</t>
    </rPh>
    <rPh sb="9" eb="10">
      <t>エン</t>
    </rPh>
    <phoneticPr fontId="1"/>
  </si>
  <si>
    <t>仙台市青葉区立町９－７　</t>
  </si>
  <si>
    <t>73501</t>
    <phoneticPr fontId="17"/>
  </si>
  <si>
    <t>鶴が丘マミーこども園</t>
    <rPh sb="0" eb="1">
      <t>ツル</t>
    </rPh>
    <rPh sb="2" eb="3">
      <t>オカ</t>
    </rPh>
    <rPh sb="9" eb="10">
      <t>エン</t>
    </rPh>
    <phoneticPr fontId="1"/>
  </si>
  <si>
    <t>株式会社　マミー保育園</t>
  </si>
  <si>
    <t>仙台市青葉区昭和町４－１１－１</t>
  </si>
  <si>
    <t>株式会社　ウェルフェア</t>
  </si>
  <si>
    <t>ぷりえ～る南中山認定こども園</t>
    <rPh sb="8" eb="10">
      <t>ニンテイ</t>
    </rPh>
    <phoneticPr fontId="1"/>
  </si>
  <si>
    <t>株式会社　オードリー</t>
  </si>
  <si>
    <t>仙台市泉区東黒松19-34</t>
    <rPh sb="0" eb="3">
      <t>センダイシ</t>
    </rPh>
    <rPh sb="3" eb="5">
      <t>イズミク</t>
    </rPh>
    <rPh sb="5" eb="8">
      <t>ヒガシクロマツ</t>
    </rPh>
    <phoneticPr fontId="78"/>
  </si>
  <si>
    <t>社会福祉法人　あおぞら会</t>
  </si>
  <si>
    <t>仙台市青葉区昭和町４－１１－１</t>
    <rPh sb="0" eb="3">
      <t>センダイシ</t>
    </rPh>
    <rPh sb="3" eb="6">
      <t>アオバク</t>
    </rPh>
    <rPh sb="6" eb="9">
      <t>ショウワチョウ</t>
    </rPh>
    <phoneticPr fontId="78"/>
  </si>
  <si>
    <t>仙台市泉区松森字中道10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ナカミチ</t>
    </rPh>
    <phoneticPr fontId="78"/>
  </si>
  <si>
    <t>株式会社　ゆめぽけっと</t>
  </si>
  <si>
    <t>あっぷる愛子こども園</t>
    <rPh sb="4" eb="6">
      <t>アヤシ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</si>
  <si>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ハタケ</t>
    </rPh>
    <rPh sb="10" eb="11">
      <t>マエ</t>
    </rPh>
    <rPh sb="11" eb="12">
      <t>キタ</t>
    </rPh>
    <phoneticPr fontId="78"/>
  </si>
  <si>
    <t>コスモス錦こども園</t>
    <rPh sb="4" eb="5">
      <t>ニシキ</t>
    </rPh>
    <rPh sb="8" eb="9">
      <t>エン</t>
    </rPh>
    <phoneticPr fontId="1"/>
  </si>
  <si>
    <t>社会福祉法人　勇樹会</t>
  </si>
  <si>
    <t>コスモスひろせこども園</t>
    <rPh sb="10" eb="11">
      <t>エン</t>
    </rPh>
    <phoneticPr fontId="1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</si>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</sst>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_);[Red]\(0\)"/>
    <numFmt numFmtId="178" formatCode="#,##0_ "/>
    <numFmt numFmtId="179" formatCode="0&quot;名&quot;"/>
  </numFmts>
  <fonts count="8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indexed="8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 val="double"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8" tint="-0.249977111117893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u/>
      <sz val="14"/>
      <color rgb="FFFF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2"/>
      <name val="ＭＳ 明朝"/>
      <family val="1"/>
      <charset val="128"/>
    </font>
    <font>
      <b/>
      <u/>
      <sz val="12"/>
      <name val="ＭＳ 明朝"/>
      <family val="1"/>
      <charset val="128"/>
    </font>
    <font>
      <sz val="22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indexed="81"/>
      <name val="游ゴシック"/>
      <family val="3"/>
      <charset val="128"/>
    </font>
    <font>
      <b/>
      <sz val="14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sz val="24"/>
      <color theme="1"/>
      <name val="游ゴシック"/>
      <family val="2"/>
      <scheme val="minor"/>
    </font>
    <font>
      <sz val="2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u/>
      <sz val="12"/>
      <color indexed="1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53"/>
      <name val="游ゴシック"/>
      <family val="3"/>
      <charset val="128"/>
    </font>
    <font>
      <b/>
      <sz val="12"/>
      <color indexed="8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u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4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2"/>
      <color theme="1"/>
      <name val="Segoe UI Symbol"/>
      <family val="3"/>
    </font>
    <font>
      <b/>
      <sz val="14"/>
      <color indexed="81"/>
      <name val="游ゴシック"/>
      <family val="3"/>
      <charset val="128"/>
      <scheme val="minor"/>
    </font>
    <font>
      <sz val="10"/>
      <name val="Segoe UI Symbol"/>
      <family val="3"/>
    </font>
    <font>
      <u/>
      <sz val="12"/>
      <color theme="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trike/>
      <sz val="12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503">
    <xf numFmtId="0" fontId="0" fillId="0" borderId="0" xfId="0">
      <alignment vertical="center"/>
    </xf>
    <xf numFmtId="0" fontId="10" fillId="0" borderId="0" xfId="2" applyFont="1" applyAlignment="1">
      <alignment horizontal="left" vertical="center"/>
    </xf>
    <xf numFmtId="0" fontId="21" fillId="0" borderId="0" xfId="5"/>
    <xf numFmtId="0" fontId="3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10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/>
    </xf>
    <xf numFmtId="178" fontId="32" fillId="7" borderId="0" xfId="5" applyNumberFormat="1" applyFont="1" applyFill="1" applyAlignment="1">
      <alignment horizontal="center" vertical="center" wrapText="1"/>
    </xf>
    <xf numFmtId="178" fontId="32" fillId="0" borderId="0" xfId="5" applyNumberFormat="1" applyFont="1" applyAlignment="1">
      <alignment horizontal="center" vertical="center" wrapText="1"/>
    </xf>
    <xf numFmtId="38" fontId="16" fillId="0" borderId="0" xfId="6" applyFont="1" applyBorder="1" applyAlignment="1" applyProtection="1">
      <alignment vertical="top" shrinkToFit="1"/>
    </xf>
    <xf numFmtId="178" fontId="32" fillId="0" borderId="0" xfId="5" applyNumberFormat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29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38" fontId="11" fillId="0" borderId="0" xfId="6" applyFont="1" applyAlignment="1" applyProtection="1">
      <alignment horizontal="left" vertical="center"/>
    </xf>
    <xf numFmtId="0" fontId="6" fillId="0" borderId="0" xfId="1" applyFont="1" applyAlignment="1">
      <alignment vertical="center"/>
    </xf>
    <xf numFmtId="38" fontId="3" fillId="0" borderId="0" xfId="6" applyFont="1" applyAlignment="1" applyProtection="1">
      <alignment horizontal="left"/>
    </xf>
    <xf numFmtId="0" fontId="41" fillId="0" borderId="26" xfId="5" applyFont="1" applyBorder="1" applyAlignment="1">
      <alignment horizontal="center" vertical="center"/>
    </xf>
    <xf numFmtId="0" fontId="41" fillId="0" borderId="27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0" fontId="21" fillId="0" borderId="38" xfId="5" applyBorder="1"/>
    <xf numFmtId="0" fontId="44" fillId="0" borderId="38" xfId="5" applyFont="1" applyBorder="1" applyAlignment="1">
      <alignment horizontal="right" vertical="top"/>
    </xf>
    <xf numFmtId="0" fontId="21" fillId="0" borderId="39" xfId="5" applyBorder="1"/>
    <xf numFmtId="0" fontId="21" fillId="0" borderId="38" xfId="5" applyBorder="1" applyAlignment="1">
      <alignment horizontal="center"/>
    </xf>
    <xf numFmtId="0" fontId="21" fillId="0" borderId="49" xfId="5" applyBorder="1"/>
    <xf numFmtId="0" fontId="21" fillId="0" borderId="49" xfId="5" applyBorder="1" applyAlignment="1">
      <alignment horizontal="center"/>
    </xf>
    <xf numFmtId="0" fontId="21" fillId="0" borderId="53" xfId="5" applyBorder="1"/>
    <xf numFmtId="0" fontId="21" fillId="0" borderId="54" xfId="5" applyBorder="1" applyAlignment="1">
      <alignment vertical="center"/>
    </xf>
    <xf numFmtId="0" fontId="21" fillId="0" borderId="55" xfId="5" applyBorder="1" applyAlignment="1">
      <alignment vertical="center"/>
    </xf>
    <xf numFmtId="0" fontId="21" fillId="0" borderId="56" xfId="5" applyBorder="1" applyAlignment="1">
      <alignment vertical="center"/>
    </xf>
    <xf numFmtId="0" fontId="21" fillId="0" borderId="0" xfId="5" applyAlignment="1">
      <alignment vertical="center"/>
    </xf>
    <xf numFmtId="0" fontId="21" fillId="0" borderId="37" xfId="5" applyBorder="1" applyAlignment="1">
      <alignment vertical="center"/>
    </xf>
    <xf numFmtId="0" fontId="21" fillId="0" borderId="38" xfId="5" applyBorder="1" applyAlignment="1">
      <alignment vertical="center"/>
    </xf>
    <xf numFmtId="0" fontId="21" fillId="0" borderId="39" xfId="5" applyBorder="1" applyAlignment="1">
      <alignment vertical="center"/>
    </xf>
    <xf numFmtId="0" fontId="21" fillId="0" borderId="48" xfId="5" applyBorder="1" applyAlignment="1">
      <alignment vertical="center"/>
    </xf>
    <xf numFmtId="0" fontId="21" fillId="0" borderId="49" xfId="5" applyBorder="1" applyAlignment="1">
      <alignment vertical="center"/>
    </xf>
    <xf numFmtId="0" fontId="21" fillId="0" borderId="53" xfId="5" applyBorder="1" applyAlignment="1">
      <alignment vertical="center"/>
    </xf>
    <xf numFmtId="0" fontId="21" fillId="0" borderId="60" xfId="5" applyBorder="1"/>
    <xf numFmtId="0" fontId="45" fillId="0" borderId="60" xfId="5" applyFont="1" applyBorder="1"/>
    <xf numFmtId="0" fontId="21" fillId="0" borderId="63" xfId="5" applyBorder="1"/>
    <xf numFmtId="0" fontId="21" fillId="0" borderId="3" xfId="5" applyBorder="1" applyAlignment="1" applyProtection="1">
      <alignment horizontal="center"/>
      <protection locked="0"/>
    </xf>
    <xf numFmtId="0" fontId="21" fillId="0" borderId="5" xfId="5" applyBorder="1"/>
    <xf numFmtId="0" fontId="39" fillId="0" borderId="67" xfId="5" applyFont="1" applyBorder="1" applyAlignment="1">
      <alignment vertical="center"/>
    </xf>
    <xf numFmtId="0" fontId="21" fillId="0" borderId="67" xfId="5" applyBorder="1"/>
    <xf numFmtId="0" fontId="21" fillId="0" borderId="3" xfId="5" applyBorder="1"/>
    <xf numFmtId="0" fontId="21" fillId="0" borderId="64" xfId="5" applyBorder="1"/>
    <xf numFmtId="0" fontId="21" fillId="0" borderId="4" xfId="5" applyBorder="1"/>
    <xf numFmtId="0" fontId="21" fillId="0" borderId="60" xfId="5" applyBorder="1" applyAlignment="1" applyProtection="1">
      <alignment horizontal="center"/>
      <protection locked="0"/>
    </xf>
    <xf numFmtId="0" fontId="47" fillId="0" borderId="0" xfId="5" applyFont="1"/>
    <xf numFmtId="0" fontId="21" fillId="0" borderId="0" xfId="5" applyAlignment="1" applyProtection="1">
      <alignment horizontal="center" vertical="center"/>
      <protection locked="0"/>
    </xf>
    <xf numFmtId="0" fontId="47" fillId="0" borderId="76" xfId="5" applyFont="1" applyBorder="1" applyAlignment="1">
      <alignment vertical="center"/>
    </xf>
    <xf numFmtId="0" fontId="39" fillId="0" borderId="60" xfId="5" applyFont="1" applyBorder="1"/>
    <xf numFmtId="0" fontId="49" fillId="0" borderId="79" xfId="5" applyFont="1" applyBorder="1" applyAlignment="1">
      <alignment vertical="center"/>
    </xf>
    <xf numFmtId="0" fontId="21" fillId="0" borderId="6" xfId="5" applyBorder="1"/>
    <xf numFmtId="0" fontId="21" fillId="0" borderId="42" xfId="5" applyBorder="1" applyAlignment="1" applyProtection="1">
      <alignment horizontal="center" vertical="center"/>
      <protection locked="0"/>
    </xf>
    <xf numFmtId="0" fontId="21" fillId="0" borderId="82" xfId="5" applyBorder="1" applyAlignment="1" applyProtection="1">
      <alignment horizontal="center" vertical="center"/>
      <protection locked="0"/>
    </xf>
    <xf numFmtId="0" fontId="21" fillId="0" borderId="83" xfId="5" applyBorder="1" applyAlignment="1" applyProtection="1">
      <alignment horizontal="center" vertical="center"/>
      <protection locked="0"/>
    </xf>
    <xf numFmtId="0" fontId="21" fillId="0" borderId="84" xfId="5" applyBorder="1" applyAlignment="1" applyProtection="1">
      <alignment horizontal="center" vertical="center"/>
      <protection locked="0"/>
    </xf>
    <xf numFmtId="49" fontId="51" fillId="8" borderId="1" xfId="3" applyNumberFormat="1" applyFont="1" applyFill="1" applyBorder="1" applyAlignment="1">
      <alignment horizontal="left" vertical="center" shrinkToFit="1"/>
    </xf>
    <xf numFmtId="0" fontId="51" fillId="8" borderId="1" xfId="3" applyFont="1" applyFill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49" fontId="11" fillId="0" borderId="0" xfId="3" applyNumberFormat="1" applyFont="1" applyAlignment="1">
      <alignment horizontal="center" vertical="center" shrinkToFit="1"/>
    </xf>
    <xf numFmtId="49" fontId="29" fillId="9" borderId="0" xfId="2" applyNumberFormat="1" applyFont="1" applyFill="1" applyAlignment="1" applyProtection="1">
      <alignment horizontal="center" vertical="center" shrinkToFit="1"/>
      <protection locked="0"/>
    </xf>
    <xf numFmtId="0" fontId="39" fillId="0" borderId="21" xfId="5" applyFont="1" applyBorder="1" applyAlignment="1">
      <alignment horizontal="right" vertical="center"/>
    </xf>
    <xf numFmtId="0" fontId="40" fillId="0" borderId="22" xfId="5" applyFont="1" applyBorder="1" applyAlignment="1">
      <alignment horizontal="right" vertical="center"/>
    </xf>
    <xf numFmtId="0" fontId="40" fillId="0" borderId="23" xfId="5" applyFont="1" applyBorder="1" applyAlignment="1">
      <alignment horizontal="right" vertical="center"/>
    </xf>
    <xf numFmtId="0" fontId="40" fillId="0" borderId="21" xfId="5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3" borderId="0" xfId="2" applyFont="1" applyFill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31" fillId="0" borderId="0" xfId="8" applyFont="1" applyAlignment="1">
      <alignment vertical="center" shrinkToFit="1"/>
    </xf>
    <xf numFmtId="0" fontId="31" fillId="0" borderId="0" xfId="0" applyFont="1">
      <alignment vertical="center"/>
    </xf>
    <xf numFmtId="0" fontId="31" fillId="0" borderId="0" xfId="8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left" vertical="center"/>
    </xf>
    <xf numFmtId="49" fontId="31" fillId="0" borderId="0" xfId="2" applyNumberFormat="1" applyFont="1" applyAlignment="1">
      <alignment horizontal="right" vertical="center"/>
    </xf>
    <xf numFmtId="49" fontId="31" fillId="0" borderId="0" xfId="2" applyNumberFormat="1" applyFont="1" applyAlignment="1">
      <alignment vertical="center" shrinkToFit="1"/>
    </xf>
    <xf numFmtId="49" fontId="31" fillId="0" borderId="0" xfId="2" applyNumberFormat="1" applyFont="1">
      <alignment vertical="center"/>
    </xf>
    <xf numFmtId="49" fontId="31" fillId="0" borderId="0" xfId="2" applyNumberFormat="1" applyFont="1" applyAlignment="1">
      <alignment horizontal="right" vertical="top"/>
    </xf>
    <xf numFmtId="0" fontId="61" fillId="0" borderId="0" xfId="2" applyFont="1" applyAlignment="1">
      <alignment horizontal="left" vertical="center"/>
    </xf>
    <xf numFmtId="0" fontId="62" fillId="0" borderId="0" xfId="8" applyFont="1">
      <alignment vertical="center"/>
    </xf>
    <xf numFmtId="0" fontId="63" fillId="0" borderId="0" xfId="9" applyFont="1">
      <alignment vertical="center"/>
    </xf>
    <xf numFmtId="0" fontId="62" fillId="0" borderId="0" xfId="5" applyFont="1" applyAlignment="1">
      <alignment vertical="center" shrinkToFit="1"/>
    </xf>
    <xf numFmtId="0" fontId="62" fillId="0" borderId="0" xfId="5" applyFont="1" applyAlignment="1">
      <alignment vertical="center"/>
    </xf>
    <xf numFmtId="0" fontId="62" fillId="2" borderId="13" xfId="5" applyFont="1" applyFill="1" applyBorder="1" applyAlignment="1">
      <alignment horizontal="center" vertical="center" shrinkToFit="1"/>
    </xf>
    <xf numFmtId="0" fontId="63" fillId="2" borderId="14" xfId="8" applyFont="1" applyFill="1" applyBorder="1" applyAlignment="1">
      <alignment horizontal="center" vertical="center" shrinkToFit="1"/>
    </xf>
    <xf numFmtId="0" fontId="63" fillId="2" borderId="13" xfId="8" applyFont="1" applyFill="1" applyBorder="1" applyAlignment="1">
      <alignment horizontal="center" vertical="center" shrinkToFit="1"/>
    </xf>
    <xf numFmtId="0" fontId="62" fillId="2" borderId="17" xfId="5" applyFont="1" applyFill="1" applyBorder="1" applyAlignment="1">
      <alignment horizontal="center" vertical="center" shrinkToFit="1"/>
    </xf>
    <xf numFmtId="49" fontId="62" fillId="2" borderId="17" xfId="5" applyNumberFormat="1" applyFont="1" applyFill="1" applyBorder="1" applyAlignment="1">
      <alignment horizontal="center" vertical="center" shrinkToFit="1"/>
    </xf>
    <xf numFmtId="0" fontId="62" fillId="2" borderId="14" xfId="5" applyFont="1" applyFill="1" applyBorder="1" applyAlignment="1">
      <alignment horizontal="center" vertical="center" shrinkToFit="1"/>
    </xf>
    <xf numFmtId="49" fontId="62" fillId="2" borderId="13" xfId="5" applyNumberFormat="1" applyFont="1" applyFill="1" applyBorder="1" applyAlignment="1">
      <alignment horizontal="center" vertical="center" shrinkToFit="1"/>
    </xf>
    <xf numFmtId="49" fontId="63" fillId="2" borderId="13" xfId="8" applyNumberFormat="1" applyFont="1" applyFill="1" applyBorder="1" applyAlignment="1">
      <alignment horizontal="center" vertical="center" shrinkToFit="1"/>
    </xf>
    <xf numFmtId="0" fontId="63" fillId="2" borderId="17" xfId="8" applyFont="1" applyFill="1" applyBorder="1" applyAlignment="1">
      <alignment horizontal="center" vertical="center" shrinkToFit="1"/>
    </xf>
    <xf numFmtId="0" fontId="62" fillId="0" borderId="20" xfId="5" applyFont="1" applyBorder="1" applyAlignment="1">
      <alignment horizontal="center" vertical="center" shrinkToFit="1"/>
    </xf>
    <xf numFmtId="0" fontId="63" fillId="0" borderId="0" xfId="8" applyFont="1" applyAlignment="1">
      <alignment horizontal="left" vertical="center" shrinkToFit="1"/>
    </xf>
    <xf numFmtId="49" fontId="63" fillId="2" borderId="17" xfId="8" applyNumberFormat="1" applyFont="1" applyFill="1" applyBorder="1" applyAlignment="1">
      <alignment horizontal="center" vertical="center" shrinkToFit="1"/>
    </xf>
    <xf numFmtId="0" fontId="62" fillId="0" borderId="0" xfId="5" applyFont="1" applyAlignment="1">
      <alignment horizontal="center" vertical="center" shrinkToFit="1"/>
    </xf>
    <xf numFmtId="49" fontId="63" fillId="0" borderId="15" xfId="8" applyNumberFormat="1" applyFont="1" applyBorder="1" applyAlignment="1">
      <alignment horizontal="center" vertical="center" shrinkToFit="1"/>
    </xf>
    <xf numFmtId="0" fontId="63" fillId="0" borderId="9" xfId="8" applyFont="1" applyBorder="1" applyAlignment="1">
      <alignment horizontal="left" vertical="center" shrinkToFit="1"/>
    </xf>
    <xf numFmtId="0" fontId="62" fillId="0" borderId="9" xfId="10" applyFont="1" applyBorder="1" applyAlignment="1">
      <alignment horizontal="center" vertical="center" shrinkToFit="1"/>
    </xf>
    <xf numFmtId="0" fontId="63" fillId="0" borderId="9" xfId="8" applyFont="1" applyBorder="1" applyAlignment="1">
      <alignment vertical="center" shrinkToFit="1"/>
    </xf>
    <xf numFmtId="0" fontId="63" fillId="0" borderId="0" xfId="8" applyFont="1" applyAlignment="1">
      <alignment vertical="center" shrinkToFit="1"/>
    </xf>
    <xf numFmtId="0" fontId="63" fillId="0" borderId="0" xfId="10" applyFont="1">
      <alignment vertical="center"/>
    </xf>
    <xf numFmtId="0" fontId="62" fillId="0" borderId="0" xfId="8" applyFont="1" applyAlignment="1">
      <alignment vertical="center" shrinkToFit="1"/>
    </xf>
    <xf numFmtId="0" fontId="63" fillId="0" borderId="0" xfId="8" applyFont="1" applyAlignment="1">
      <alignment horizontal="center" vertical="center" shrinkToFit="1"/>
    </xf>
    <xf numFmtId="0" fontId="63" fillId="0" borderId="0" xfId="8" applyFont="1">
      <alignment vertical="center"/>
    </xf>
    <xf numFmtId="177" fontId="64" fillId="0" borderId="0" xfId="10" applyNumberFormat="1" applyFont="1" applyAlignment="1">
      <alignment horizontal="left" vertical="center" shrinkToFit="1"/>
    </xf>
    <xf numFmtId="0" fontId="63" fillId="5" borderId="12" xfId="8" applyFont="1" applyFill="1" applyBorder="1" applyAlignment="1">
      <alignment horizontal="left" vertical="center" shrinkToFit="1"/>
    </xf>
    <xf numFmtId="0" fontId="63" fillId="2" borderId="13" xfId="8" applyFont="1" applyFill="1" applyBorder="1" applyAlignment="1" applyProtection="1">
      <alignment horizontal="center" vertical="center"/>
      <protection locked="0"/>
    </xf>
    <xf numFmtId="177" fontId="64" fillId="2" borderId="13" xfId="7" applyNumberFormat="1" applyFont="1" applyFill="1" applyBorder="1" applyAlignment="1" applyProtection="1">
      <alignment horizontal="center" vertical="center" shrinkToFit="1"/>
      <protection locked="0"/>
    </xf>
    <xf numFmtId="177" fontId="64" fillId="2" borderId="12" xfId="7" applyNumberFormat="1" applyFont="1" applyFill="1" applyBorder="1" applyAlignment="1" applyProtection="1">
      <alignment horizontal="center" vertical="center" shrinkToFit="1"/>
      <protection locked="0"/>
    </xf>
    <xf numFmtId="0" fontId="63" fillId="0" borderId="18" xfId="8" applyFont="1" applyBorder="1" applyAlignment="1" applyProtection="1">
      <alignment horizontal="center" vertical="center"/>
      <protection locked="0"/>
    </xf>
    <xf numFmtId="0" fontId="63" fillId="2" borderId="13" xfId="8" applyFont="1" applyFill="1" applyBorder="1" applyAlignment="1" applyProtection="1">
      <alignment horizontal="center" vertical="center" shrinkToFit="1"/>
      <protection locked="0"/>
    </xf>
    <xf numFmtId="0" fontId="63" fillId="0" borderId="20" xfId="8" applyFont="1" applyBorder="1" applyAlignment="1" applyProtection="1">
      <alignment horizontal="center" vertical="center"/>
      <protection locked="0"/>
    </xf>
    <xf numFmtId="0" fontId="63" fillId="0" borderId="0" xfId="8" applyFont="1" applyProtection="1">
      <alignment vertical="center"/>
      <protection locked="0"/>
    </xf>
    <xf numFmtId="0" fontId="63" fillId="0" borderId="0" xfId="9" applyFont="1" applyProtection="1">
      <alignment vertical="center"/>
      <protection locked="0"/>
    </xf>
    <xf numFmtId="177" fontId="64" fillId="0" borderId="0" xfId="7" applyNumberFormat="1" applyFont="1" applyAlignment="1" applyProtection="1">
      <alignment horizontal="left" vertical="center" shrinkToFit="1"/>
      <protection locked="0"/>
    </xf>
    <xf numFmtId="0" fontId="65" fillId="0" borderId="18" xfId="8" applyFont="1" applyBorder="1" applyAlignment="1">
      <alignment horizontal="center" vertical="center" shrinkToFit="1"/>
    </xf>
    <xf numFmtId="0" fontId="62" fillId="0" borderId="0" xfId="10" applyFont="1" applyAlignment="1">
      <alignment vertical="center" shrinkToFit="1"/>
    </xf>
    <xf numFmtId="0" fontId="62" fillId="0" borderId="0" xfId="10" applyFont="1">
      <alignment vertical="center"/>
    </xf>
    <xf numFmtId="0" fontId="63" fillId="5" borderId="9" xfId="8" applyFont="1" applyFill="1" applyBorder="1" applyAlignment="1">
      <alignment horizontal="left" vertical="center" shrinkToFit="1"/>
    </xf>
    <xf numFmtId="0" fontId="63" fillId="2" borderId="10" xfId="8" applyFont="1" applyFill="1" applyBorder="1" applyAlignment="1">
      <alignment horizontal="center" vertical="center" shrinkToFit="1"/>
    </xf>
    <xf numFmtId="0" fontId="63" fillId="2" borderId="13" xfId="8" applyFont="1" applyFill="1" applyBorder="1" applyAlignment="1">
      <alignment horizontal="center" vertical="center"/>
    </xf>
    <xf numFmtId="49" fontId="62" fillId="2" borderId="13" xfId="0" applyNumberFormat="1" applyFont="1" applyFill="1" applyBorder="1" applyAlignment="1">
      <alignment horizontal="center" vertical="center" shrinkToFit="1"/>
    </xf>
    <xf numFmtId="0" fontId="63" fillId="0" borderId="19" xfId="8" applyFont="1" applyBorder="1" applyAlignment="1">
      <alignment vertical="center" shrinkToFit="1"/>
    </xf>
    <xf numFmtId="0" fontId="63" fillId="0" borderId="11" xfId="8" applyFont="1" applyBorder="1" applyAlignment="1">
      <alignment horizontal="left" vertical="center" shrinkToFit="1"/>
    </xf>
    <xf numFmtId="0" fontId="63" fillId="6" borderId="10" xfId="8" applyFont="1" applyFill="1" applyBorder="1" applyAlignment="1">
      <alignment horizontal="center" vertical="center" shrinkToFit="1"/>
    </xf>
    <xf numFmtId="0" fontId="63" fillId="6" borderId="11" xfId="8" applyFont="1" applyFill="1" applyBorder="1" applyAlignment="1">
      <alignment horizontal="center" vertical="center" shrinkToFit="1"/>
    </xf>
    <xf numFmtId="0" fontId="63" fillId="6" borderId="12" xfId="8" applyFont="1" applyFill="1" applyBorder="1" applyAlignment="1">
      <alignment horizontal="center" vertical="center" shrinkToFit="1"/>
    </xf>
    <xf numFmtId="0" fontId="68" fillId="0" borderId="0" xfId="1" applyFont="1"/>
    <xf numFmtId="0" fontId="29" fillId="0" borderId="0" xfId="2" applyFont="1" applyAlignment="1"/>
    <xf numFmtId="0" fontId="3" fillId="0" borderId="0" xfId="1" applyFont="1" applyAlignment="1">
      <alignment horizontal="center"/>
    </xf>
    <xf numFmtId="0" fontId="10" fillId="0" borderId="0" xfId="2" applyFont="1" applyAlignment="1">
      <alignment horizontal="justify"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horizontal="right" vertical="center"/>
    </xf>
    <xf numFmtId="58" fontId="10" fillId="0" borderId="0" xfId="2" applyNumberFormat="1" applyFont="1" applyAlignment="1">
      <alignment horizontal="right" vertical="center"/>
    </xf>
    <xf numFmtId="0" fontId="29" fillId="0" borderId="0" xfId="1" applyFont="1" applyAlignment="1">
      <alignment horizontal="right" vertical="center"/>
    </xf>
    <xf numFmtId="49" fontId="29" fillId="0" borderId="0" xfId="2" applyNumberFormat="1" applyFont="1" applyAlignment="1">
      <alignment horizontal="left" vertical="center" shrinkToFit="1"/>
    </xf>
    <xf numFmtId="0" fontId="29" fillId="0" borderId="0" xfId="2" applyFont="1" applyAlignment="1">
      <alignment horizontal="left" vertical="center"/>
    </xf>
    <xf numFmtId="0" fontId="29" fillId="0" borderId="0" xfId="1" applyFont="1" applyAlignment="1">
      <alignment vertical="center"/>
    </xf>
    <xf numFmtId="0" fontId="29" fillId="0" borderId="0" xfId="2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top" shrinkToFit="1"/>
    </xf>
    <xf numFmtId="0" fontId="29" fillId="0" borderId="0" xfId="2" applyFont="1" applyAlignment="1">
      <alignment vertical="top" shrinkToFit="1"/>
    </xf>
    <xf numFmtId="0" fontId="30" fillId="0" borderId="0" xfId="1" applyFont="1" applyAlignment="1">
      <alignment vertical="top"/>
    </xf>
    <xf numFmtId="0" fontId="29" fillId="0" borderId="0" xfId="2" applyFont="1" applyAlignment="1">
      <alignment horizontal="center" vertical="top"/>
    </xf>
    <xf numFmtId="0" fontId="29" fillId="0" borderId="0" xfId="1" applyFont="1" applyAlignment="1">
      <alignment horizontal="left" vertical="top" shrinkToFit="1"/>
    </xf>
    <xf numFmtId="178" fontId="29" fillId="0" borderId="0" xfId="1" applyNumberFormat="1" applyFont="1" applyAlignment="1">
      <alignment horizontal="right" vertical="top" shrinkToFit="1"/>
    </xf>
    <xf numFmtId="0" fontId="29" fillId="0" borderId="0" xfId="2" applyFont="1" applyAlignment="1">
      <alignment horizontal="left" vertical="top"/>
    </xf>
    <xf numFmtId="0" fontId="16" fillId="0" borderId="0" xfId="1" applyFont="1" applyAlignment="1">
      <alignment horizontal="center" vertical="top"/>
    </xf>
    <xf numFmtId="0" fontId="16" fillId="0" borderId="0" xfId="1" applyFont="1" applyAlignment="1">
      <alignment horizontal="left" vertical="top"/>
    </xf>
    <xf numFmtId="0" fontId="29" fillId="0" borderId="0" xfId="2" applyFont="1" applyAlignment="1">
      <alignment horizontal="justify" vertical="top"/>
    </xf>
    <xf numFmtId="0" fontId="16" fillId="0" borderId="0" xfId="1" applyFont="1" applyAlignment="1">
      <alignment horizontal="right" vertical="top"/>
    </xf>
    <xf numFmtId="0" fontId="29" fillId="0" borderId="0" xfId="2" applyFont="1" applyAlignment="1">
      <alignment vertical="top"/>
    </xf>
    <xf numFmtId="49" fontId="29" fillId="0" borderId="0" xfId="2" applyNumberFormat="1" applyFont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7" fillId="0" borderId="0" xfId="0" applyFont="1">
      <alignment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49" fontId="10" fillId="0" borderId="0" xfId="2" applyNumberFormat="1" applyFont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62" fillId="0" borderId="19" xfId="10" applyFont="1" applyBorder="1" applyAlignment="1">
      <alignment horizontal="center" vertical="center" shrinkToFit="1"/>
    </xf>
    <xf numFmtId="0" fontId="62" fillId="0" borderId="96" xfId="5" applyFont="1" applyBorder="1" applyAlignment="1">
      <alignment vertical="center"/>
    </xf>
    <xf numFmtId="0" fontId="63" fillId="2" borderId="12" xfId="8" applyFont="1" applyFill="1" applyBorder="1" applyAlignment="1">
      <alignment horizontal="center" vertical="center"/>
    </xf>
    <xf numFmtId="0" fontId="63" fillId="0" borderId="10" xfId="8" applyFont="1" applyBorder="1" applyAlignment="1">
      <alignment horizontal="center" vertical="center"/>
    </xf>
    <xf numFmtId="49" fontId="63" fillId="2" borderId="14" xfId="10" applyNumberFormat="1" applyFont="1" applyFill="1" applyBorder="1" applyAlignment="1">
      <alignment horizontal="center" vertical="center" shrinkToFit="1"/>
    </xf>
    <xf numFmtId="49" fontId="63" fillId="2" borderId="13" xfId="10" applyNumberFormat="1" applyFont="1" applyFill="1" applyBorder="1" applyAlignment="1">
      <alignment horizontal="center" vertical="center" shrinkToFit="1"/>
    </xf>
    <xf numFmtId="49" fontId="62" fillId="2" borderId="17" xfId="0" applyNumberFormat="1" applyFont="1" applyFill="1" applyBorder="1" applyAlignment="1">
      <alignment horizontal="center" vertical="center" shrinkToFit="1"/>
    </xf>
    <xf numFmtId="49" fontId="63" fillId="2" borderId="10" xfId="10" applyNumberFormat="1" applyFont="1" applyFill="1" applyBorder="1" applyAlignment="1">
      <alignment horizontal="center" vertical="center" shrinkToFit="1"/>
    </xf>
    <xf numFmtId="0" fontId="63" fillId="2" borderId="17" xfId="8" applyFont="1" applyFill="1" applyBorder="1" applyAlignment="1">
      <alignment horizontal="center" vertical="center"/>
    </xf>
    <xf numFmtId="49" fontId="63" fillId="2" borderId="13" xfId="10" applyNumberFormat="1" applyFont="1" applyFill="1" applyBorder="1" applyAlignment="1">
      <alignment horizontal="center" vertical="center"/>
    </xf>
    <xf numFmtId="0" fontId="63" fillId="0" borderId="10" xfId="10" applyFont="1" applyBorder="1" applyAlignment="1">
      <alignment horizontal="left" vertical="center"/>
    </xf>
    <xf numFmtId="0" fontId="63" fillId="0" borderId="11" xfId="10" applyFont="1" applyBorder="1" applyAlignment="1">
      <alignment horizontal="left" vertical="center"/>
    </xf>
    <xf numFmtId="0" fontId="63" fillId="0" borderId="12" xfId="10" applyFont="1" applyBorder="1" applyAlignment="1">
      <alignment horizontal="left" vertical="center"/>
    </xf>
    <xf numFmtId="49" fontId="62" fillId="2" borderId="10" xfId="0" applyNumberFormat="1" applyFont="1" applyFill="1" applyBorder="1" applyAlignment="1">
      <alignment horizontal="center" vertical="center" shrinkToFit="1"/>
    </xf>
    <xf numFmtId="0" fontId="63" fillId="0" borderId="0" xfId="10" applyFont="1" applyAlignment="1">
      <alignment horizontal="center" vertical="center" shrinkToFit="1"/>
    </xf>
    <xf numFmtId="0" fontId="62" fillId="0" borderId="0" xfId="0" applyFont="1">
      <alignment vertical="center"/>
    </xf>
    <xf numFmtId="49" fontId="63" fillId="2" borderId="17" xfId="10" applyNumberFormat="1" applyFont="1" applyFill="1" applyBorder="1" applyAlignment="1">
      <alignment horizontal="center" vertical="center" shrinkToFit="1"/>
    </xf>
    <xf numFmtId="0" fontId="63" fillId="2" borderId="14" xfId="8" applyFont="1" applyFill="1" applyBorder="1" applyAlignment="1" applyProtection="1">
      <alignment horizontal="center" vertical="center" shrinkToFit="1"/>
      <protection locked="0"/>
    </xf>
    <xf numFmtId="0" fontId="63" fillId="0" borderId="11" xfId="0" applyFont="1" applyBorder="1" applyAlignment="1">
      <alignment horizontal="left" vertical="center"/>
    </xf>
    <xf numFmtId="0" fontId="63" fillId="2" borderId="12" xfId="8" applyFont="1" applyFill="1" applyBorder="1" applyAlignment="1" applyProtection="1">
      <alignment horizontal="center" vertical="center" shrinkToFit="1"/>
      <protection locked="0"/>
    </xf>
    <xf numFmtId="0" fontId="63" fillId="0" borderId="11" xfId="0" applyFont="1" applyBorder="1" applyAlignment="1">
      <alignment horizontal="left" vertical="center" shrinkToFit="1"/>
    </xf>
    <xf numFmtId="0" fontId="63" fillId="0" borderId="12" xfId="0" applyFont="1" applyBorder="1" applyAlignment="1">
      <alignment horizontal="left" vertical="center" shrinkToFit="1"/>
    </xf>
    <xf numFmtId="0" fontId="63" fillId="10" borderId="0" xfId="8" applyFont="1" applyFill="1" applyAlignment="1" applyProtection="1">
      <alignment horizontal="center" vertical="center" shrinkToFit="1"/>
      <protection locked="0"/>
    </xf>
    <xf numFmtId="0" fontId="63" fillId="10" borderId="0" xfId="0" applyFont="1" applyFill="1" applyAlignment="1"/>
    <xf numFmtId="0" fontId="63" fillId="0" borderId="0" xfId="0" applyFont="1" applyAlignment="1">
      <alignment shrinkToFit="1"/>
    </xf>
    <xf numFmtId="0" fontId="63" fillId="0" borderId="0" xfId="0" applyFont="1">
      <alignment vertical="center"/>
    </xf>
    <xf numFmtId="0" fontId="63" fillId="0" borderId="0" xfId="10" applyFont="1" applyAlignment="1">
      <alignment horizontal="left" vertical="center"/>
    </xf>
    <xf numFmtId="0" fontId="63" fillId="0" borderId="0" xfId="8" applyFont="1" applyAlignment="1">
      <alignment horizontal="center" vertical="center"/>
    </xf>
    <xf numFmtId="177" fontId="64" fillId="0" borderId="0" xfId="7" applyNumberFormat="1" applyFont="1" applyAlignment="1">
      <alignment horizontal="left" vertical="center" shrinkToFit="1"/>
    </xf>
    <xf numFmtId="49" fontId="63" fillId="0" borderId="0" xfId="10" applyNumberFormat="1" applyFont="1" applyAlignment="1">
      <alignment horizontal="center" vertical="center"/>
    </xf>
    <xf numFmtId="49" fontId="3" fillId="0" borderId="86" xfId="3" applyNumberFormat="1" applyFont="1" applyBorder="1" applyAlignment="1">
      <alignment horizontal="center" vertical="center" shrinkToFit="1"/>
    </xf>
    <xf numFmtId="49" fontId="3" fillId="0" borderId="88" xfId="3" applyNumberFormat="1" applyFont="1" applyBorder="1" applyAlignment="1">
      <alignment horizontal="center" vertical="center" shrinkToFit="1"/>
    </xf>
    <xf numFmtId="49" fontId="3" fillId="0" borderId="89" xfId="3" applyNumberFormat="1" applyFont="1" applyBorder="1" applyAlignment="1">
      <alignment horizontal="center" vertical="center" shrinkToFit="1"/>
    </xf>
    <xf numFmtId="49" fontId="3" fillId="0" borderId="90" xfId="3" applyNumberFormat="1" applyFont="1" applyBorder="1" applyAlignment="1">
      <alignment horizontal="center" vertical="center" shrinkToFit="1"/>
    </xf>
    <xf numFmtId="0" fontId="3" fillId="0" borderId="86" xfId="3" applyFont="1" applyBorder="1" applyAlignment="1">
      <alignment vertical="center" shrinkToFit="1"/>
    </xf>
    <xf numFmtId="0" fontId="3" fillId="0" borderId="100" xfId="3" applyFont="1" applyBorder="1" applyAlignment="1">
      <alignment vertical="center" shrinkToFit="1"/>
    </xf>
    <xf numFmtId="0" fontId="3" fillId="0" borderId="88" xfId="3" applyFont="1" applyBorder="1" applyAlignment="1">
      <alignment vertical="center" shrinkToFit="1"/>
    </xf>
    <xf numFmtId="0" fontId="3" fillId="0" borderId="90" xfId="3" applyFont="1" applyBorder="1" applyAlignment="1">
      <alignment vertical="center" shrinkToFit="1"/>
    </xf>
    <xf numFmtId="0" fontId="3" fillId="0" borderId="89" xfId="3" applyFont="1" applyBorder="1" applyAlignment="1">
      <alignment vertical="center" shrinkToFit="1"/>
    </xf>
    <xf numFmtId="0" fontId="3" fillId="0" borderId="99" xfId="3" applyFont="1" applyBorder="1" applyAlignment="1">
      <alignment vertical="center" shrinkToFit="1"/>
    </xf>
    <xf numFmtId="0" fontId="14" fillId="0" borderId="88" xfId="3" applyFont="1" applyBorder="1" applyAlignment="1">
      <alignment vertical="center" shrinkToFit="1"/>
    </xf>
    <xf numFmtId="0" fontId="3" fillId="0" borderId="94" xfId="3" applyFont="1" applyBorder="1" applyAlignment="1">
      <alignment vertical="center" shrinkToFit="1"/>
    </xf>
    <xf numFmtId="0" fontId="3" fillId="0" borderId="92" xfId="3" applyFont="1" applyBorder="1" applyAlignment="1">
      <alignment vertical="center" shrinkToFit="1"/>
    </xf>
    <xf numFmtId="0" fontId="3" fillId="0" borderId="95" xfId="3" applyFont="1" applyBorder="1" applyAlignment="1">
      <alignment vertical="center" shrinkToFit="1"/>
    </xf>
    <xf numFmtId="0" fontId="3" fillId="0" borderId="93" xfId="3" applyFont="1" applyBorder="1" applyAlignment="1">
      <alignment vertical="center" shrinkToFit="1"/>
    </xf>
    <xf numFmtId="0" fontId="14" fillId="2" borderId="88" xfId="3" applyFont="1" applyFill="1" applyBorder="1" applyAlignment="1">
      <alignment vertical="center" shrinkToFit="1"/>
    </xf>
    <xf numFmtId="49" fontId="3" fillId="0" borderId="1" xfId="3" applyNumberFormat="1" applyFont="1" applyBorder="1" applyAlignment="1">
      <alignment horizontal="center" vertical="center" shrinkToFit="1"/>
    </xf>
    <xf numFmtId="0" fontId="3" fillId="0" borderId="1" xfId="3" applyFont="1" applyBorder="1" applyAlignment="1">
      <alignment vertical="center" shrinkToFit="1"/>
    </xf>
    <xf numFmtId="0" fontId="3" fillId="0" borderId="101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vertical="center" shrinkToFit="1"/>
    </xf>
    <xf numFmtId="49" fontId="3" fillId="0" borderId="88" xfId="3" applyNumberFormat="1" applyFont="1" applyBorder="1" applyAlignment="1">
      <alignment vertical="center" shrinkToFit="1"/>
    </xf>
    <xf numFmtId="0" fontId="3" fillId="0" borderId="87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horizontal="left" vertical="center" shrinkToFit="1"/>
    </xf>
    <xf numFmtId="49" fontId="3" fillId="0" borderId="88" xfId="3" applyNumberFormat="1" applyFont="1" applyBorder="1" applyAlignment="1">
      <alignment horizontal="left" vertical="center" shrinkToFit="1"/>
    </xf>
    <xf numFmtId="0" fontId="3" fillId="0" borderId="91" xfId="3" applyFont="1" applyBorder="1" applyAlignment="1">
      <alignment vertical="center" shrinkToFit="1"/>
    </xf>
    <xf numFmtId="49" fontId="11" fillId="0" borderId="102" xfId="8" applyNumberFormat="1" applyFont="1" applyBorder="1" applyAlignment="1">
      <alignment horizontal="center" vertical="center" shrinkToFit="1"/>
    </xf>
    <xf numFmtId="49" fontId="11" fillId="0" borderId="88" xfId="8" applyNumberFormat="1" applyFont="1" applyBorder="1" applyAlignment="1">
      <alignment horizontal="left" vertical="center" shrinkToFit="1"/>
    </xf>
    <xf numFmtId="49" fontId="11" fillId="0" borderId="11" xfId="8" applyNumberFormat="1" applyFont="1" applyBorder="1" applyAlignment="1">
      <alignment vertical="center" shrinkToFit="1"/>
    </xf>
    <xf numFmtId="0" fontId="11" fillId="0" borderId="88" xfId="8" applyFont="1" applyBorder="1" applyAlignment="1">
      <alignment vertical="center" shrinkToFit="1"/>
    </xf>
    <xf numFmtId="0" fontId="11" fillId="0" borderId="92" xfId="8" applyFont="1" applyBorder="1" applyAlignment="1">
      <alignment vertical="center" shrinkToFit="1"/>
    </xf>
    <xf numFmtId="0" fontId="11" fillId="0" borderId="86" xfId="8" applyFont="1" applyBorder="1" applyAlignment="1">
      <alignment vertical="center" shrinkToFit="1"/>
    </xf>
    <xf numFmtId="0" fontId="11" fillId="0" borderId="94" xfId="8" applyFont="1" applyBorder="1" applyAlignment="1">
      <alignment vertical="center" shrinkToFit="1"/>
    </xf>
    <xf numFmtId="49" fontId="11" fillId="0" borderId="103" xfId="8" applyNumberFormat="1" applyFont="1" applyBorder="1" applyAlignment="1">
      <alignment horizontal="center" vertical="center" shrinkToFit="1"/>
    </xf>
    <xf numFmtId="49" fontId="11" fillId="0" borderId="90" xfId="8" applyNumberFormat="1" applyFont="1" applyBorder="1" applyAlignment="1">
      <alignment horizontal="left" vertical="center" shrinkToFit="1"/>
    </xf>
    <xf numFmtId="49" fontId="11" fillId="0" borderId="104" xfId="8" applyNumberFormat="1" applyFont="1" applyBorder="1" applyAlignment="1">
      <alignment vertical="center" shrinkToFit="1"/>
    </xf>
    <xf numFmtId="0" fontId="11" fillId="0" borderId="90" xfId="8" applyFont="1" applyBorder="1" applyAlignment="1">
      <alignment vertical="center" shrinkToFit="1"/>
    </xf>
    <xf numFmtId="0" fontId="11" fillId="0" borderId="93" xfId="8" applyFont="1" applyBorder="1" applyAlignment="1">
      <alignment vertical="center" shrinkToFit="1"/>
    </xf>
    <xf numFmtId="49" fontId="63" fillId="0" borderId="10" xfId="0" applyNumberFormat="1" applyFont="1" applyBorder="1" applyAlignment="1">
      <alignment horizontal="center" vertical="center"/>
    </xf>
    <xf numFmtId="49" fontId="11" fillId="0" borderId="86" xfId="8" applyNumberFormat="1" applyFont="1" applyBorder="1" applyAlignment="1">
      <alignment horizontal="left" vertical="center" shrinkToFit="1"/>
    </xf>
    <xf numFmtId="49" fontId="3" fillId="0" borderId="9" xfId="8" applyNumberFormat="1" applyFont="1" applyBorder="1" applyAlignment="1">
      <alignment vertical="center" shrinkToFit="1"/>
    </xf>
    <xf numFmtId="49" fontId="3" fillId="0" borderId="11" xfId="8" applyNumberFormat="1" applyFont="1" applyBorder="1" applyAlignment="1">
      <alignment vertical="center" shrinkToFit="1"/>
    </xf>
    <xf numFmtId="0" fontId="3" fillId="0" borderId="11" xfId="11" applyFont="1" applyBorder="1">
      <alignment vertical="center"/>
    </xf>
    <xf numFmtId="0" fontId="11" fillId="0" borderId="88" xfId="11" applyFont="1" applyBorder="1">
      <alignment vertical="center"/>
    </xf>
    <xf numFmtId="49" fontId="63" fillId="0" borderId="10" xfId="8" applyNumberFormat="1" applyFont="1" applyBorder="1" applyAlignment="1">
      <alignment horizontal="center" vertical="center"/>
    </xf>
    <xf numFmtId="0" fontId="11" fillId="2" borderId="88" xfId="8" applyFont="1" applyFill="1" applyBorder="1" applyAlignment="1">
      <alignment vertical="center" shrinkToFit="1"/>
    </xf>
    <xf numFmtId="0" fontId="63" fillId="0" borderId="0" xfId="8" applyFont="1" applyAlignment="1">
      <alignment horizontal="left" vertical="center"/>
    </xf>
    <xf numFmtId="0" fontId="63" fillId="0" borderId="10" xfId="10" applyFont="1" applyBorder="1" applyAlignment="1">
      <alignment horizontal="left" vertical="center" shrinkToFit="1"/>
    </xf>
    <xf numFmtId="0" fontId="63" fillId="0" borderId="11" xfId="10" applyFont="1" applyBorder="1" applyAlignment="1">
      <alignment horizontal="left" vertical="center" shrinkToFit="1"/>
    </xf>
    <xf numFmtId="0" fontId="63" fillId="0" borderId="12" xfId="10" applyFont="1" applyBorder="1" applyAlignment="1">
      <alignment horizontal="left" vertical="center" shrinkToFit="1"/>
    </xf>
    <xf numFmtId="0" fontId="63" fillId="0" borderId="0" xfId="10" applyFont="1" applyAlignment="1">
      <alignment horizontal="left" vertical="center" shrinkToFit="1"/>
    </xf>
    <xf numFmtId="0" fontId="29" fillId="0" borderId="0" xfId="2" applyFont="1">
      <alignment vertical="center"/>
    </xf>
    <xf numFmtId="0" fontId="63" fillId="0" borderId="15" xfId="8" applyFont="1" applyBorder="1" applyAlignment="1" applyProtection="1">
      <alignment horizontal="center" vertical="center" shrinkToFit="1"/>
      <protection locked="0"/>
    </xf>
    <xf numFmtId="0" fontId="63" fillId="0" borderId="9" xfId="0" applyFont="1" applyBorder="1" applyAlignment="1">
      <alignment horizontal="left" vertical="center"/>
    </xf>
    <xf numFmtId="0" fontId="63" fillId="0" borderId="9" xfId="8" applyFont="1" applyBorder="1" applyAlignment="1" applyProtection="1">
      <alignment horizontal="center" vertical="center" shrinkToFi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63" fillId="0" borderId="13" xfId="0" applyFont="1" applyBorder="1" applyAlignment="1">
      <alignment horizontal="left" vertical="center"/>
    </xf>
    <xf numFmtId="0" fontId="74" fillId="0" borderId="10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74" fillId="0" borderId="12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center"/>
    </xf>
    <xf numFmtId="0" fontId="63" fillId="0" borderId="12" xfId="0" applyFont="1" applyBorder="1" applyAlignment="1">
      <alignment horizontal="left" vertical="center"/>
    </xf>
    <xf numFmtId="0" fontId="63" fillId="0" borderId="0" xfId="8" applyFont="1" applyAlignment="1">
      <alignment horizontal="left" vertical="center"/>
    </xf>
    <xf numFmtId="0" fontId="63" fillId="0" borderId="11" xfId="8" applyFont="1" applyBorder="1" applyAlignment="1">
      <alignment horizontal="left" vertical="center" shrinkToFit="1"/>
    </xf>
    <xf numFmtId="0" fontId="63" fillId="0" borderId="12" xfId="8" applyFont="1" applyBorder="1" applyAlignment="1">
      <alignment horizontal="left" vertical="center" shrinkToFit="1"/>
    </xf>
    <xf numFmtId="0" fontId="63" fillId="5" borderId="10" xfId="8" applyFont="1" applyFill="1" applyBorder="1" applyAlignment="1">
      <alignment horizontal="left" vertical="center" shrinkToFit="1"/>
    </xf>
    <xf numFmtId="0" fontId="63" fillId="5" borderId="11" xfId="8" applyFont="1" applyFill="1" applyBorder="1" applyAlignment="1">
      <alignment horizontal="left" vertical="center" shrinkToFit="1"/>
    </xf>
    <xf numFmtId="0" fontId="63" fillId="5" borderId="19" xfId="8" applyFont="1" applyFill="1" applyBorder="1" applyAlignment="1">
      <alignment horizontal="left" vertical="center" shrinkToFit="1"/>
    </xf>
    <xf numFmtId="0" fontId="63" fillId="0" borderId="10" xfId="10" applyFont="1" applyBorder="1" applyAlignment="1">
      <alignment horizontal="left" vertical="center"/>
    </xf>
    <xf numFmtId="0" fontId="63" fillId="0" borderId="11" xfId="10" applyFont="1" applyBorder="1" applyAlignment="1">
      <alignment horizontal="left" vertical="center"/>
    </xf>
    <xf numFmtId="0" fontId="63" fillId="0" borderId="12" xfId="10" applyFont="1" applyBorder="1" applyAlignment="1">
      <alignment horizontal="left" vertical="center"/>
    </xf>
    <xf numFmtId="0" fontId="63" fillId="0" borderId="13" xfId="8" applyFont="1" applyBorder="1" applyAlignment="1">
      <alignment horizontal="left" vertical="center" shrinkToFit="1"/>
    </xf>
    <xf numFmtId="0" fontId="63" fillId="0" borderId="10" xfId="8" applyFont="1" applyBorder="1" applyAlignment="1">
      <alignment horizontal="left" vertical="center" shrinkToFit="1"/>
    </xf>
    <xf numFmtId="0" fontId="63" fillId="5" borderId="15" xfId="8" applyFont="1" applyFill="1" applyBorder="1" applyAlignment="1">
      <alignment horizontal="left" vertical="center" shrinkToFit="1"/>
    </xf>
    <xf numFmtId="0" fontId="63" fillId="5" borderId="9" xfId="8" applyFont="1" applyFill="1" applyBorder="1" applyAlignment="1">
      <alignment horizontal="left" vertical="center" shrinkToFit="1"/>
    </xf>
    <xf numFmtId="0" fontId="63" fillId="5" borderId="13" xfId="8" applyFont="1" applyFill="1" applyBorder="1" applyAlignment="1">
      <alignment horizontal="center" vertical="center"/>
    </xf>
    <xf numFmtId="0" fontId="63" fillId="6" borderId="13" xfId="8" applyFont="1" applyFill="1" applyBorder="1" applyAlignment="1">
      <alignment horizontal="center" vertical="center"/>
    </xf>
    <xf numFmtId="0" fontId="63" fillId="0" borderId="0" xfId="8" applyFont="1" applyAlignment="1">
      <alignment horizontal="left" vertical="center" shrinkToFit="1"/>
    </xf>
    <xf numFmtId="0" fontId="63" fillId="10" borderId="10" xfId="8" applyFont="1" applyFill="1" applyBorder="1" applyAlignment="1">
      <alignment horizontal="left" vertical="center" shrinkToFit="1"/>
    </xf>
    <xf numFmtId="0" fontId="63" fillId="10" borderId="11" xfId="8" applyFont="1" applyFill="1" applyBorder="1" applyAlignment="1">
      <alignment horizontal="left" vertical="center" shrinkToFit="1"/>
    </xf>
    <xf numFmtId="0" fontId="63" fillId="10" borderId="12" xfId="8" applyFont="1" applyFill="1" applyBorder="1" applyAlignment="1">
      <alignment horizontal="left" vertical="center" shrinkToFit="1"/>
    </xf>
    <xf numFmtId="0" fontId="63" fillId="6" borderId="10" xfId="8" applyFont="1" applyFill="1" applyBorder="1" applyAlignment="1">
      <alignment horizontal="center" vertical="center" shrinkToFit="1"/>
    </xf>
    <xf numFmtId="0" fontId="63" fillId="6" borderId="11" xfId="8" applyFont="1" applyFill="1" applyBorder="1" applyAlignment="1">
      <alignment horizontal="center" vertical="center" shrinkToFit="1"/>
    </xf>
    <xf numFmtId="0" fontId="63" fillId="6" borderId="12" xfId="8" applyFont="1" applyFill="1" applyBorder="1" applyAlignment="1">
      <alignment horizontal="center" vertical="center" shrinkToFit="1"/>
    </xf>
    <xf numFmtId="0" fontId="63" fillId="5" borderId="15" xfId="3" applyFont="1" applyFill="1" applyBorder="1" applyAlignment="1">
      <alignment horizontal="left" vertical="center" shrinkToFit="1"/>
    </xf>
    <xf numFmtId="0" fontId="63" fillId="5" borderId="9" xfId="3" applyFont="1" applyFill="1" applyBorder="1" applyAlignment="1">
      <alignment horizontal="left" vertical="center" shrinkToFit="1"/>
    </xf>
    <xf numFmtId="0" fontId="63" fillId="6" borderId="10" xfId="3" applyFont="1" applyFill="1" applyBorder="1" applyAlignment="1">
      <alignment horizontal="center" vertical="center"/>
    </xf>
    <xf numFmtId="0" fontId="63" fillId="6" borderId="11" xfId="3" applyFont="1" applyFill="1" applyBorder="1" applyAlignment="1">
      <alignment horizontal="center" vertical="center"/>
    </xf>
    <xf numFmtId="0" fontId="63" fillId="6" borderId="12" xfId="3" applyFont="1" applyFill="1" applyBorder="1" applyAlignment="1">
      <alignment horizontal="center" vertical="center"/>
    </xf>
    <xf numFmtId="0" fontId="63" fillId="0" borderId="10" xfId="3" applyFont="1" applyBorder="1" applyAlignment="1">
      <alignment horizontal="left" vertical="center" shrinkToFit="1"/>
    </xf>
    <xf numFmtId="0" fontId="63" fillId="0" borderId="11" xfId="3" applyFont="1" applyBorder="1" applyAlignment="1">
      <alignment horizontal="left" vertical="center" shrinkToFit="1"/>
    </xf>
    <xf numFmtId="0" fontId="63" fillId="0" borderId="12" xfId="3" applyFont="1" applyBorder="1" applyAlignment="1">
      <alignment horizontal="left" vertical="center" shrinkToFit="1"/>
    </xf>
    <xf numFmtId="0" fontId="63" fillId="6" borderId="10" xfId="3" applyFont="1" applyFill="1" applyBorder="1" applyAlignment="1">
      <alignment horizontal="center" vertical="center" shrinkToFit="1"/>
    </xf>
    <xf numFmtId="0" fontId="63" fillId="6" borderId="11" xfId="3" applyFont="1" applyFill="1" applyBorder="1" applyAlignment="1">
      <alignment horizontal="center" vertical="center" shrinkToFit="1"/>
    </xf>
    <xf numFmtId="0" fontId="63" fillId="6" borderId="12" xfId="3" applyFont="1" applyFill="1" applyBorder="1" applyAlignment="1">
      <alignment horizontal="center" vertical="center" shrinkToFit="1"/>
    </xf>
    <xf numFmtId="49" fontId="6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60" fillId="2" borderId="8" xfId="2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left" vertical="top" wrapText="1"/>
    </xf>
    <xf numFmtId="0" fontId="57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59" fillId="0" borderId="0" xfId="2" applyFont="1" applyAlignment="1">
      <alignment horizontal="left" vertical="top" wrapText="1"/>
    </xf>
    <xf numFmtId="0" fontId="18" fillId="4" borderId="0" xfId="8" applyFont="1" applyFill="1" applyAlignment="1">
      <alignment horizontal="left" vertical="center"/>
    </xf>
    <xf numFmtId="177" fontId="64" fillId="0" borderId="13" xfId="7" applyNumberFormat="1" applyFont="1" applyBorder="1" applyAlignment="1">
      <alignment horizontal="left" vertical="center" shrinkToFit="1"/>
    </xf>
    <xf numFmtId="0" fontId="63" fillId="6" borderId="13" xfId="8" applyFont="1" applyFill="1" applyBorder="1" applyAlignment="1" applyProtection="1">
      <alignment horizontal="center" vertical="center" shrinkToFit="1"/>
      <protection locked="0"/>
    </xf>
    <xf numFmtId="177" fontId="64" fillId="6" borderId="12" xfId="7" applyNumberFormat="1" applyFont="1" applyFill="1" applyBorder="1" applyAlignment="1" applyProtection="1">
      <alignment horizontal="center" vertical="center" shrinkToFit="1"/>
      <protection locked="0"/>
    </xf>
    <xf numFmtId="177" fontId="64" fillId="6" borderId="13" xfId="7" applyNumberFormat="1" applyFont="1" applyFill="1" applyBorder="1" applyAlignment="1" applyProtection="1">
      <alignment horizontal="center" vertical="center" shrinkToFit="1"/>
      <protection locked="0"/>
    </xf>
    <xf numFmtId="177" fontId="64" fillId="0" borderId="13" xfId="7" applyNumberFormat="1" applyFont="1" applyBorder="1" applyAlignment="1" applyProtection="1">
      <alignment horizontal="left" vertical="center" shrinkToFit="1"/>
      <protection locked="0"/>
    </xf>
    <xf numFmtId="0" fontId="63" fillId="0" borderId="13" xfId="8" applyFont="1" applyBorder="1" applyAlignment="1" applyProtection="1">
      <alignment horizontal="left" vertical="center"/>
      <protection locked="0"/>
    </xf>
    <xf numFmtId="0" fontId="63" fillId="0" borderId="10" xfId="8" applyFont="1" applyBorder="1" applyAlignment="1" applyProtection="1">
      <alignment horizontal="left" vertical="center"/>
      <protection locked="0"/>
    </xf>
    <xf numFmtId="0" fontId="63" fillId="0" borderId="11" xfId="8" applyFont="1" applyBorder="1" applyAlignment="1" applyProtection="1">
      <alignment horizontal="left" vertical="center"/>
      <protection locked="0"/>
    </xf>
    <xf numFmtId="0" fontId="63" fillId="0" borderId="12" xfId="8" applyFont="1" applyBorder="1" applyAlignment="1" applyProtection="1">
      <alignment horizontal="left" vertical="center"/>
      <protection locked="0"/>
    </xf>
    <xf numFmtId="0" fontId="63" fillId="6" borderId="10" xfId="8" applyFont="1" applyFill="1" applyBorder="1" applyAlignment="1" applyProtection="1">
      <alignment horizontal="center" vertical="center" shrinkToFit="1"/>
      <protection locked="0"/>
    </xf>
    <xf numFmtId="0" fontId="63" fillId="6" borderId="11" xfId="8" applyFont="1" applyFill="1" applyBorder="1" applyAlignment="1" applyProtection="1">
      <alignment horizontal="center" vertical="center" shrinkToFit="1"/>
      <protection locked="0"/>
    </xf>
    <xf numFmtId="0" fontId="63" fillId="6" borderId="12" xfId="8" applyFont="1" applyFill="1" applyBorder="1" applyAlignment="1" applyProtection="1">
      <alignment horizontal="center" vertical="center" shrinkToFit="1"/>
      <protection locked="0"/>
    </xf>
    <xf numFmtId="0" fontId="63" fillId="0" borderId="10" xfId="8" applyFont="1" applyBorder="1" applyAlignment="1" applyProtection="1">
      <alignment horizontal="left" vertical="center" shrinkToFit="1"/>
      <protection locked="0"/>
    </xf>
    <xf numFmtId="0" fontId="63" fillId="0" borderId="11" xfId="8" applyFont="1" applyBorder="1" applyAlignment="1" applyProtection="1">
      <alignment horizontal="left" vertical="center" shrinkToFit="1"/>
      <protection locked="0"/>
    </xf>
    <xf numFmtId="0" fontId="63" fillId="0" borderId="12" xfId="8" applyFont="1" applyBorder="1" applyAlignment="1" applyProtection="1">
      <alignment horizontal="left" vertical="center" shrinkToFit="1"/>
      <protection locked="0"/>
    </xf>
    <xf numFmtId="0" fontId="63" fillId="0" borderId="96" xfId="8" applyFont="1" applyBorder="1" applyAlignment="1" applyProtection="1">
      <alignment horizontal="left" vertical="center"/>
      <protection locked="0"/>
    </xf>
    <xf numFmtId="0" fontId="63" fillId="0" borderId="97" xfId="8" applyFont="1" applyBorder="1" applyAlignment="1" applyProtection="1">
      <alignment horizontal="left" vertical="center"/>
      <protection locked="0"/>
    </xf>
    <xf numFmtId="0" fontId="63" fillId="0" borderId="20" xfId="8" applyFont="1" applyBorder="1" applyAlignment="1" applyProtection="1">
      <alignment horizontal="left" vertical="center"/>
      <protection locked="0"/>
    </xf>
    <xf numFmtId="0" fontId="63" fillId="0" borderId="0" xfId="8" applyFont="1" applyProtection="1">
      <alignment vertical="center"/>
      <protection locked="0"/>
    </xf>
    <xf numFmtId="0" fontId="63" fillId="0" borderId="19" xfId="8" applyFont="1" applyBorder="1" applyAlignment="1" applyProtection="1">
      <alignment horizontal="left" vertical="center"/>
      <protection locked="0"/>
    </xf>
    <xf numFmtId="0" fontId="62" fillId="0" borderId="13" xfId="8" applyFont="1" applyBorder="1" applyAlignment="1" applyProtection="1">
      <alignment horizontal="left" vertical="center" shrinkToFit="1"/>
      <protection locked="0"/>
    </xf>
    <xf numFmtId="0" fontId="65" fillId="0" borderId="98" xfId="8" applyFont="1" applyBorder="1" applyAlignment="1">
      <alignment horizontal="left" vertical="center" shrinkToFit="1"/>
    </xf>
    <xf numFmtId="0" fontId="65" fillId="0" borderId="17" xfId="8" applyFont="1" applyBorder="1" applyAlignment="1">
      <alignment horizontal="left" vertical="center" shrinkToFit="1"/>
    </xf>
    <xf numFmtId="0" fontId="65" fillId="0" borderId="18" xfId="8" applyFont="1" applyBorder="1" applyAlignment="1">
      <alignment horizontal="left" vertical="center" shrinkToFit="1"/>
    </xf>
    <xf numFmtId="0" fontId="63" fillId="6" borderId="10" xfId="10" applyFont="1" applyFill="1" applyBorder="1" applyAlignment="1">
      <alignment horizontal="center" vertical="center"/>
    </xf>
    <xf numFmtId="0" fontId="63" fillId="6" borderId="11" xfId="10" applyFont="1" applyFill="1" applyBorder="1" applyAlignment="1">
      <alignment horizontal="center" vertical="center"/>
    </xf>
    <xf numFmtId="0" fontId="63" fillId="6" borderId="12" xfId="10" applyFont="1" applyFill="1" applyBorder="1" applyAlignment="1">
      <alignment horizontal="center" vertical="center"/>
    </xf>
    <xf numFmtId="0" fontId="63" fillId="6" borderId="10" xfId="10" applyFont="1" applyFill="1" applyBorder="1" applyAlignment="1">
      <alignment horizontal="center" vertical="center" shrinkToFit="1"/>
    </xf>
    <xf numFmtId="0" fontId="63" fillId="6" borderId="11" xfId="10" applyFont="1" applyFill="1" applyBorder="1" applyAlignment="1">
      <alignment horizontal="center" vertical="center" shrinkToFit="1"/>
    </xf>
    <xf numFmtId="0" fontId="63" fillId="6" borderId="12" xfId="10" applyFont="1" applyFill="1" applyBorder="1" applyAlignment="1">
      <alignment horizontal="center" vertical="center" shrinkToFit="1"/>
    </xf>
    <xf numFmtId="0" fontId="63" fillId="0" borderId="10" xfId="10" applyFont="1" applyBorder="1" applyAlignment="1">
      <alignment horizontal="left" vertical="center" shrinkToFit="1"/>
    </xf>
    <xf numFmtId="0" fontId="63" fillId="0" borderId="11" xfId="10" applyFont="1" applyBorder="1" applyAlignment="1">
      <alignment horizontal="left" vertical="center" shrinkToFit="1"/>
    </xf>
    <xf numFmtId="0" fontId="63" fillId="0" borderId="12" xfId="10" applyFont="1" applyBorder="1" applyAlignment="1">
      <alignment horizontal="left" vertical="center" shrinkToFit="1"/>
    </xf>
    <xf numFmtId="0" fontId="63" fillId="0" borderId="15" xfId="10" applyFont="1" applyBorder="1" applyAlignment="1">
      <alignment horizontal="left" vertical="center" shrinkToFit="1"/>
    </xf>
    <xf numFmtId="0" fontId="63" fillId="0" borderId="9" xfId="10" applyFont="1" applyBorder="1" applyAlignment="1">
      <alignment horizontal="left" vertical="center" shrinkToFit="1"/>
    </xf>
    <xf numFmtId="0" fontId="63" fillId="0" borderId="16" xfId="10" applyFont="1" applyBorder="1" applyAlignment="1">
      <alignment horizontal="left" vertical="center" shrinkToFit="1"/>
    </xf>
    <xf numFmtId="0" fontId="63" fillId="6" borderId="13" xfId="8" applyFont="1" applyFill="1" applyBorder="1" applyAlignment="1">
      <alignment horizontal="center" vertical="center" shrinkToFit="1"/>
    </xf>
    <xf numFmtId="177" fontId="64" fillId="0" borderId="13" xfId="0" applyNumberFormat="1" applyFont="1" applyBorder="1" applyAlignment="1">
      <alignment horizontal="left" vertical="center" shrinkToFit="1"/>
    </xf>
    <xf numFmtId="177" fontId="64" fillId="0" borderId="17" xfId="0" applyNumberFormat="1" applyFont="1" applyBorder="1" applyAlignment="1">
      <alignment horizontal="left" vertical="center" shrinkToFit="1"/>
    </xf>
    <xf numFmtId="0" fontId="63" fillId="0" borderId="0" xfId="10" applyFont="1" applyAlignment="1">
      <alignment horizontal="left" vertical="center" shrinkToFit="1"/>
    </xf>
    <xf numFmtId="0" fontId="63" fillId="0" borderId="96" xfId="10" applyFont="1" applyBorder="1" applyAlignment="1">
      <alignment horizontal="left" vertical="center" shrinkToFit="1"/>
    </xf>
    <xf numFmtId="0" fontId="63" fillId="5" borderId="13" xfId="8" applyFont="1" applyFill="1" applyBorder="1" applyAlignment="1">
      <alignment horizontal="left" vertical="center" shrinkToFit="1"/>
    </xf>
    <xf numFmtId="38" fontId="31" fillId="0" borderId="0" xfId="6" applyFont="1" applyBorder="1" applyAlignment="1" applyProtection="1">
      <alignment horizontal="center" vertical="top" shrinkToFit="1"/>
    </xf>
    <xf numFmtId="0" fontId="29" fillId="0" borderId="2" xfId="2" applyFont="1" applyBorder="1" applyAlignment="1">
      <alignment horizontal="center" vertical="center" shrinkToFit="1"/>
    </xf>
    <xf numFmtId="178" fontId="29" fillId="0" borderId="2" xfId="1" applyNumberFormat="1" applyFont="1" applyBorder="1" applyAlignment="1">
      <alignment horizontal="center" shrinkToFit="1"/>
    </xf>
    <xf numFmtId="0" fontId="11" fillId="0" borderId="0" xfId="2" applyFont="1" applyAlignment="1">
      <alignment horizontal="center" vertical="center" shrinkToFit="1"/>
    </xf>
    <xf numFmtId="0" fontId="29" fillId="9" borderId="0" xfId="2" applyFont="1" applyFill="1" applyAlignment="1" applyProtection="1">
      <alignment horizontal="left" vertical="center" shrinkToFit="1"/>
      <protection locked="0"/>
    </xf>
    <xf numFmtId="0" fontId="29" fillId="0" borderId="0" xfId="2" applyFont="1" applyAlignment="1">
      <alignment horizontal="center" vertical="center"/>
    </xf>
    <xf numFmtId="0" fontId="31" fillId="0" borderId="35" xfId="1" applyFont="1" applyBorder="1" applyAlignment="1">
      <alignment horizontal="center" vertical="center"/>
    </xf>
    <xf numFmtId="0" fontId="31" fillId="0" borderId="40" xfId="1" applyFont="1" applyBorder="1" applyAlignment="1">
      <alignment horizontal="center" vertical="center"/>
    </xf>
    <xf numFmtId="49" fontId="10" fillId="9" borderId="35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38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40" xfId="1" applyNumberFormat="1" applyFont="1" applyFill="1" applyBorder="1" applyAlignment="1" applyProtection="1">
      <alignment horizontal="center" vertical="center" shrinkToFit="1"/>
      <protection locked="0"/>
    </xf>
    <xf numFmtId="177" fontId="10" fillId="0" borderId="35" xfId="1" applyNumberFormat="1" applyFont="1" applyBorder="1" applyAlignment="1">
      <alignment horizontal="center" vertical="center" shrinkToFit="1"/>
    </xf>
    <xf numFmtId="177" fontId="10" fillId="0" borderId="38" xfId="1" applyNumberFormat="1" applyFont="1" applyBorder="1" applyAlignment="1">
      <alignment horizontal="center" vertical="center" shrinkToFit="1"/>
    </xf>
    <xf numFmtId="177" fontId="10" fillId="0" borderId="40" xfId="1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0" fontId="30" fillId="0" borderId="0" xfId="1" applyFont="1" applyAlignment="1">
      <alignment horizontal="left" vertical="center"/>
    </xf>
    <xf numFmtId="0" fontId="31" fillId="0" borderId="0" xfId="2" applyFont="1" applyAlignment="1">
      <alignment horizontal="center" vertical="center" shrinkToFit="1"/>
    </xf>
    <xf numFmtId="176" fontId="29" fillId="0" borderId="2" xfId="2" applyNumberFormat="1" applyFont="1" applyBorder="1" applyAlignment="1">
      <alignment horizontal="center" vertical="center"/>
    </xf>
    <xf numFmtId="179" fontId="29" fillId="0" borderId="2" xfId="2" applyNumberFormat="1" applyFont="1" applyBorder="1" applyAlignment="1">
      <alignment horizontal="center" vertical="center"/>
    </xf>
    <xf numFmtId="0" fontId="29" fillId="0" borderId="0" xfId="2" applyFont="1" applyAlignment="1">
      <alignment horizontal="justify" vertical="center"/>
    </xf>
    <xf numFmtId="0" fontId="56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left" vertical="top"/>
    </xf>
    <xf numFmtId="38" fontId="56" fillId="0" borderId="2" xfId="6" applyFont="1" applyBorder="1" applyAlignment="1" applyProtection="1">
      <alignment horizontal="center" vertical="top" shrinkToFit="1"/>
    </xf>
    <xf numFmtId="0" fontId="10" fillId="0" borderId="0" xfId="2" applyFont="1" applyAlignment="1">
      <alignment horizontal="center" vertical="center" shrinkToFit="1"/>
    </xf>
    <xf numFmtId="0" fontId="30" fillId="0" borderId="0" xfId="1" applyFont="1" applyAlignment="1">
      <alignment horizontal="left" vertical="center" wrapText="1"/>
    </xf>
    <xf numFmtId="0" fontId="29" fillId="0" borderId="0" xfId="2" applyFont="1" applyAlignment="1">
      <alignment horizontal="left" vertical="top" shrinkToFit="1"/>
    </xf>
    <xf numFmtId="0" fontId="10" fillId="0" borderId="0" xfId="2" applyFont="1" applyAlignment="1">
      <alignment horizontal="left" vertical="top" shrinkToFit="1"/>
    </xf>
    <xf numFmtId="0" fontId="29" fillId="0" borderId="0" xfId="2" applyFont="1" applyAlignment="1" applyProtection="1">
      <alignment horizontal="left" vertical="center" shrinkToFit="1"/>
      <protection locked="0"/>
    </xf>
    <xf numFmtId="177" fontId="28" fillId="0" borderId="0" xfId="1" applyNumberFormat="1" applyFont="1" applyAlignment="1">
      <alignment horizontal="center"/>
    </xf>
    <xf numFmtId="49" fontId="80" fillId="0" borderId="7" xfId="5" applyNumberFormat="1" applyFont="1" applyBorder="1" applyAlignment="1" applyProtection="1">
      <alignment horizontal="center" vertical="center"/>
      <protection locked="0"/>
    </xf>
    <xf numFmtId="49" fontId="80" fillId="0" borderId="105" xfId="5" applyNumberFormat="1" applyFont="1" applyBorder="1" applyAlignment="1" applyProtection="1">
      <alignment horizontal="center" vertical="center"/>
      <protection locked="0"/>
    </xf>
    <xf numFmtId="49" fontId="80" fillId="0" borderId="8" xfId="5" applyNumberFormat="1" applyFont="1" applyBorder="1" applyAlignment="1" applyProtection="1">
      <alignment horizontal="center" vertical="center"/>
      <protection locked="0"/>
    </xf>
    <xf numFmtId="0" fontId="81" fillId="0" borderId="3" xfId="5" applyFont="1" applyBorder="1" applyAlignment="1" applyProtection="1">
      <alignment horizontal="left" vertical="center" wrapText="1"/>
      <protection locked="0"/>
    </xf>
    <xf numFmtId="0" fontId="81" fillId="0" borderId="64" xfId="5" applyFont="1" applyBorder="1" applyAlignment="1" applyProtection="1">
      <alignment horizontal="left" vertical="center" wrapText="1"/>
      <protection locked="0"/>
    </xf>
    <xf numFmtId="0" fontId="81" fillId="0" borderId="4" xfId="5" applyFont="1" applyBorder="1" applyAlignment="1" applyProtection="1">
      <alignment horizontal="left" vertical="center" wrapText="1"/>
      <protection locked="0"/>
    </xf>
    <xf numFmtId="0" fontId="81" fillId="0" borderId="5" xfId="5" applyFont="1" applyBorder="1" applyAlignment="1" applyProtection="1">
      <alignment horizontal="left" vertical="center" wrapText="1"/>
      <protection locked="0"/>
    </xf>
    <xf numFmtId="0" fontId="81" fillId="0" borderId="67" xfId="5" applyFont="1" applyBorder="1" applyAlignment="1" applyProtection="1">
      <alignment horizontal="left" vertical="center" wrapText="1"/>
      <protection locked="0"/>
    </xf>
    <xf numFmtId="0" fontId="81" fillId="0" borderId="6" xfId="5" applyFont="1" applyBorder="1" applyAlignment="1" applyProtection="1">
      <alignment horizontal="left" vertical="center" wrapText="1"/>
      <protection locked="0"/>
    </xf>
    <xf numFmtId="0" fontId="48" fillId="0" borderId="0" xfId="5" applyFont="1" applyAlignment="1">
      <alignment horizontal="left" shrinkToFit="1"/>
    </xf>
    <xf numFmtId="0" fontId="21" fillId="0" borderId="0" xfId="5" applyAlignment="1" applyProtection="1">
      <alignment horizontal="left" vertical="center" wrapText="1"/>
      <protection locked="0"/>
    </xf>
    <xf numFmtId="0" fontId="21" fillId="0" borderId="0" xfId="5" applyAlignment="1" applyProtection="1">
      <alignment horizontal="left" vertical="center"/>
      <protection locked="0"/>
    </xf>
    <xf numFmtId="0" fontId="21" fillId="0" borderId="63" xfId="5" applyBorder="1" applyAlignment="1" applyProtection="1">
      <alignment horizontal="left" vertical="center"/>
      <protection locked="0"/>
    </xf>
    <xf numFmtId="0" fontId="21" fillId="0" borderId="67" xfId="5" applyBorder="1" applyAlignment="1" applyProtection="1">
      <alignment horizontal="left" vertical="center"/>
      <protection locked="0"/>
    </xf>
    <xf numFmtId="0" fontId="21" fillId="0" borderId="6" xfId="5" applyBorder="1" applyAlignment="1" applyProtection="1">
      <alignment horizontal="left" vertical="center"/>
      <protection locked="0"/>
    </xf>
    <xf numFmtId="0" fontId="21" fillId="0" borderId="77" xfId="5" applyBorder="1" applyAlignment="1" applyProtection="1">
      <alignment horizontal="center" vertical="center"/>
      <protection locked="0"/>
    </xf>
    <xf numFmtId="0" fontId="21" fillId="0" borderId="76" xfId="5" applyBorder="1" applyAlignment="1" applyProtection="1">
      <alignment horizontal="center" vertical="center"/>
      <protection locked="0"/>
    </xf>
    <xf numFmtId="0" fontId="21" fillId="0" borderId="74" xfId="5" applyBorder="1" applyAlignment="1" applyProtection="1">
      <alignment horizontal="center" vertical="center"/>
      <protection locked="0"/>
    </xf>
    <xf numFmtId="0" fontId="21" fillId="0" borderId="79" xfId="5" applyBorder="1" applyAlignment="1" applyProtection="1">
      <alignment horizontal="center" vertical="center"/>
      <protection locked="0"/>
    </xf>
    <xf numFmtId="0" fontId="21" fillId="0" borderId="78" xfId="5" applyBorder="1" applyAlignment="1" applyProtection="1">
      <alignment horizontal="center" vertical="center"/>
      <protection locked="0"/>
    </xf>
    <xf numFmtId="0" fontId="21" fillId="0" borderId="75" xfId="5" applyBorder="1" applyAlignment="1" applyProtection="1">
      <alignment horizontal="center" vertical="center"/>
      <protection locked="0"/>
    </xf>
    <xf numFmtId="0" fontId="39" fillId="0" borderId="80" xfId="5" applyFont="1" applyBorder="1" applyAlignment="1">
      <alignment horizontal="center" vertical="center" textRotation="255"/>
    </xf>
    <xf numFmtId="0" fontId="40" fillId="0" borderId="72" xfId="5" applyFont="1" applyBorder="1" applyAlignment="1">
      <alignment horizontal="center" vertical="center" textRotation="255"/>
    </xf>
    <xf numFmtId="0" fontId="40" fillId="0" borderId="85" xfId="5" applyFont="1" applyBorder="1" applyAlignment="1">
      <alignment horizontal="center" vertical="center" textRotation="255"/>
    </xf>
    <xf numFmtId="0" fontId="21" fillId="0" borderId="77" xfId="5" applyBorder="1" applyAlignment="1">
      <alignment horizontal="center" vertical="center"/>
    </xf>
    <xf numFmtId="0" fontId="21" fillId="0" borderId="81" xfId="5" applyBorder="1" applyAlignment="1">
      <alignment horizontal="center" vertical="center"/>
    </xf>
    <xf numFmtId="0" fontId="21" fillId="0" borderId="76" xfId="5" applyBorder="1" applyAlignment="1">
      <alignment horizontal="center" vertical="center"/>
    </xf>
    <xf numFmtId="0" fontId="21" fillId="0" borderId="74" xfId="5" applyBorder="1" applyAlignment="1">
      <alignment horizontal="center" vertical="center"/>
    </xf>
    <xf numFmtId="0" fontId="21" fillId="0" borderId="2" xfId="5" applyBorder="1" applyAlignment="1">
      <alignment horizontal="center" vertical="center"/>
    </xf>
    <xf numFmtId="0" fontId="21" fillId="0" borderId="79" xfId="5" applyBorder="1" applyAlignment="1">
      <alignment horizontal="center" vertical="center"/>
    </xf>
    <xf numFmtId="0" fontId="39" fillId="0" borderId="70" xfId="5" applyFont="1" applyBorder="1" applyAlignment="1">
      <alignment horizontal="center" vertical="center" textRotation="255"/>
    </xf>
    <xf numFmtId="0" fontId="21" fillId="0" borderId="71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 shrinkToFit="1"/>
      <protection locked="0"/>
    </xf>
    <xf numFmtId="0" fontId="21" fillId="0" borderId="73" xfId="5" applyBorder="1" applyAlignment="1" applyProtection="1">
      <alignment horizontal="center" shrinkToFit="1"/>
      <protection locked="0"/>
    </xf>
    <xf numFmtId="0" fontId="21" fillId="0" borderId="0" xfId="5" applyAlignment="1" applyProtection="1">
      <alignment horizontal="center" shrinkToFit="1"/>
      <protection locked="0"/>
    </xf>
    <xf numFmtId="0" fontId="21" fillId="0" borderId="74" xfId="5" applyBorder="1" applyAlignment="1" applyProtection="1">
      <alignment horizontal="center" shrinkToFit="1"/>
      <protection locked="0"/>
    </xf>
    <xf numFmtId="0" fontId="21" fillId="0" borderId="2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/>
      <protection locked="0"/>
    </xf>
    <xf numFmtId="0" fontId="21" fillId="0" borderId="0" xfId="5" applyAlignment="1" applyProtection="1">
      <alignment horizontal="center"/>
      <protection locked="0"/>
    </xf>
    <xf numFmtId="0" fontId="21" fillId="0" borderId="2" xfId="5" applyBorder="1" applyAlignment="1" applyProtection="1">
      <alignment horizontal="center"/>
      <protection locked="0"/>
    </xf>
    <xf numFmtId="0" fontId="21" fillId="0" borderId="4" xfId="5" applyBorder="1" applyAlignment="1" applyProtection="1">
      <alignment horizontal="center"/>
      <protection locked="0"/>
    </xf>
    <xf numFmtId="0" fontId="21" fillId="0" borderId="63" xfId="5" applyBorder="1" applyAlignment="1" applyProtection="1">
      <alignment horizontal="center"/>
      <protection locked="0"/>
    </xf>
    <xf numFmtId="0" fontId="21" fillId="0" borderId="75" xfId="5" applyBorder="1" applyAlignment="1" applyProtection="1">
      <alignment horizontal="center"/>
      <protection locked="0"/>
    </xf>
    <xf numFmtId="0" fontId="43" fillId="0" borderId="0" xfId="5" applyFont="1" applyAlignment="1">
      <alignment horizontal="right" vertical="center" wrapText="1"/>
    </xf>
    <xf numFmtId="0" fontId="44" fillId="0" borderId="63" xfId="5" applyFont="1" applyBorder="1" applyAlignment="1">
      <alignment horizontal="right" vertical="center" wrapText="1"/>
    </xf>
    <xf numFmtId="0" fontId="44" fillId="0" borderId="0" xfId="5" applyFont="1" applyAlignment="1">
      <alignment horizontal="right" vertical="center" wrapText="1"/>
    </xf>
    <xf numFmtId="0" fontId="47" fillId="0" borderId="77" xfId="5" applyFont="1" applyBorder="1" applyAlignment="1">
      <alignment horizontal="center" vertical="center" wrapText="1"/>
    </xf>
    <xf numFmtId="0" fontId="49" fillId="0" borderId="76" xfId="5" applyFont="1" applyBorder="1" applyAlignment="1">
      <alignment horizontal="center" vertical="center" wrapText="1"/>
    </xf>
    <xf numFmtId="0" fontId="49" fillId="0" borderId="74" xfId="5" applyFont="1" applyBorder="1" applyAlignment="1">
      <alignment horizontal="center" vertical="center" wrapText="1"/>
    </xf>
    <xf numFmtId="0" fontId="49" fillId="0" borderId="79" xfId="5" applyFont="1" applyBorder="1" applyAlignment="1">
      <alignment horizontal="center" vertical="center" wrapText="1"/>
    </xf>
    <xf numFmtId="0" fontId="47" fillId="0" borderId="77" xfId="5" applyFont="1" applyBorder="1" applyAlignment="1" applyProtection="1">
      <alignment horizontal="center" vertical="center" wrapText="1"/>
      <protection locked="0"/>
    </xf>
    <xf numFmtId="0" fontId="47" fillId="0" borderId="76" xfId="5" applyFont="1" applyBorder="1" applyAlignment="1" applyProtection="1">
      <alignment horizontal="center" vertical="center" wrapText="1"/>
      <protection locked="0"/>
    </xf>
    <xf numFmtId="0" fontId="47" fillId="0" borderId="74" xfId="5" applyFont="1" applyBorder="1" applyAlignment="1" applyProtection="1">
      <alignment horizontal="center" vertical="center" wrapText="1"/>
      <protection locked="0"/>
    </xf>
    <xf numFmtId="0" fontId="47" fillId="0" borderId="79" xfId="5" applyFont="1" applyBorder="1" applyAlignment="1" applyProtection="1">
      <alignment horizontal="center" vertical="center" wrapText="1"/>
      <protection locked="0"/>
    </xf>
    <xf numFmtId="0" fontId="47" fillId="0" borderId="0" xfId="5" applyFont="1" applyAlignment="1">
      <alignment horizontal="left" shrinkToFit="1"/>
    </xf>
    <xf numFmtId="0" fontId="47" fillId="0" borderId="64" xfId="5" applyFont="1" applyBorder="1" applyAlignment="1">
      <alignment horizontal="center" shrinkToFit="1"/>
    </xf>
    <xf numFmtId="0" fontId="47" fillId="0" borderId="4" xfId="5" applyFont="1" applyBorder="1" applyAlignment="1">
      <alignment horizontal="center" shrinkToFit="1"/>
    </xf>
    <xf numFmtId="0" fontId="21" fillId="0" borderId="60" xfId="5" applyBorder="1" applyAlignment="1">
      <alignment horizontal="left" vertical="center"/>
    </xf>
    <xf numFmtId="0" fontId="21" fillId="0" borderId="0" xfId="5" applyAlignment="1">
      <alignment horizontal="left" vertical="center"/>
    </xf>
    <xf numFmtId="0" fontId="46" fillId="0" borderId="0" xfId="5" applyFont="1" applyAlignment="1" applyProtection="1">
      <alignment horizontal="left" vertical="center" shrinkToFit="1"/>
      <protection locked="0"/>
    </xf>
    <xf numFmtId="0" fontId="46" fillId="0" borderId="63" xfId="5" applyFont="1" applyBorder="1" applyAlignment="1" applyProtection="1">
      <alignment horizontal="left" vertical="center" shrinkToFit="1"/>
      <protection locked="0"/>
    </xf>
    <xf numFmtId="0" fontId="21" fillId="0" borderId="65" xfId="5" applyBorder="1" applyAlignment="1" applyProtection="1">
      <alignment horizontal="center" vertical="center"/>
      <protection locked="0"/>
    </xf>
    <xf numFmtId="0" fontId="21" fillId="0" borderId="68" xfId="5" applyBorder="1" applyAlignment="1" applyProtection="1">
      <alignment horizontal="center" vertical="center"/>
      <protection locked="0"/>
    </xf>
    <xf numFmtId="0" fontId="21" fillId="0" borderId="66" xfId="5" applyBorder="1" applyAlignment="1" applyProtection="1">
      <alignment horizontal="center" vertical="center"/>
      <protection locked="0"/>
    </xf>
    <xf numFmtId="0" fontId="21" fillId="0" borderId="69" xfId="5" applyBorder="1" applyAlignment="1" applyProtection="1">
      <alignment horizontal="center" vertical="center"/>
      <protection locked="0"/>
    </xf>
    <xf numFmtId="0" fontId="21" fillId="0" borderId="5" xfId="5" applyBorder="1" applyAlignment="1">
      <alignment horizontal="left" vertical="center"/>
    </xf>
    <xf numFmtId="0" fontId="21" fillId="0" borderId="67" xfId="5" applyBorder="1" applyAlignment="1">
      <alignment horizontal="left" vertical="center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21" fillId="0" borderId="67" xfId="5" applyBorder="1" applyAlignment="1" applyProtection="1">
      <alignment horizontal="left" vertical="top" shrinkToFit="1"/>
      <protection locked="0"/>
    </xf>
    <xf numFmtId="0" fontId="21" fillId="0" borderId="6" xfId="5" applyBorder="1" applyAlignment="1" applyProtection="1">
      <alignment horizontal="left" vertical="top" shrinkToFit="1"/>
      <protection locked="0"/>
    </xf>
    <xf numFmtId="0" fontId="52" fillId="0" borderId="57" xfId="5" applyFont="1" applyBorder="1" applyAlignment="1">
      <alignment vertical="center"/>
    </xf>
    <xf numFmtId="0" fontId="52" fillId="0" borderId="58" xfId="5" applyFont="1" applyBorder="1" applyAlignment="1">
      <alignment vertical="center"/>
    </xf>
    <xf numFmtId="0" fontId="52" fillId="0" borderId="59" xfId="5" applyFont="1" applyBorder="1" applyAlignment="1">
      <alignment vertical="center"/>
    </xf>
    <xf numFmtId="0" fontId="21" fillId="0" borderId="44" xfId="5" applyBorder="1" applyAlignment="1">
      <alignment horizontal="center"/>
    </xf>
    <xf numFmtId="0" fontId="21" fillId="0" borderId="45" xfId="5" applyBorder="1" applyAlignment="1">
      <alignment horizontal="center"/>
    </xf>
    <xf numFmtId="0" fontId="21" fillId="0" borderId="46" xfId="5" applyBorder="1" applyAlignment="1">
      <alignment horizontal="center"/>
    </xf>
    <xf numFmtId="0" fontId="21" fillId="0" borderId="47" xfId="5" applyBorder="1" applyAlignment="1">
      <alignment horizontal="center"/>
    </xf>
    <xf numFmtId="0" fontId="21" fillId="0" borderId="48" xfId="5" applyBorder="1" applyAlignment="1">
      <alignment horizontal="center"/>
    </xf>
    <xf numFmtId="0" fontId="21" fillId="0" borderId="49" xfId="5" applyBorder="1" applyAlignment="1">
      <alignment horizontal="center"/>
    </xf>
    <xf numFmtId="0" fontId="21" fillId="0" borderId="50" xfId="5" applyBorder="1" applyAlignment="1">
      <alignment horizontal="center"/>
    </xf>
    <xf numFmtId="0" fontId="21" fillId="0" borderId="51" xfId="5" applyBorder="1" applyAlignment="1">
      <alignment horizontal="center"/>
    </xf>
    <xf numFmtId="0" fontId="21" fillId="0" borderId="52" xfId="5" applyBorder="1" applyAlignment="1">
      <alignment horizontal="center"/>
    </xf>
    <xf numFmtId="0" fontId="21" fillId="0" borderId="61" xfId="5" applyBorder="1" applyAlignment="1">
      <alignment horizontal="center" shrinkToFit="1"/>
    </xf>
    <xf numFmtId="0" fontId="21" fillId="0" borderId="62" xfId="5" applyBorder="1" applyAlignment="1">
      <alignment horizontal="center" shrinkToFit="1"/>
    </xf>
    <xf numFmtId="0" fontId="21" fillId="0" borderId="34" xfId="5" applyBorder="1" applyAlignment="1">
      <alignment horizontal="center"/>
    </xf>
    <xf numFmtId="0" fontId="21" fillId="0" borderId="1" xfId="5" applyBorder="1" applyAlignment="1">
      <alignment horizontal="center"/>
    </xf>
    <xf numFmtId="0" fontId="21" fillId="0" borderId="35" xfId="5" applyBorder="1" applyAlignment="1">
      <alignment horizontal="center"/>
    </xf>
    <xf numFmtId="0" fontId="21" fillId="0" borderId="36" xfId="5" applyBorder="1" applyAlignment="1">
      <alignment horizontal="center"/>
    </xf>
    <xf numFmtId="0" fontId="21" fillId="0" borderId="37" xfId="5" applyBorder="1" applyAlignment="1">
      <alignment horizontal="center"/>
    </xf>
    <xf numFmtId="0" fontId="21" fillId="0" borderId="38" xfId="5" applyBorder="1" applyAlignment="1">
      <alignment horizontal="center"/>
    </xf>
    <xf numFmtId="0" fontId="21" fillId="0" borderId="42" xfId="5" applyBorder="1" applyAlignment="1">
      <alignment horizontal="center"/>
    </xf>
    <xf numFmtId="0" fontId="21" fillId="0" borderId="40" xfId="5" applyBorder="1" applyAlignment="1">
      <alignment horizontal="center"/>
    </xf>
    <xf numFmtId="0" fontId="21" fillId="0" borderId="43" xfId="5" applyBorder="1" applyAlignment="1">
      <alignment horizontal="center"/>
    </xf>
    <xf numFmtId="0" fontId="43" fillId="0" borderId="37" xfId="5" applyFont="1" applyBorder="1" applyAlignment="1">
      <alignment horizontal="right" vertical="top"/>
    </xf>
    <xf numFmtId="0" fontId="43" fillId="0" borderId="38" xfId="5" applyFont="1" applyBorder="1" applyAlignment="1">
      <alignment horizontal="right" vertical="top"/>
    </xf>
    <xf numFmtId="0" fontId="43" fillId="0" borderId="42" xfId="5" applyFont="1" applyBorder="1" applyAlignment="1">
      <alignment horizontal="right" vertical="top"/>
    </xf>
    <xf numFmtId="0" fontId="43" fillId="0" borderId="34" xfId="5" applyFont="1" applyBorder="1" applyAlignment="1">
      <alignment horizontal="right" vertical="top"/>
    </xf>
    <xf numFmtId="0" fontId="43" fillId="0" borderId="40" xfId="5" applyFont="1" applyBorder="1" applyAlignment="1">
      <alignment horizontal="right" vertical="top"/>
    </xf>
    <xf numFmtId="0" fontId="44" fillId="0" borderId="1" xfId="5" applyFont="1" applyBorder="1" applyAlignment="1">
      <alignment horizontal="right" vertical="top"/>
    </xf>
    <xf numFmtId="0" fontId="44" fillId="0" borderId="35" xfId="5" applyFont="1" applyBorder="1" applyAlignment="1">
      <alignment horizontal="right" vertical="top"/>
    </xf>
    <xf numFmtId="0" fontId="44" fillId="0" borderId="43" xfId="5" applyFont="1" applyBorder="1" applyAlignment="1">
      <alignment horizontal="right" vertical="top"/>
    </xf>
    <xf numFmtId="0" fontId="21" fillId="0" borderId="31" xfId="5" applyBorder="1" applyAlignment="1">
      <alignment horizontal="center" vertical="center"/>
    </xf>
    <xf numFmtId="0" fontId="21" fillId="0" borderId="32" xfId="5" applyBorder="1" applyAlignment="1">
      <alignment horizontal="center" vertical="center"/>
    </xf>
    <xf numFmtId="0" fontId="21" fillId="0" borderId="33" xfId="5" applyBorder="1" applyAlignment="1">
      <alignment horizontal="center" vertical="center"/>
    </xf>
    <xf numFmtId="0" fontId="21" fillId="0" borderId="39" xfId="5" applyBorder="1" applyAlignment="1">
      <alignment horizontal="center"/>
    </xf>
    <xf numFmtId="0" fontId="21" fillId="0" borderId="41" xfId="5" applyBorder="1" applyAlignment="1">
      <alignment horizontal="center"/>
    </xf>
    <xf numFmtId="0" fontId="41" fillId="0" borderId="30" xfId="5" applyFont="1" applyBorder="1" applyAlignment="1">
      <alignment horizontal="center" vertical="center"/>
    </xf>
    <xf numFmtId="0" fontId="41" fillId="0" borderId="29" xfId="5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52" fillId="0" borderId="0" xfId="5" applyFont="1" applyAlignment="1">
      <alignment horizontal="center"/>
    </xf>
    <xf numFmtId="0" fontId="21" fillId="0" borderId="0" xfId="5" applyAlignment="1">
      <alignment horizontal="center"/>
    </xf>
    <xf numFmtId="0" fontId="21" fillId="0" borderId="0" xfId="5" applyAlignment="1">
      <alignment horizontal="right" shrinkToFit="1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21" fillId="0" borderId="3" xfId="5" applyBorder="1" applyAlignment="1">
      <alignment horizontal="center" vertical="center"/>
    </xf>
    <xf numFmtId="0" fontId="21" fillId="0" borderId="4" xfId="5" applyBorder="1" applyAlignment="1">
      <alignment horizontal="center" vertical="center"/>
    </xf>
    <xf numFmtId="0" fontId="21" fillId="0" borderId="5" xfId="5" applyBorder="1" applyAlignment="1">
      <alignment horizontal="center" vertical="center"/>
    </xf>
    <xf numFmtId="0" fontId="21" fillId="0" borderId="6" xfId="5" applyBorder="1" applyAlignment="1">
      <alignment horizontal="center" vertical="center"/>
    </xf>
    <xf numFmtId="0" fontId="40" fillId="0" borderId="3" xfId="5" applyFont="1" applyBorder="1" applyAlignment="1">
      <alignment horizontal="right" vertical="center"/>
    </xf>
    <xf numFmtId="0" fontId="40" fillId="0" borderId="24" xfId="5" applyFont="1" applyBorder="1" applyAlignment="1">
      <alignment horizontal="right" vertical="center"/>
    </xf>
    <xf numFmtId="0" fontId="40" fillId="0" borderId="25" xfId="5" applyFont="1" applyBorder="1" applyAlignment="1">
      <alignment horizontal="right" vertical="center"/>
    </xf>
    <xf numFmtId="0" fontId="40" fillId="0" borderId="4" xfId="5" applyFont="1" applyBorder="1" applyAlignment="1">
      <alignment horizontal="right" vertical="center"/>
    </xf>
    <xf numFmtId="0" fontId="55" fillId="0" borderId="25" xfId="5" applyFont="1" applyBorder="1" applyAlignment="1">
      <alignment horizontal="right" vertical="center"/>
    </xf>
    <xf numFmtId="0" fontId="55" fillId="0" borderId="4" xfId="5" applyFont="1" applyBorder="1" applyAlignment="1">
      <alignment horizontal="right" vertical="center"/>
    </xf>
  </cellXfs>
  <cellStyles count="12">
    <cellStyle name="桁区切り 2" xfId="6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10" xr:uid="{00000000-0005-0000-0000-000004000000}"/>
    <cellStyle name="標準 2 2 2 3" xfId="11" xr:uid="{29E09958-9C16-4E01-A7DE-40E662ACF377}"/>
    <cellStyle name="標準 2 2 3" xfId="8" xr:uid="{00000000-0005-0000-0000-000005000000}"/>
    <cellStyle name="標準 3" xfId="4" xr:uid="{00000000-0005-0000-0000-000006000000}"/>
    <cellStyle name="標準 3 2" xfId="9" xr:uid="{00000000-0005-0000-0000-000007000000}"/>
    <cellStyle name="標準 4 2" xfId="7" xr:uid="{00000000-0005-0000-0000-000008000000}"/>
    <cellStyle name="標準 6" xfId="5" xr:uid="{00000000-0005-0000-0000-000009000000}"/>
    <cellStyle name="標準_休日保育  様式2・4（予算決算報告）" xfId="1" xr:uid="{00000000-0005-0000-0000-00000A000000}"/>
  </cellStyles>
  <dxfs count="4"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1280582</xdr:colOff>
      <xdr:row>2</xdr:row>
      <xdr:rowOff>179917</xdr:rowOff>
    </xdr:from>
    <xdr:to>
      <xdr:col>5</xdr:col>
      <xdr:colOff>790574</xdr:colOff>
      <xdr:row>10</xdr:row>
      <xdr:rowOff>201083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043082" y="687917"/>
          <a:ext cx="5087409" cy="188383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・更新が完了した施設は白塗りにしてください。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・昨年度は新制度幼稚園が含まれておりませんが、　　　　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　今年度は</a:t>
          </a:r>
          <a:r>
            <a:rPr kumimoji="1" lang="ja-JP" altLang="en-US" sz="1600" b="1" u="sng">
              <a:solidFill>
                <a:srgbClr val="FF0000"/>
              </a:solidFill>
            </a:rPr>
            <a:t>新制度幼稚園も入力</a:t>
          </a:r>
          <a:r>
            <a:rPr kumimoji="1" lang="ja-JP" altLang="en-US" sz="1600" b="1" u="none">
              <a:solidFill>
                <a:schemeClr val="tx1"/>
              </a:solidFill>
            </a:rPr>
            <a:t>してください。</a:t>
          </a:r>
          <a:endParaRPr kumimoji="1" lang="en-US" altLang="ja-JP" sz="1600" b="1" u="none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・定員数は</a:t>
          </a:r>
          <a:r>
            <a:rPr kumimoji="1" lang="en-US" altLang="ja-JP" sz="1600" b="1" u="sng">
              <a:solidFill>
                <a:schemeClr val="tx1"/>
              </a:solidFill>
            </a:rPr>
            <a:t>R7.4.1</a:t>
          </a:r>
          <a:r>
            <a:rPr kumimoji="1" lang="ja-JP" altLang="en-US" sz="1600" b="1" u="sng">
              <a:solidFill>
                <a:schemeClr val="tx1"/>
              </a:solidFill>
            </a:rPr>
            <a:t>時点</a:t>
          </a:r>
          <a:r>
            <a:rPr kumimoji="1" lang="ja-JP" altLang="en-US" sz="1600" b="1" u="none">
              <a:solidFill>
                <a:schemeClr val="tx1"/>
              </a:solidFill>
            </a:rPr>
            <a:t>のものを入力ください。</a:t>
          </a:r>
          <a:endParaRPr kumimoji="1" lang="en-US" altLang="ja-JP" sz="1600" b="1" u="none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</xdr:row>
      <xdr:rowOff>57150</xdr:rowOff>
    </xdr:from>
    <xdr:to>
      <xdr:col>26</xdr:col>
      <xdr:colOff>390525</xdr:colOff>
      <xdr:row>22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H="1">
          <a:off x="114300" y="2343150"/>
          <a:ext cx="7743825" cy="3676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32</xdr:row>
      <xdr:rowOff>27709</xdr:rowOff>
    </xdr:from>
    <xdr:to>
      <xdr:col>6</xdr:col>
      <xdr:colOff>133350</xdr:colOff>
      <xdr:row>35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181225" y="8924059"/>
          <a:ext cx="152400" cy="629516"/>
        </a:xfrm>
        <a:prstGeom prst="rightBrace">
          <a:avLst>
            <a:gd name="adj1" fmla="val 39650"/>
            <a:gd name="adj2" fmla="val 510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Q171"/>
  <sheetViews>
    <sheetView tabSelected="1" view="pageBreakPreview" zoomScale="90" zoomScaleNormal="100" zoomScaleSheetLayoutView="90" workbookViewId="0">
      <selection activeCell="C6" sqref="C6:D6"/>
    </sheetView>
  </sheetViews>
  <sheetFormatPr defaultColWidth="9" defaultRowHeight="16.5"/>
  <cols>
    <col min="1" max="1" width="9.453125" style="79" customWidth="1"/>
    <col min="2" max="2" width="10.26953125" style="79" customWidth="1"/>
    <col min="3" max="3" width="10.6328125" style="79" customWidth="1"/>
    <col min="4" max="4" width="10.7265625" style="79" customWidth="1"/>
    <col min="5" max="5" width="9.7265625" style="79" customWidth="1"/>
    <col min="6" max="6" width="23.36328125" style="79" customWidth="1"/>
    <col min="7" max="7" width="3" style="79" customWidth="1"/>
    <col min="8" max="8" width="3.26953125" style="79" customWidth="1"/>
    <col min="9" max="9" width="9.36328125" style="79" customWidth="1"/>
    <col min="10" max="10" width="24.26953125" style="79" customWidth="1"/>
    <col min="11" max="11" width="2.08984375" style="79" customWidth="1"/>
    <col min="12" max="12" width="3.7265625" style="79" customWidth="1"/>
    <col min="13" max="13" width="9.7265625" style="79" customWidth="1"/>
    <col min="14" max="14" width="14.36328125" style="79" customWidth="1"/>
    <col min="15" max="15" width="9" style="79"/>
    <col min="16" max="16" width="11.453125" style="79" customWidth="1"/>
    <col min="17" max="16384" width="9" style="79"/>
  </cols>
  <sheetData>
    <row r="1" spans="1:17" ht="20">
      <c r="A1" s="85" t="s">
        <v>1367</v>
      </c>
    </row>
    <row r="3" spans="1:17">
      <c r="A3" s="80" t="s">
        <v>3</v>
      </c>
    </row>
    <row r="4" spans="1:17">
      <c r="A4" s="81" t="s">
        <v>4</v>
      </c>
      <c r="B4" s="79" t="s">
        <v>5</v>
      </c>
    </row>
    <row r="5" spans="1:17" ht="17" thickBot="1">
      <c r="A5" s="81"/>
    </row>
    <row r="6" spans="1:17" ht="30" customHeight="1" thickBot="1">
      <c r="A6" s="81"/>
      <c r="C6" s="297"/>
      <c r="D6" s="298"/>
      <c r="E6" s="82"/>
    </row>
    <row r="7" spans="1:17">
      <c r="A7" s="81"/>
    </row>
    <row r="8" spans="1:17">
      <c r="A8" s="81"/>
      <c r="B8" s="299" t="s">
        <v>596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</row>
    <row r="9" spans="1:17">
      <c r="A9" s="81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</row>
    <row r="10" spans="1:17" ht="12" customHeight="1">
      <c r="A10" s="81"/>
      <c r="L10" s="83"/>
    </row>
    <row r="11" spans="1:17" ht="24.75" customHeight="1">
      <c r="A11" s="84" t="s">
        <v>6</v>
      </c>
      <c r="B11" s="300" t="s">
        <v>597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</row>
    <row r="12" spans="1:17" ht="24.75" customHeight="1">
      <c r="A12" s="84" t="s">
        <v>7</v>
      </c>
      <c r="B12" s="300" t="s">
        <v>1384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</row>
    <row r="13" spans="1:17" ht="33" customHeight="1">
      <c r="A13" s="84" t="s">
        <v>8</v>
      </c>
      <c r="B13" s="301" t="s">
        <v>800</v>
      </c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</row>
    <row r="14" spans="1:17" ht="44.25" customHeight="1">
      <c r="A14" s="84" t="s">
        <v>595</v>
      </c>
      <c r="B14" s="303" t="s">
        <v>1385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</row>
    <row r="15" spans="1:17" s="87" customFormat="1" ht="14">
      <c r="A15" s="304" t="s">
        <v>904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86"/>
    </row>
    <row r="16" spans="1:17" s="125" customFormat="1" ht="13.5" customHeight="1">
      <c r="A16" s="346" t="s">
        <v>1541</v>
      </c>
      <c r="B16" s="346"/>
      <c r="C16" s="346"/>
      <c r="D16" s="346"/>
      <c r="E16" s="110"/>
      <c r="F16" s="279"/>
      <c r="G16" s="279"/>
      <c r="H16" s="279"/>
      <c r="Q16" s="124"/>
    </row>
    <row r="17" spans="1:17" s="125" customFormat="1" ht="13.5" customHeight="1">
      <c r="A17" s="128">
        <v>51101</v>
      </c>
      <c r="B17" s="305" t="s">
        <v>1542</v>
      </c>
      <c r="C17" s="305"/>
      <c r="D17" s="305"/>
      <c r="E17" s="110"/>
      <c r="F17" s="279"/>
      <c r="G17" s="279"/>
      <c r="H17" s="279"/>
      <c r="Q17" s="124"/>
    </row>
    <row r="18" spans="1:17" s="125" customFormat="1" ht="13.5" customHeight="1">
      <c r="A18" s="198"/>
      <c r="B18" s="199"/>
      <c r="C18" s="199"/>
      <c r="D18" s="199"/>
      <c r="E18" s="110"/>
      <c r="F18" s="100"/>
      <c r="G18" s="100"/>
      <c r="H18" s="100"/>
      <c r="I18" s="110"/>
      <c r="J18" s="100"/>
      <c r="K18" s="100"/>
      <c r="L18" s="100"/>
      <c r="M18" s="200"/>
      <c r="N18" s="197"/>
      <c r="O18" s="197"/>
      <c r="P18" s="197"/>
      <c r="Q18" s="124"/>
    </row>
    <row r="19" spans="1:17" s="77" customFormat="1" ht="13.5" customHeight="1">
      <c r="A19" s="267" t="s">
        <v>1544</v>
      </c>
      <c r="B19" s="268"/>
      <c r="C19" s="268"/>
      <c r="D19" s="268"/>
      <c r="E19" s="268"/>
      <c r="F19" s="269"/>
      <c r="G19" s="269"/>
      <c r="H19" s="269"/>
      <c r="I19" s="268"/>
      <c r="J19" s="268"/>
      <c r="K19" s="268"/>
      <c r="L19" s="268"/>
      <c r="M19" s="268"/>
      <c r="N19" s="269"/>
      <c r="O19" s="269"/>
      <c r="P19" s="269"/>
    </row>
    <row r="20" spans="1:17" s="77" customFormat="1" ht="13.5" customHeight="1">
      <c r="A20" s="188">
        <v>11117</v>
      </c>
      <c r="B20" s="261" t="s">
        <v>1545</v>
      </c>
      <c r="C20" s="262"/>
      <c r="D20" s="263"/>
      <c r="E20" s="118">
        <v>11209</v>
      </c>
      <c r="F20" s="261" t="s">
        <v>1546</v>
      </c>
      <c r="G20" s="262"/>
      <c r="H20" s="263"/>
      <c r="I20" s="190">
        <v>11301</v>
      </c>
      <c r="J20" s="257" t="s">
        <v>1547</v>
      </c>
      <c r="K20" s="257"/>
      <c r="L20" s="257"/>
      <c r="M20" s="188">
        <v>11406</v>
      </c>
      <c r="N20" s="261" t="s">
        <v>1548</v>
      </c>
      <c r="O20" s="262"/>
      <c r="P20" s="263"/>
    </row>
    <row r="21" spans="1:17" s="77" customFormat="1" ht="13.5" customHeight="1">
      <c r="A21" s="118">
        <v>11122</v>
      </c>
      <c r="B21" s="189" t="s">
        <v>1549</v>
      </c>
      <c r="C21" s="191"/>
      <c r="D21" s="192"/>
      <c r="E21" s="118">
        <v>11222</v>
      </c>
      <c r="F21" s="261" t="s">
        <v>1550</v>
      </c>
      <c r="G21" s="262"/>
      <c r="H21" s="263"/>
      <c r="I21" s="190">
        <v>11311</v>
      </c>
      <c r="J21" s="257" t="s">
        <v>1551</v>
      </c>
      <c r="K21" s="257"/>
      <c r="L21" s="257"/>
      <c r="M21" s="118">
        <v>11408</v>
      </c>
      <c r="N21" s="261" t="s">
        <v>1552</v>
      </c>
      <c r="O21" s="262"/>
      <c r="P21" s="263"/>
    </row>
    <row r="22" spans="1:17" s="77" customFormat="1" ht="13.5" customHeight="1">
      <c r="A22" s="118">
        <v>11135</v>
      </c>
      <c r="B22" s="261" t="s">
        <v>1553</v>
      </c>
      <c r="C22" s="262"/>
      <c r="D22" s="263"/>
      <c r="E22" s="118">
        <v>11225</v>
      </c>
      <c r="F22" s="261" t="s">
        <v>1554</v>
      </c>
      <c r="G22" s="262"/>
      <c r="H22" s="263"/>
      <c r="I22" s="190">
        <v>11316</v>
      </c>
      <c r="J22" s="257" t="s">
        <v>1555</v>
      </c>
      <c r="K22" s="257"/>
      <c r="L22" s="257"/>
      <c r="M22" s="118">
        <v>11412</v>
      </c>
      <c r="N22" s="261" t="s">
        <v>1556</v>
      </c>
      <c r="O22" s="262"/>
      <c r="P22" s="263"/>
    </row>
    <row r="23" spans="1:17" s="77" customFormat="1" ht="13.5" customHeight="1">
      <c r="A23" s="118">
        <v>11136</v>
      </c>
      <c r="B23" s="261" t="s">
        <v>1557</v>
      </c>
      <c r="C23" s="262"/>
      <c r="D23" s="263"/>
      <c r="E23" s="118">
        <v>11226</v>
      </c>
      <c r="F23" s="261" t="s">
        <v>1558</v>
      </c>
      <c r="G23" s="262"/>
      <c r="H23" s="263"/>
      <c r="I23" s="190">
        <v>11318</v>
      </c>
      <c r="J23" s="257" t="s">
        <v>1559</v>
      </c>
      <c r="K23" s="257"/>
      <c r="L23" s="257"/>
      <c r="M23" s="118">
        <v>11424</v>
      </c>
      <c r="N23" s="261" t="s">
        <v>1560</v>
      </c>
      <c r="O23" s="262"/>
      <c r="P23" s="263"/>
    </row>
    <row r="24" spans="1:17" s="77" customFormat="1" ht="13.5" customHeight="1">
      <c r="A24" s="118">
        <v>11137</v>
      </c>
      <c r="B24" s="261" t="s">
        <v>1561</v>
      </c>
      <c r="C24" s="262"/>
      <c r="D24" s="263"/>
      <c r="E24" s="118">
        <v>11227</v>
      </c>
      <c r="F24" s="261" t="s">
        <v>1562</v>
      </c>
      <c r="G24" s="262"/>
      <c r="H24" s="263"/>
      <c r="I24" s="190">
        <v>11319</v>
      </c>
      <c r="J24" s="257" t="s">
        <v>1563</v>
      </c>
      <c r="K24" s="257"/>
      <c r="L24" s="257"/>
      <c r="M24" s="118">
        <v>11425</v>
      </c>
      <c r="N24" s="258" t="s">
        <v>1564</v>
      </c>
      <c r="O24" s="259"/>
      <c r="P24" s="260"/>
    </row>
    <row r="25" spans="1:17" s="77" customFormat="1" ht="13.5" customHeight="1">
      <c r="A25" s="118">
        <v>11138</v>
      </c>
      <c r="B25" s="261" t="s">
        <v>1565</v>
      </c>
      <c r="C25" s="262"/>
      <c r="D25" s="263"/>
      <c r="E25" s="118">
        <v>11228</v>
      </c>
      <c r="F25" s="261" t="s">
        <v>1566</v>
      </c>
      <c r="G25" s="262"/>
      <c r="H25" s="263"/>
      <c r="I25" s="190">
        <v>11320</v>
      </c>
      <c r="J25" s="257" t="s">
        <v>1567</v>
      </c>
      <c r="K25" s="257"/>
      <c r="L25" s="257"/>
      <c r="M25" s="118">
        <v>11426</v>
      </c>
      <c r="N25" s="261" t="s">
        <v>1568</v>
      </c>
      <c r="O25" s="262"/>
      <c r="P25" s="263"/>
    </row>
    <row r="26" spans="1:17" s="77" customFormat="1" ht="13.5" customHeight="1">
      <c r="A26" s="118">
        <v>11139</v>
      </c>
      <c r="B26" s="261" t="s">
        <v>1569</v>
      </c>
      <c r="C26" s="262"/>
      <c r="D26" s="263"/>
      <c r="E26" s="118">
        <v>11229</v>
      </c>
      <c r="F26" s="261" t="s">
        <v>1570</v>
      </c>
      <c r="G26" s="262"/>
      <c r="H26" s="263"/>
      <c r="I26" s="193"/>
      <c r="J26" s="194"/>
      <c r="K26" s="195"/>
      <c r="L26" s="78"/>
      <c r="M26" s="118">
        <v>11526</v>
      </c>
      <c r="N26" s="261" t="s">
        <v>1571</v>
      </c>
      <c r="O26" s="262"/>
      <c r="P26" s="263"/>
    </row>
    <row r="27" spans="1:17" s="77" customFormat="1" ht="13.5" customHeight="1">
      <c r="A27" s="118">
        <v>11140</v>
      </c>
      <c r="B27" s="261" t="s">
        <v>1572</v>
      </c>
      <c r="C27" s="262"/>
      <c r="D27" s="263"/>
      <c r="E27" s="118">
        <v>11230</v>
      </c>
      <c r="F27" s="261" t="s">
        <v>1573</v>
      </c>
      <c r="G27" s="262"/>
      <c r="H27" s="263"/>
      <c r="I27" s="193"/>
      <c r="J27" s="194"/>
      <c r="K27" s="195"/>
      <c r="L27" s="196"/>
      <c r="M27" s="118">
        <v>11527</v>
      </c>
      <c r="N27" s="261" t="s">
        <v>1574</v>
      </c>
      <c r="O27" s="262"/>
      <c r="P27" s="263"/>
    </row>
    <row r="28" spans="1:17" s="77" customFormat="1" ht="13.5" customHeight="1">
      <c r="A28" s="118">
        <v>11141</v>
      </c>
      <c r="B28" s="261" t="s">
        <v>1575</v>
      </c>
      <c r="C28" s="262"/>
      <c r="D28" s="263"/>
      <c r="E28" s="118">
        <v>11231</v>
      </c>
      <c r="F28" s="261" t="s">
        <v>1576</v>
      </c>
      <c r="G28" s="262"/>
      <c r="H28" s="263"/>
      <c r="I28" s="193"/>
      <c r="J28" s="194"/>
      <c r="K28" s="195"/>
      <c r="L28" s="196"/>
      <c r="M28" s="118">
        <v>11662</v>
      </c>
      <c r="N28" s="261" t="s">
        <v>1577</v>
      </c>
      <c r="O28" s="262"/>
      <c r="P28" s="263"/>
    </row>
    <row r="29" spans="1:17" s="77" customFormat="1" ht="13.5" customHeight="1">
      <c r="A29" s="118">
        <v>11142</v>
      </c>
      <c r="B29" s="261" t="s">
        <v>1578</v>
      </c>
      <c r="C29" s="262"/>
      <c r="D29" s="263"/>
      <c r="E29" s="118">
        <v>11232</v>
      </c>
      <c r="F29" s="261" t="s">
        <v>1579</v>
      </c>
      <c r="G29" s="262"/>
      <c r="H29" s="263"/>
      <c r="I29" s="111"/>
      <c r="J29" s="196"/>
      <c r="K29" s="196"/>
      <c r="L29" s="196"/>
      <c r="M29" s="196"/>
      <c r="N29" s="264"/>
      <c r="O29" s="264"/>
      <c r="P29" s="264"/>
    </row>
    <row r="30" spans="1:17" s="77" customFormat="1" ht="13.5" customHeight="1">
      <c r="A30" s="252"/>
      <c r="B30" s="253"/>
      <c r="C30" s="253"/>
      <c r="D30" s="253"/>
      <c r="E30" s="254"/>
      <c r="F30" s="253"/>
      <c r="G30" s="253"/>
      <c r="H30" s="253"/>
      <c r="I30" s="111"/>
      <c r="J30" s="196"/>
      <c r="K30" s="196"/>
      <c r="L30" s="196"/>
      <c r="M30" s="196"/>
      <c r="N30" s="246"/>
      <c r="O30" s="246"/>
      <c r="P30" s="246"/>
    </row>
    <row r="31" spans="1:17" s="89" customFormat="1" ht="14.25" customHeight="1">
      <c r="A31" s="286" t="s">
        <v>9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88"/>
    </row>
    <row r="32" spans="1:17" s="89" customFormat="1" ht="14.25" customHeight="1">
      <c r="A32" s="288" t="s">
        <v>10</v>
      </c>
      <c r="B32" s="289"/>
      <c r="C32" s="289"/>
      <c r="D32" s="290"/>
      <c r="E32" s="288" t="s">
        <v>11</v>
      </c>
      <c r="F32" s="289"/>
      <c r="G32" s="289"/>
      <c r="H32" s="290"/>
      <c r="I32" s="294" t="s">
        <v>162</v>
      </c>
      <c r="J32" s="295"/>
      <c r="K32" s="295"/>
      <c r="L32" s="296"/>
      <c r="M32" s="96" t="s">
        <v>1389</v>
      </c>
      <c r="N32" s="291" t="s">
        <v>1390</v>
      </c>
      <c r="O32" s="292"/>
      <c r="P32" s="293"/>
    </row>
    <row r="33" spans="1:17" s="89" customFormat="1" ht="14.25" customHeight="1">
      <c r="A33" s="91" t="s">
        <v>16</v>
      </c>
      <c r="B33" s="274" t="s">
        <v>17</v>
      </c>
      <c r="C33" s="265"/>
      <c r="D33" s="266"/>
      <c r="E33" s="91" t="s">
        <v>18</v>
      </c>
      <c r="F33" s="274" t="s">
        <v>19</v>
      </c>
      <c r="G33" s="265"/>
      <c r="H33" s="266"/>
      <c r="I33" s="90" t="s">
        <v>163</v>
      </c>
      <c r="J33" s="274" t="s">
        <v>164</v>
      </c>
      <c r="K33" s="265"/>
      <c r="L33" s="266"/>
      <c r="M33" s="90" t="s">
        <v>36</v>
      </c>
      <c r="N33" s="274" t="s">
        <v>37</v>
      </c>
      <c r="O33" s="265"/>
      <c r="P33" s="266"/>
      <c r="Q33" s="88"/>
    </row>
    <row r="34" spans="1:17" s="89" customFormat="1" ht="14.25" customHeight="1">
      <c r="A34" s="92" t="s">
        <v>22</v>
      </c>
      <c r="B34" s="274" t="s">
        <v>23</v>
      </c>
      <c r="C34" s="265"/>
      <c r="D34" s="266"/>
      <c r="E34" s="92" t="s">
        <v>24</v>
      </c>
      <c r="F34" s="274" t="s">
        <v>25</v>
      </c>
      <c r="G34" s="265"/>
      <c r="H34" s="266"/>
      <c r="I34" s="90" t="s">
        <v>169</v>
      </c>
      <c r="J34" s="274" t="s">
        <v>170</v>
      </c>
      <c r="K34" s="265"/>
      <c r="L34" s="266"/>
      <c r="M34" s="93" t="s">
        <v>50</v>
      </c>
      <c r="N34" s="274" t="s">
        <v>51</v>
      </c>
      <c r="O34" s="265"/>
      <c r="P34" s="266"/>
      <c r="Q34" s="88"/>
    </row>
    <row r="35" spans="1:17" s="89" customFormat="1" ht="14.25" customHeight="1">
      <c r="A35" s="92" t="s">
        <v>30</v>
      </c>
      <c r="B35" s="274" t="s">
        <v>31</v>
      </c>
      <c r="C35" s="265"/>
      <c r="D35" s="266"/>
      <c r="E35" s="92" t="s">
        <v>32</v>
      </c>
      <c r="F35" s="274" t="s">
        <v>33</v>
      </c>
      <c r="G35" s="265"/>
      <c r="H35" s="266"/>
      <c r="I35" s="90" t="s">
        <v>461</v>
      </c>
      <c r="J35" s="274" t="s">
        <v>174</v>
      </c>
      <c r="K35" s="265"/>
      <c r="L35" s="266"/>
      <c r="M35" s="93" t="s">
        <v>598</v>
      </c>
      <c r="N35" s="274" t="s">
        <v>599</v>
      </c>
      <c r="O35" s="265"/>
      <c r="P35" s="266"/>
      <c r="Q35" s="88"/>
    </row>
    <row r="36" spans="1:17" s="89" customFormat="1" ht="14.25" customHeight="1">
      <c r="A36" s="92" t="s">
        <v>38</v>
      </c>
      <c r="B36" s="274" t="s">
        <v>39</v>
      </c>
      <c r="C36" s="265"/>
      <c r="D36" s="266"/>
      <c r="E36" s="92" t="s">
        <v>44</v>
      </c>
      <c r="F36" s="274" t="s">
        <v>45</v>
      </c>
      <c r="G36" s="265"/>
      <c r="H36" s="266"/>
      <c r="I36" s="90" t="s">
        <v>12</v>
      </c>
      <c r="J36" s="274" t="s">
        <v>13</v>
      </c>
      <c r="K36" s="265"/>
      <c r="L36" s="266"/>
      <c r="M36" s="93" t="s">
        <v>600</v>
      </c>
      <c r="N36" s="274" t="s">
        <v>601</v>
      </c>
      <c r="O36" s="265"/>
      <c r="P36" s="266"/>
      <c r="Q36" s="88"/>
    </row>
    <row r="37" spans="1:17" s="89" customFormat="1" ht="14.25" customHeight="1">
      <c r="A37" s="92" t="s">
        <v>42</v>
      </c>
      <c r="B37" s="274" t="s">
        <v>43</v>
      </c>
      <c r="C37" s="265"/>
      <c r="D37" s="266"/>
      <c r="E37" s="92" t="s">
        <v>48</v>
      </c>
      <c r="F37" s="274" t="s">
        <v>49</v>
      </c>
      <c r="G37" s="265"/>
      <c r="H37" s="266"/>
      <c r="I37" s="90" t="s">
        <v>20</v>
      </c>
      <c r="J37" s="274" t="s">
        <v>21</v>
      </c>
      <c r="K37" s="265"/>
      <c r="L37" s="266"/>
      <c r="M37" s="94" t="s">
        <v>905</v>
      </c>
      <c r="N37" s="274" t="s">
        <v>1391</v>
      </c>
      <c r="O37" s="265"/>
      <c r="P37" s="266"/>
      <c r="Q37" s="88"/>
    </row>
    <row r="38" spans="1:17" s="89" customFormat="1" ht="14.25" customHeight="1">
      <c r="A38" s="92" t="s">
        <v>46</v>
      </c>
      <c r="B38" s="274" t="s">
        <v>47</v>
      </c>
      <c r="C38" s="265"/>
      <c r="D38" s="266"/>
      <c r="E38" s="92" t="s">
        <v>61</v>
      </c>
      <c r="F38" s="274" t="s">
        <v>62</v>
      </c>
      <c r="G38" s="265"/>
      <c r="H38" s="266"/>
      <c r="I38" s="90" t="s">
        <v>26</v>
      </c>
      <c r="J38" s="274" t="s">
        <v>27</v>
      </c>
      <c r="K38" s="265"/>
      <c r="L38" s="266"/>
      <c r="M38" s="94" t="s">
        <v>1392</v>
      </c>
      <c r="N38" s="274" t="s">
        <v>1393</v>
      </c>
      <c r="O38" s="265"/>
      <c r="P38" s="266"/>
      <c r="Q38" s="88"/>
    </row>
    <row r="39" spans="1:17" s="89" customFormat="1" ht="14.25" customHeight="1">
      <c r="A39" s="92" t="s">
        <v>59</v>
      </c>
      <c r="B39" s="274" t="s">
        <v>60</v>
      </c>
      <c r="C39" s="265"/>
      <c r="D39" s="266"/>
      <c r="E39" s="92" t="s">
        <v>67</v>
      </c>
      <c r="F39" s="274" t="s">
        <v>68</v>
      </c>
      <c r="G39" s="265"/>
      <c r="H39" s="266"/>
      <c r="I39" s="90" t="s">
        <v>34</v>
      </c>
      <c r="J39" s="274" t="s">
        <v>35</v>
      </c>
      <c r="K39" s="265"/>
      <c r="L39" s="266"/>
      <c r="M39" s="283" t="s">
        <v>54</v>
      </c>
      <c r="N39" s="284"/>
      <c r="O39" s="284"/>
      <c r="P39" s="285"/>
      <c r="Q39" s="88"/>
    </row>
    <row r="40" spans="1:17" s="89" customFormat="1" ht="14.25" customHeight="1">
      <c r="A40" s="92" t="s">
        <v>65</v>
      </c>
      <c r="B40" s="274" t="s">
        <v>66</v>
      </c>
      <c r="C40" s="265"/>
      <c r="D40" s="266"/>
      <c r="E40" s="92" t="s">
        <v>73</v>
      </c>
      <c r="F40" s="274" t="s">
        <v>74</v>
      </c>
      <c r="G40" s="265"/>
      <c r="H40" s="266"/>
      <c r="I40" s="90" t="s">
        <v>40</v>
      </c>
      <c r="J40" s="274" t="s">
        <v>41</v>
      </c>
      <c r="K40" s="265"/>
      <c r="L40" s="266"/>
      <c r="M40" s="95" t="s">
        <v>57</v>
      </c>
      <c r="N40" s="274" t="s">
        <v>58</v>
      </c>
      <c r="O40" s="265"/>
      <c r="P40" s="266"/>
      <c r="Q40" s="88"/>
    </row>
    <row r="41" spans="1:17" s="89" customFormat="1" ht="14.25" customHeight="1">
      <c r="A41" s="92" t="s">
        <v>71</v>
      </c>
      <c r="B41" s="274" t="s">
        <v>72</v>
      </c>
      <c r="C41" s="265"/>
      <c r="D41" s="266"/>
      <c r="E41" s="92" t="s">
        <v>79</v>
      </c>
      <c r="F41" s="274" t="s">
        <v>80</v>
      </c>
      <c r="G41" s="265"/>
      <c r="H41" s="266"/>
      <c r="I41" s="90" t="s">
        <v>52</v>
      </c>
      <c r="J41" s="274" t="s">
        <v>53</v>
      </c>
      <c r="K41" s="265"/>
      <c r="L41" s="266"/>
      <c r="M41" s="90" t="s">
        <v>63</v>
      </c>
      <c r="N41" s="274" t="s">
        <v>64</v>
      </c>
      <c r="O41" s="265"/>
      <c r="P41" s="266"/>
      <c r="Q41" s="88"/>
    </row>
    <row r="42" spans="1:17" s="89" customFormat="1" ht="14.25" customHeight="1">
      <c r="A42" s="92" t="s">
        <v>77</v>
      </c>
      <c r="B42" s="274" t="s">
        <v>78</v>
      </c>
      <c r="C42" s="265"/>
      <c r="D42" s="266"/>
      <c r="E42" s="92" t="s">
        <v>83</v>
      </c>
      <c r="F42" s="274" t="s">
        <v>84</v>
      </c>
      <c r="G42" s="265"/>
      <c r="H42" s="266"/>
      <c r="I42" s="90" t="s">
        <v>55</v>
      </c>
      <c r="J42" s="274" t="s">
        <v>56</v>
      </c>
      <c r="K42" s="265"/>
      <c r="L42" s="266"/>
      <c r="M42" s="90" t="s">
        <v>75</v>
      </c>
      <c r="N42" s="274" t="s">
        <v>76</v>
      </c>
      <c r="O42" s="265"/>
      <c r="P42" s="266"/>
      <c r="Q42" s="88"/>
    </row>
    <row r="43" spans="1:17" s="89" customFormat="1" ht="14.25" customHeight="1">
      <c r="A43" s="92" t="s">
        <v>87</v>
      </c>
      <c r="B43" s="274" t="s">
        <v>88</v>
      </c>
      <c r="C43" s="265"/>
      <c r="D43" s="266"/>
      <c r="E43" s="92" t="s">
        <v>89</v>
      </c>
      <c r="F43" s="274" t="s">
        <v>90</v>
      </c>
      <c r="G43" s="265"/>
      <c r="H43" s="266"/>
      <c r="I43" s="90" t="s">
        <v>69</v>
      </c>
      <c r="J43" s="274" t="s">
        <v>70</v>
      </c>
      <c r="K43" s="265"/>
      <c r="L43" s="266"/>
      <c r="M43" s="90" t="s">
        <v>81</v>
      </c>
      <c r="N43" s="274" t="s">
        <v>82</v>
      </c>
      <c r="O43" s="265"/>
      <c r="P43" s="266"/>
      <c r="Q43" s="88"/>
    </row>
    <row r="44" spans="1:17" s="89" customFormat="1" ht="14.25" customHeight="1">
      <c r="A44" s="92" t="s">
        <v>93</v>
      </c>
      <c r="B44" s="274" t="s">
        <v>94</v>
      </c>
      <c r="C44" s="265"/>
      <c r="D44" s="266"/>
      <c r="E44" s="92" t="s">
        <v>95</v>
      </c>
      <c r="F44" s="274" t="s">
        <v>96</v>
      </c>
      <c r="G44" s="265"/>
      <c r="H44" s="266"/>
      <c r="I44" s="90" t="s">
        <v>85</v>
      </c>
      <c r="J44" s="274" t="s">
        <v>86</v>
      </c>
      <c r="K44" s="265"/>
      <c r="L44" s="266"/>
      <c r="M44" s="90" t="s">
        <v>99</v>
      </c>
      <c r="N44" s="274" t="s">
        <v>100</v>
      </c>
      <c r="O44" s="265"/>
      <c r="P44" s="266"/>
      <c r="Q44" s="88"/>
    </row>
    <row r="45" spans="1:17" s="89" customFormat="1" ht="14.25" customHeight="1">
      <c r="A45" s="92" t="s">
        <v>101</v>
      </c>
      <c r="B45" s="274" t="s">
        <v>102</v>
      </c>
      <c r="C45" s="265"/>
      <c r="D45" s="266"/>
      <c r="E45" s="92" t="s">
        <v>103</v>
      </c>
      <c r="F45" s="274" t="s">
        <v>104</v>
      </c>
      <c r="G45" s="265"/>
      <c r="H45" s="266"/>
      <c r="I45" s="90" t="s">
        <v>91</v>
      </c>
      <c r="J45" s="274" t="s">
        <v>92</v>
      </c>
      <c r="K45" s="265"/>
      <c r="L45" s="266"/>
      <c r="M45" s="90" t="s">
        <v>112</v>
      </c>
      <c r="N45" s="274" t="s">
        <v>113</v>
      </c>
      <c r="O45" s="265"/>
      <c r="P45" s="266"/>
      <c r="Q45" s="88"/>
    </row>
    <row r="46" spans="1:17" s="89" customFormat="1" ht="14.25" customHeight="1">
      <c r="A46" s="92" t="s">
        <v>109</v>
      </c>
      <c r="B46" s="274" t="s">
        <v>110</v>
      </c>
      <c r="C46" s="265"/>
      <c r="D46" s="266"/>
      <c r="E46" s="92" t="s">
        <v>105</v>
      </c>
      <c r="F46" s="274" t="s">
        <v>106</v>
      </c>
      <c r="G46" s="265"/>
      <c r="H46" s="266"/>
      <c r="I46" s="90" t="s">
        <v>97</v>
      </c>
      <c r="J46" s="274" t="s">
        <v>98</v>
      </c>
      <c r="K46" s="265"/>
      <c r="L46" s="266"/>
      <c r="M46" s="90" t="s">
        <v>116</v>
      </c>
      <c r="N46" s="274" t="s">
        <v>117</v>
      </c>
      <c r="O46" s="265"/>
      <c r="P46" s="266"/>
      <c r="Q46" s="88"/>
    </row>
    <row r="47" spans="1:17" s="89" customFormat="1" ht="14.25" customHeight="1">
      <c r="A47" s="92" t="s">
        <v>118</v>
      </c>
      <c r="B47" s="274" t="s">
        <v>119</v>
      </c>
      <c r="C47" s="265"/>
      <c r="D47" s="266"/>
      <c r="E47" s="92" t="s">
        <v>111</v>
      </c>
      <c r="F47" s="280" t="s">
        <v>795</v>
      </c>
      <c r="G47" s="281"/>
      <c r="H47" s="282"/>
      <c r="I47" s="90" t="s">
        <v>107</v>
      </c>
      <c r="J47" s="274" t="s">
        <v>108</v>
      </c>
      <c r="K47" s="265"/>
      <c r="L47" s="266"/>
      <c r="M47" s="90" t="s">
        <v>126</v>
      </c>
      <c r="N47" s="274" t="s">
        <v>127</v>
      </c>
      <c r="O47" s="265"/>
      <c r="P47" s="266"/>
      <c r="Q47" s="88"/>
    </row>
    <row r="48" spans="1:17" s="89" customFormat="1" ht="14.25" customHeight="1">
      <c r="A48" s="92" t="s">
        <v>139</v>
      </c>
      <c r="B48" s="274" t="s">
        <v>140</v>
      </c>
      <c r="C48" s="265"/>
      <c r="D48" s="266"/>
      <c r="E48" s="92" t="s">
        <v>114</v>
      </c>
      <c r="F48" s="274" t="s">
        <v>115</v>
      </c>
      <c r="G48" s="265"/>
      <c r="H48" s="266"/>
      <c r="I48" s="96" t="s">
        <v>122</v>
      </c>
      <c r="J48" s="274" t="s">
        <v>603</v>
      </c>
      <c r="K48" s="265"/>
      <c r="L48" s="266"/>
      <c r="M48" s="90" t="s">
        <v>130</v>
      </c>
      <c r="N48" s="274" t="s">
        <v>131</v>
      </c>
      <c r="O48" s="265"/>
      <c r="P48" s="266"/>
      <c r="Q48" s="88"/>
    </row>
    <row r="49" spans="1:17" s="89" customFormat="1" ht="14.25" customHeight="1">
      <c r="A49" s="98" t="s">
        <v>607</v>
      </c>
      <c r="B49" s="274" t="s">
        <v>579</v>
      </c>
      <c r="C49" s="265"/>
      <c r="D49" s="266"/>
      <c r="E49" s="92" t="s">
        <v>120</v>
      </c>
      <c r="F49" s="274" t="s">
        <v>121</v>
      </c>
      <c r="G49" s="265"/>
      <c r="H49" s="266"/>
      <c r="I49" s="90" t="s">
        <v>473</v>
      </c>
      <c r="J49" s="274" t="s">
        <v>125</v>
      </c>
      <c r="K49" s="265"/>
      <c r="L49" s="266"/>
      <c r="M49" s="90" t="s">
        <v>135</v>
      </c>
      <c r="N49" s="274" t="s">
        <v>136</v>
      </c>
      <c r="O49" s="265"/>
      <c r="P49" s="266"/>
      <c r="Q49" s="88"/>
    </row>
    <row r="50" spans="1:17" s="89" customFormat="1" ht="14.25" customHeight="1">
      <c r="A50" s="132" t="s">
        <v>142</v>
      </c>
      <c r="B50" s="133"/>
      <c r="C50" s="133"/>
      <c r="D50" s="134"/>
      <c r="E50" s="92" t="s">
        <v>123</v>
      </c>
      <c r="F50" s="274" t="s">
        <v>124</v>
      </c>
      <c r="G50" s="265"/>
      <c r="H50" s="266"/>
      <c r="I50" s="90" t="s">
        <v>906</v>
      </c>
      <c r="J50" s="274" t="s">
        <v>907</v>
      </c>
      <c r="K50" s="265"/>
      <c r="L50" s="266"/>
      <c r="M50" s="90" t="s">
        <v>137</v>
      </c>
      <c r="N50" s="274" t="s">
        <v>138</v>
      </c>
      <c r="O50" s="265"/>
      <c r="P50" s="266"/>
      <c r="Q50" s="88"/>
    </row>
    <row r="51" spans="1:17" s="89" customFormat="1" ht="14.25" customHeight="1">
      <c r="A51" s="91" t="s">
        <v>148</v>
      </c>
      <c r="B51" s="274" t="s">
        <v>149</v>
      </c>
      <c r="C51" s="265"/>
      <c r="D51" s="266"/>
      <c r="E51" s="92" t="s">
        <v>128</v>
      </c>
      <c r="F51" s="274" t="s">
        <v>602</v>
      </c>
      <c r="G51" s="265"/>
      <c r="H51" s="266"/>
      <c r="I51" s="132" t="s">
        <v>129</v>
      </c>
      <c r="J51" s="133"/>
      <c r="K51" s="133"/>
      <c r="L51" s="134"/>
      <c r="M51" s="90" t="s">
        <v>141</v>
      </c>
      <c r="N51" s="274" t="s">
        <v>606</v>
      </c>
      <c r="O51" s="265"/>
      <c r="P51" s="266"/>
      <c r="Q51" s="88"/>
    </row>
    <row r="52" spans="1:17" s="89" customFormat="1" ht="14.25" customHeight="1">
      <c r="A52" s="92" t="s">
        <v>158</v>
      </c>
      <c r="B52" s="274" t="s">
        <v>159</v>
      </c>
      <c r="C52" s="265"/>
      <c r="D52" s="266"/>
      <c r="E52" s="92" t="s">
        <v>132</v>
      </c>
      <c r="F52" s="274" t="s">
        <v>133</v>
      </c>
      <c r="G52" s="265"/>
      <c r="H52" s="266"/>
      <c r="I52" s="93" t="s">
        <v>134</v>
      </c>
      <c r="J52" s="274" t="s">
        <v>476</v>
      </c>
      <c r="K52" s="265"/>
      <c r="L52" s="266"/>
      <c r="M52" s="90" t="s">
        <v>147</v>
      </c>
      <c r="N52" s="274" t="s">
        <v>608</v>
      </c>
      <c r="O52" s="265"/>
      <c r="P52" s="266"/>
      <c r="Q52" s="88"/>
    </row>
    <row r="53" spans="1:17" s="89" customFormat="1" ht="14.25" customHeight="1">
      <c r="A53" s="92" t="s">
        <v>167</v>
      </c>
      <c r="B53" s="274" t="s">
        <v>168</v>
      </c>
      <c r="C53" s="265"/>
      <c r="D53" s="266"/>
      <c r="E53" s="97" t="s">
        <v>604</v>
      </c>
      <c r="F53" s="274" t="s">
        <v>605</v>
      </c>
      <c r="G53" s="265"/>
      <c r="H53" s="266"/>
      <c r="I53" s="93" t="s">
        <v>145</v>
      </c>
      <c r="J53" s="274" t="s">
        <v>146</v>
      </c>
      <c r="K53" s="265"/>
      <c r="L53" s="266"/>
      <c r="M53" s="90" t="s">
        <v>609</v>
      </c>
      <c r="N53" s="274" t="s">
        <v>610</v>
      </c>
      <c r="O53" s="265"/>
      <c r="P53" s="266"/>
      <c r="Q53" s="88"/>
    </row>
    <row r="54" spans="1:17" s="89" customFormat="1" ht="14.25" customHeight="1">
      <c r="A54" s="92" t="s">
        <v>173</v>
      </c>
      <c r="B54" s="274" t="s">
        <v>616</v>
      </c>
      <c r="C54" s="265"/>
      <c r="D54" s="266"/>
      <c r="E54" s="92" t="s">
        <v>143</v>
      </c>
      <c r="F54" s="274" t="s">
        <v>144</v>
      </c>
      <c r="G54" s="265"/>
      <c r="H54" s="266"/>
      <c r="I54" s="93" t="s">
        <v>152</v>
      </c>
      <c r="J54" s="274" t="s">
        <v>153</v>
      </c>
      <c r="K54" s="265"/>
      <c r="L54" s="266"/>
      <c r="M54" s="99"/>
      <c r="N54" s="100"/>
      <c r="O54" s="100"/>
      <c r="P54" s="100"/>
      <c r="Q54" s="88"/>
    </row>
    <row r="55" spans="1:17" s="89" customFormat="1" ht="14.25" customHeight="1">
      <c r="A55" s="97" t="s">
        <v>175</v>
      </c>
      <c r="B55" s="274" t="s">
        <v>176</v>
      </c>
      <c r="C55" s="265"/>
      <c r="D55" s="266"/>
      <c r="E55" s="92" t="s">
        <v>150</v>
      </c>
      <c r="F55" s="274" t="s">
        <v>151</v>
      </c>
      <c r="G55" s="265"/>
      <c r="H55" s="266"/>
      <c r="I55" s="93" t="s">
        <v>156</v>
      </c>
      <c r="J55" s="274" t="s">
        <v>157</v>
      </c>
      <c r="K55" s="265"/>
      <c r="L55" s="266"/>
      <c r="M55" s="99"/>
      <c r="N55" s="100"/>
      <c r="O55" s="100"/>
      <c r="P55" s="100"/>
      <c r="Q55" s="88"/>
    </row>
    <row r="56" spans="1:17" s="89" customFormat="1" ht="14.25" customHeight="1">
      <c r="E56" s="98" t="s">
        <v>154</v>
      </c>
      <c r="F56" s="274" t="s">
        <v>155</v>
      </c>
      <c r="G56" s="265"/>
      <c r="H56" s="266"/>
      <c r="I56" s="93" t="s">
        <v>160</v>
      </c>
      <c r="J56" s="274" t="s">
        <v>161</v>
      </c>
      <c r="K56" s="265"/>
      <c r="L56" s="266"/>
      <c r="M56" s="99"/>
      <c r="N56" s="100"/>
      <c r="O56" s="100"/>
      <c r="P56" s="100"/>
      <c r="Q56" s="88"/>
    </row>
    <row r="57" spans="1:17" s="89" customFormat="1" ht="14.25" customHeight="1">
      <c r="E57" s="101" t="s">
        <v>611</v>
      </c>
      <c r="F57" s="274" t="s">
        <v>1394</v>
      </c>
      <c r="G57" s="265"/>
      <c r="H57" s="266"/>
      <c r="I57" s="90" t="s">
        <v>165</v>
      </c>
      <c r="J57" s="274" t="s">
        <v>166</v>
      </c>
      <c r="K57" s="265"/>
      <c r="L57" s="266"/>
      <c r="M57" s="99"/>
      <c r="N57" s="100"/>
      <c r="O57" s="100"/>
      <c r="P57" s="100"/>
      <c r="Q57" s="88"/>
    </row>
    <row r="58" spans="1:17" s="89" customFormat="1" ht="14.25" customHeight="1">
      <c r="E58" s="101" t="s">
        <v>612</v>
      </c>
      <c r="F58" s="274" t="s">
        <v>613</v>
      </c>
      <c r="G58" s="265"/>
      <c r="H58" s="266"/>
      <c r="I58" s="90" t="s">
        <v>171</v>
      </c>
      <c r="J58" s="274" t="s">
        <v>172</v>
      </c>
      <c r="K58" s="265"/>
      <c r="L58" s="266"/>
      <c r="M58" s="99"/>
      <c r="N58" s="279"/>
      <c r="O58" s="279"/>
      <c r="P58" s="279"/>
      <c r="Q58" s="88"/>
    </row>
    <row r="59" spans="1:17" s="89" customFormat="1" ht="14.25" customHeight="1">
      <c r="E59" s="101" t="s">
        <v>614</v>
      </c>
      <c r="F59" s="274" t="s">
        <v>615</v>
      </c>
      <c r="G59" s="265"/>
      <c r="H59" s="266"/>
      <c r="I59" s="90" t="s">
        <v>177</v>
      </c>
      <c r="J59" s="274" t="s">
        <v>178</v>
      </c>
      <c r="K59" s="265"/>
      <c r="L59" s="266"/>
      <c r="M59" s="99"/>
      <c r="N59" s="100"/>
      <c r="O59" s="100"/>
      <c r="P59" s="100"/>
      <c r="Q59" s="88"/>
    </row>
    <row r="60" spans="1:17" s="89" customFormat="1" ht="14.25" customHeight="1">
      <c r="E60" s="101" t="s">
        <v>617</v>
      </c>
      <c r="F60" s="274" t="s">
        <v>618</v>
      </c>
      <c r="G60" s="265"/>
      <c r="H60" s="266"/>
      <c r="I60" s="93" t="s">
        <v>14</v>
      </c>
      <c r="J60" s="274" t="s">
        <v>15</v>
      </c>
      <c r="K60" s="265"/>
      <c r="L60" s="266"/>
      <c r="M60" s="99"/>
      <c r="N60" s="100"/>
      <c r="O60" s="100"/>
      <c r="P60" s="100"/>
      <c r="Q60" s="88"/>
    </row>
    <row r="61" spans="1:17" s="89" customFormat="1" ht="14.25" customHeight="1">
      <c r="E61" s="97" t="s">
        <v>796</v>
      </c>
      <c r="F61" s="274" t="s">
        <v>797</v>
      </c>
      <c r="G61" s="265"/>
      <c r="H61" s="266"/>
      <c r="I61" s="171"/>
      <c r="J61" s="130"/>
      <c r="K61" s="130"/>
      <c r="L61" s="130"/>
      <c r="M61" s="102"/>
      <c r="N61" s="279"/>
      <c r="O61" s="279"/>
      <c r="P61" s="279"/>
      <c r="Q61" s="88"/>
    </row>
    <row r="62" spans="1:17" s="89" customFormat="1" ht="14.15" customHeight="1">
      <c r="D62" s="172"/>
      <c r="E62" s="101" t="s">
        <v>908</v>
      </c>
      <c r="F62" s="274" t="s">
        <v>909</v>
      </c>
      <c r="G62" s="265"/>
      <c r="H62" s="266"/>
      <c r="M62" s="102"/>
      <c r="N62" s="279"/>
      <c r="O62" s="279"/>
      <c r="P62" s="279"/>
      <c r="Q62" s="88"/>
    </row>
    <row r="63" spans="1:17" s="87" customFormat="1" ht="13">
      <c r="A63" s="103"/>
      <c r="B63" s="104"/>
      <c r="C63" s="104"/>
      <c r="D63" s="104"/>
      <c r="E63" s="105"/>
      <c r="F63" s="104"/>
      <c r="G63" s="104"/>
      <c r="H63" s="104"/>
      <c r="I63" s="105"/>
      <c r="J63" s="106"/>
      <c r="K63" s="107"/>
      <c r="L63" s="107"/>
      <c r="M63" s="108"/>
      <c r="N63" s="108"/>
      <c r="O63" s="108"/>
      <c r="P63" s="108"/>
      <c r="Q63" s="109"/>
    </row>
    <row r="64" spans="1:17" s="87" customFormat="1" ht="13">
      <c r="A64" s="275" t="s">
        <v>179</v>
      </c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109"/>
    </row>
    <row r="65" spans="1:17" s="87" customFormat="1" ht="13.5" customHeight="1">
      <c r="A65" s="277" t="s">
        <v>1395</v>
      </c>
      <c r="B65" s="277"/>
      <c r="C65" s="277"/>
      <c r="D65" s="277"/>
      <c r="E65" s="277"/>
      <c r="F65" s="277"/>
      <c r="G65" s="277"/>
      <c r="H65" s="277"/>
      <c r="I65" s="278" t="s">
        <v>911</v>
      </c>
      <c r="J65" s="278"/>
      <c r="K65" s="278"/>
      <c r="L65" s="278"/>
      <c r="M65" s="278"/>
      <c r="N65" s="278"/>
      <c r="O65" s="278"/>
      <c r="P65" s="278"/>
      <c r="Q65" s="86"/>
    </row>
    <row r="66" spans="1:17" s="87" customFormat="1" ht="13.5" customHeight="1">
      <c r="A66" s="128" t="s">
        <v>847</v>
      </c>
      <c r="B66" s="273" t="s">
        <v>180</v>
      </c>
      <c r="C66" s="273"/>
      <c r="D66" s="273"/>
      <c r="E66" s="128" t="s">
        <v>880</v>
      </c>
      <c r="F66" s="273" t="s">
        <v>197</v>
      </c>
      <c r="G66" s="273"/>
      <c r="H66" s="273"/>
      <c r="I66" s="128" t="s">
        <v>635</v>
      </c>
      <c r="J66" s="273" t="s">
        <v>1396</v>
      </c>
      <c r="K66" s="273"/>
      <c r="L66" s="273"/>
      <c r="M66" s="128" t="s">
        <v>895</v>
      </c>
      <c r="N66" s="273" t="s">
        <v>1397</v>
      </c>
      <c r="O66" s="273"/>
      <c r="P66" s="273"/>
      <c r="Q66" s="86"/>
    </row>
    <row r="67" spans="1:17" s="87" customFormat="1" ht="13.5" customHeight="1">
      <c r="A67" s="128" t="s">
        <v>848</v>
      </c>
      <c r="B67" s="273" t="s">
        <v>181</v>
      </c>
      <c r="C67" s="273"/>
      <c r="D67" s="273"/>
      <c r="E67" s="128" t="s">
        <v>881</v>
      </c>
      <c r="F67" s="273" t="s">
        <v>1301</v>
      </c>
      <c r="G67" s="273"/>
      <c r="H67" s="273"/>
      <c r="I67" s="128" t="s">
        <v>891</v>
      </c>
      <c r="J67" s="273" t="s">
        <v>813</v>
      </c>
      <c r="K67" s="273"/>
      <c r="L67" s="273"/>
      <c r="M67" s="128" t="s">
        <v>896</v>
      </c>
      <c r="N67" s="273" t="s">
        <v>201</v>
      </c>
      <c r="O67" s="273"/>
      <c r="P67" s="273"/>
      <c r="Q67" s="86"/>
    </row>
    <row r="68" spans="1:17" s="87" customFormat="1" ht="13.5" customHeight="1">
      <c r="A68" s="128" t="s">
        <v>849</v>
      </c>
      <c r="B68" s="273" t="s">
        <v>182</v>
      </c>
      <c r="C68" s="273"/>
      <c r="D68" s="273"/>
      <c r="E68" s="128" t="s">
        <v>882</v>
      </c>
      <c r="F68" s="273" t="s">
        <v>1398</v>
      </c>
      <c r="G68" s="273"/>
      <c r="H68" s="273"/>
      <c r="I68" s="128" t="s">
        <v>892</v>
      </c>
      <c r="J68" s="273" t="s">
        <v>834</v>
      </c>
      <c r="K68" s="273"/>
      <c r="L68" s="273"/>
      <c r="M68" s="128" t="s">
        <v>639</v>
      </c>
      <c r="N68" s="273" t="s">
        <v>1399</v>
      </c>
      <c r="O68" s="273"/>
      <c r="P68" s="273"/>
      <c r="Q68" s="86"/>
    </row>
    <row r="69" spans="1:17" s="87" customFormat="1" ht="13.5" customHeight="1">
      <c r="A69" s="128" t="s">
        <v>850</v>
      </c>
      <c r="B69" s="273" t="s">
        <v>1400</v>
      </c>
      <c r="C69" s="273"/>
      <c r="D69" s="273"/>
      <c r="E69" s="128" t="s">
        <v>883</v>
      </c>
      <c r="F69" s="273" t="s">
        <v>198</v>
      </c>
      <c r="G69" s="273"/>
      <c r="H69" s="273"/>
      <c r="I69" s="128" t="s">
        <v>1262</v>
      </c>
      <c r="J69" s="273" t="s">
        <v>1334</v>
      </c>
      <c r="K69" s="273"/>
      <c r="L69" s="273"/>
      <c r="M69" s="128" t="s">
        <v>583</v>
      </c>
      <c r="N69" s="273" t="s">
        <v>1401</v>
      </c>
      <c r="O69" s="273"/>
      <c r="P69" s="273"/>
      <c r="Q69" s="86"/>
    </row>
    <row r="70" spans="1:17" s="87" customFormat="1" ht="13.5" customHeight="1">
      <c r="A70" s="128" t="s">
        <v>851</v>
      </c>
      <c r="B70" s="273" t="s">
        <v>183</v>
      </c>
      <c r="C70" s="273"/>
      <c r="D70" s="273"/>
      <c r="E70" s="128" t="s">
        <v>884</v>
      </c>
      <c r="F70" s="273" t="s">
        <v>1402</v>
      </c>
      <c r="G70" s="273"/>
      <c r="H70" s="273"/>
      <c r="I70" s="128" t="s">
        <v>1263</v>
      </c>
      <c r="J70" s="273" t="s">
        <v>1403</v>
      </c>
      <c r="K70" s="273"/>
      <c r="L70" s="273"/>
      <c r="M70" s="128" t="s">
        <v>584</v>
      </c>
      <c r="N70" s="273" t="s">
        <v>1404</v>
      </c>
      <c r="O70" s="273"/>
      <c r="P70" s="273"/>
      <c r="Q70" s="86"/>
    </row>
    <row r="71" spans="1:17" s="87" customFormat="1" ht="13.5" customHeight="1">
      <c r="A71" s="128" t="s">
        <v>852</v>
      </c>
      <c r="B71" s="273" t="s">
        <v>184</v>
      </c>
      <c r="C71" s="273"/>
      <c r="D71" s="273"/>
      <c r="E71" s="128" t="s">
        <v>885</v>
      </c>
      <c r="F71" s="273" t="s">
        <v>1405</v>
      </c>
      <c r="G71" s="273"/>
      <c r="H71" s="273"/>
      <c r="I71" s="128" t="s">
        <v>1264</v>
      </c>
      <c r="J71" s="273" t="s">
        <v>1406</v>
      </c>
      <c r="K71" s="273"/>
      <c r="L71" s="273"/>
      <c r="M71" s="128" t="s">
        <v>585</v>
      </c>
      <c r="N71" s="273" t="s">
        <v>1407</v>
      </c>
      <c r="O71" s="273"/>
      <c r="P71" s="273"/>
      <c r="Q71" s="86"/>
    </row>
    <row r="72" spans="1:17" s="87" customFormat="1" ht="13.5" customHeight="1">
      <c r="A72" s="128" t="s">
        <v>853</v>
      </c>
      <c r="B72" s="273" t="s">
        <v>580</v>
      </c>
      <c r="C72" s="273"/>
      <c r="D72" s="273"/>
      <c r="E72" s="128" t="s">
        <v>886</v>
      </c>
      <c r="F72" s="273" t="s">
        <v>581</v>
      </c>
      <c r="G72" s="273"/>
      <c r="H72" s="273"/>
      <c r="I72" s="128" t="s">
        <v>1265</v>
      </c>
      <c r="J72" s="273" t="s">
        <v>1408</v>
      </c>
      <c r="K72" s="273"/>
      <c r="L72" s="273"/>
      <c r="M72" s="128" t="s">
        <v>586</v>
      </c>
      <c r="N72" s="273" t="s">
        <v>1409</v>
      </c>
      <c r="O72" s="273"/>
      <c r="P72" s="273"/>
      <c r="Q72" s="86"/>
    </row>
    <row r="73" spans="1:17" s="87" customFormat="1" ht="13.5" customHeight="1">
      <c r="A73" s="128" t="s">
        <v>625</v>
      </c>
      <c r="B73" s="273" t="s">
        <v>1410</v>
      </c>
      <c r="C73" s="273"/>
      <c r="D73" s="273"/>
      <c r="E73" s="128" t="s">
        <v>887</v>
      </c>
      <c r="F73" s="273" t="s">
        <v>582</v>
      </c>
      <c r="G73" s="273"/>
      <c r="H73" s="273"/>
      <c r="I73" s="128" t="s">
        <v>1411</v>
      </c>
      <c r="J73" s="273" t="s">
        <v>1412</v>
      </c>
      <c r="K73" s="273"/>
      <c r="L73" s="273"/>
      <c r="M73" s="128" t="s">
        <v>897</v>
      </c>
      <c r="N73" s="273" t="s">
        <v>1413</v>
      </c>
      <c r="O73" s="273"/>
      <c r="P73" s="273"/>
      <c r="Q73" s="86"/>
    </row>
    <row r="74" spans="1:17" s="87" customFormat="1" ht="13.5" customHeight="1">
      <c r="A74" s="128" t="s">
        <v>854</v>
      </c>
      <c r="B74" s="273" t="s">
        <v>1414</v>
      </c>
      <c r="C74" s="273"/>
      <c r="D74" s="273"/>
      <c r="E74" s="128" t="s">
        <v>629</v>
      </c>
      <c r="F74" s="273" t="s">
        <v>1415</v>
      </c>
      <c r="G74" s="273"/>
      <c r="H74" s="273"/>
      <c r="I74" s="128" t="s">
        <v>1416</v>
      </c>
      <c r="J74" s="273" t="s">
        <v>1417</v>
      </c>
      <c r="K74" s="273"/>
      <c r="L74" s="273"/>
      <c r="M74" s="128" t="s">
        <v>1269</v>
      </c>
      <c r="N74" s="273" t="s">
        <v>1349</v>
      </c>
      <c r="O74" s="273"/>
      <c r="P74" s="273"/>
      <c r="Q74" s="86"/>
    </row>
    <row r="75" spans="1:17" s="87" customFormat="1" ht="13.5" customHeight="1">
      <c r="A75" s="128" t="s">
        <v>1418</v>
      </c>
      <c r="B75" s="273" t="s">
        <v>1419</v>
      </c>
      <c r="C75" s="273"/>
      <c r="D75" s="273"/>
      <c r="E75" s="128" t="s">
        <v>630</v>
      </c>
      <c r="F75" s="273" t="s">
        <v>1420</v>
      </c>
      <c r="G75" s="273"/>
      <c r="H75" s="273"/>
      <c r="I75" s="128" t="s">
        <v>1421</v>
      </c>
      <c r="J75" s="273" t="s">
        <v>1422</v>
      </c>
      <c r="K75" s="273"/>
      <c r="L75" s="273"/>
      <c r="M75" s="128" t="s">
        <v>1423</v>
      </c>
      <c r="N75" s="273" t="s">
        <v>1424</v>
      </c>
      <c r="O75" s="273"/>
      <c r="P75" s="273"/>
      <c r="Q75" s="86"/>
    </row>
    <row r="76" spans="1:17" s="87" customFormat="1" ht="13.5" customHeight="1">
      <c r="A76" s="128" t="s">
        <v>855</v>
      </c>
      <c r="B76" s="273" t="s">
        <v>185</v>
      </c>
      <c r="C76" s="273"/>
      <c r="D76" s="273"/>
      <c r="E76" s="128" t="s">
        <v>631</v>
      </c>
      <c r="F76" s="273" t="s">
        <v>1425</v>
      </c>
      <c r="G76" s="273"/>
      <c r="H76" s="273"/>
      <c r="I76" s="128" t="s">
        <v>1426</v>
      </c>
      <c r="J76" s="273" t="s">
        <v>1427</v>
      </c>
      <c r="K76" s="273"/>
      <c r="L76" s="273"/>
      <c r="M76" s="128" t="s">
        <v>640</v>
      </c>
      <c r="N76" s="273" t="s">
        <v>1428</v>
      </c>
      <c r="O76" s="273"/>
      <c r="P76" s="273"/>
      <c r="Q76" s="86"/>
    </row>
    <row r="77" spans="1:17" s="87" customFormat="1" ht="13.5" customHeight="1">
      <c r="A77" s="128" t="s">
        <v>856</v>
      </c>
      <c r="B77" s="273" t="s">
        <v>186</v>
      </c>
      <c r="C77" s="273"/>
      <c r="D77" s="273"/>
      <c r="E77" s="128" t="s">
        <v>632</v>
      </c>
      <c r="F77" s="273" t="s">
        <v>1429</v>
      </c>
      <c r="G77" s="273"/>
      <c r="H77" s="273"/>
      <c r="I77" s="128" t="s">
        <v>893</v>
      </c>
      <c r="J77" s="273" t="s">
        <v>200</v>
      </c>
      <c r="K77" s="273"/>
      <c r="L77" s="273"/>
      <c r="M77" s="128" t="s">
        <v>587</v>
      </c>
      <c r="N77" s="273" t="s">
        <v>1430</v>
      </c>
      <c r="O77" s="273"/>
      <c r="P77" s="273"/>
      <c r="Q77" s="86"/>
    </row>
    <row r="78" spans="1:17" s="87" customFormat="1" ht="13.5" customHeight="1">
      <c r="A78" s="128" t="s">
        <v>857</v>
      </c>
      <c r="B78" s="273" t="s">
        <v>187</v>
      </c>
      <c r="C78" s="273"/>
      <c r="D78" s="273"/>
      <c r="E78" s="128" t="s">
        <v>888</v>
      </c>
      <c r="F78" s="273" t="s">
        <v>1431</v>
      </c>
      <c r="G78" s="273"/>
      <c r="H78" s="273"/>
      <c r="I78" s="128" t="s">
        <v>894</v>
      </c>
      <c r="J78" s="273" t="s">
        <v>1432</v>
      </c>
      <c r="K78" s="273"/>
      <c r="L78" s="273"/>
      <c r="M78" s="128" t="s">
        <v>588</v>
      </c>
      <c r="N78" s="273" t="s">
        <v>1433</v>
      </c>
      <c r="O78" s="273"/>
      <c r="P78" s="273"/>
      <c r="Q78" s="86"/>
    </row>
    <row r="79" spans="1:17" s="87" customFormat="1" ht="13.5" customHeight="1">
      <c r="A79" s="128" t="s">
        <v>858</v>
      </c>
      <c r="B79" s="273" t="s">
        <v>188</v>
      </c>
      <c r="C79" s="273"/>
      <c r="D79" s="273"/>
      <c r="E79" s="128" t="s">
        <v>889</v>
      </c>
      <c r="F79" s="273" t="s">
        <v>1434</v>
      </c>
      <c r="G79" s="273"/>
      <c r="H79" s="273"/>
      <c r="I79" s="128" t="s">
        <v>636</v>
      </c>
      <c r="J79" s="273" t="s">
        <v>1435</v>
      </c>
      <c r="K79" s="273"/>
      <c r="L79" s="273"/>
      <c r="M79" s="128" t="s">
        <v>898</v>
      </c>
      <c r="N79" s="273" t="s">
        <v>1436</v>
      </c>
      <c r="O79" s="273"/>
      <c r="P79" s="273"/>
      <c r="Q79" s="86"/>
    </row>
    <row r="80" spans="1:17" s="87" customFormat="1" ht="13.5" customHeight="1">
      <c r="A80" s="128" t="s">
        <v>859</v>
      </c>
      <c r="B80" s="273" t="s">
        <v>1437</v>
      </c>
      <c r="C80" s="273"/>
      <c r="D80" s="273"/>
      <c r="E80" s="128" t="s">
        <v>890</v>
      </c>
      <c r="F80" s="273" t="s">
        <v>199</v>
      </c>
      <c r="G80" s="273"/>
      <c r="H80" s="273"/>
      <c r="I80" s="128" t="s">
        <v>637</v>
      </c>
      <c r="J80" s="273" t="s">
        <v>1438</v>
      </c>
      <c r="K80" s="273"/>
      <c r="L80" s="273"/>
      <c r="M80" s="128" t="s">
        <v>1270</v>
      </c>
      <c r="N80" s="273" t="s">
        <v>1439</v>
      </c>
      <c r="O80" s="273"/>
      <c r="P80" s="273"/>
      <c r="Q80" s="86"/>
    </row>
    <row r="81" spans="1:17" s="87" customFormat="1" ht="13.5" customHeight="1">
      <c r="A81" s="128" t="s">
        <v>860</v>
      </c>
      <c r="B81" s="273" t="s">
        <v>1440</v>
      </c>
      <c r="C81" s="273"/>
      <c r="D81" s="273"/>
      <c r="E81" s="128" t="s">
        <v>633</v>
      </c>
      <c r="F81" s="273" t="s">
        <v>1441</v>
      </c>
      <c r="G81" s="273"/>
      <c r="H81" s="273"/>
      <c r="I81" s="128" t="s">
        <v>638</v>
      </c>
      <c r="J81" s="273" t="s">
        <v>835</v>
      </c>
      <c r="K81" s="273"/>
      <c r="L81" s="273"/>
      <c r="M81" s="128" t="s">
        <v>1271</v>
      </c>
      <c r="N81" s="273" t="s">
        <v>1442</v>
      </c>
      <c r="O81" s="273"/>
      <c r="P81" s="273"/>
      <c r="Q81" s="86"/>
    </row>
    <row r="82" spans="1:17" s="87" customFormat="1" ht="13.5" customHeight="1">
      <c r="A82" s="128" t="s">
        <v>861</v>
      </c>
      <c r="B82" s="273" t="s">
        <v>1443</v>
      </c>
      <c r="C82" s="273"/>
      <c r="D82" s="273"/>
      <c r="E82" s="128" t="s">
        <v>634</v>
      </c>
      <c r="F82" s="273" t="s">
        <v>1444</v>
      </c>
      <c r="G82" s="273"/>
      <c r="H82" s="273"/>
      <c r="I82" s="128" t="s">
        <v>814</v>
      </c>
      <c r="J82" s="273" t="s">
        <v>836</v>
      </c>
      <c r="K82" s="273"/>
      <c r="L82" s="273"/>
      <c r="M82" s="128" t="s">
        <v>1272</v>
      </c>
      <c r="N82" s="273" t="s">
        <v>1445</v>
      </c>
      <c r="O82" s="273"/>
      <c r="P82" s="273"/>
      <c r="Q82" s="86"/>
    </row>
    <row r="83" spans="1:17" s="87" customFormat="1" ht="13.5" customHeight="1">
      <c r="A83" s="128" t="s">
        <v>862</v>
      </c>
      <c r="B83" s="273" t="s">
        <v>1446</v>
      </c>
      <c r="C83" s="273"/>
      <c r="D83" s="273"/>
      <c r="E83" s="277" t="s">
        <v>910</v>
      </c>
      <c r="F83" s="277"/>
      <c r="G83" s="277"/>
      <c r="H83" s="277"/>
      <c r="I83" s="128" t="s">
        <v>815</v>
      </c>
      <c r="J83" s="273" t="s">
        <v>1447</v>
      </c>
      <c r="K83" s="273"/>
      <c r="L83" s="273"/>
      <c r="M83" s="128" t="s">
        <v>1448</v>
      </c>
      <c r="N83" s="273" t="s">
        <v>1449</v>
      </c>
      <c r="O83" s="273"/>
      <c r="P83" s="273"/>
      <c r="Q83" s="86"/>
    </row>
    <row r="84" spans="1:17" s="87" customFormat="1" ht="13.5" customHeight="1">
      <c r="A84" s="128" t="s">
        <v>626</v>
      </c>
      <c r="B84" s="273" t="s">
        <v>1450</v>
      </c>
      <c r="C84" s="273"/>
      <c r="D84" s="273"/>
      <c r="E84" s="128" t="s">
        <v>1357</v>
      </c>
      <c r="F84" s="273" t="s">
        <v>1307</v>
      </c>
      <c r="G84" s="273"/>
      <c r="H84" s="273"/>
      <c r="I84" s="128" t="s">
        <v>816</v>
      </c>
      <c r="J84" s="273" t="s">
        <v>1451</v>
      </c>
      <c r="K84" s="273"/>
      <c r="L84" s="273"/>
      <c r="M84" s="128" t="s">
        <v>899</v>
      </c>
      <c r="N84" s="273" t="s">
        <v>589</v>
      </c>
      <c r="O84" s="273"/>
      <c r="P84" s="273"/>
      <c r="Q84" s="86"/>
    </row>
    <row r="85" spans="1:17" s="87" customFormat="1" ht="13.5" customHeight="1">
      <c r="A85" s="128" t="s">
        <v>627</v>
      </c>
      <c r="B85" s="273" t="s">
        <v>1452</v>
      </c>
      <c r="C85" s="273"/>
      <c r="D85" s="273"/>
      <c r="E85" s="128" t="s">
        <v>1358</v>
      </c>
      <c r="F85" s="273" t="s">
        <v>1308</v>
      </c>
      <c r="G85" s="273"/>
      <c r="H85" s="273"/>
      <c r="I85" s="128" t="s">
        <v>817</v>
      </c>
      <c r="J85" s="273" t="s">
        <v>1453</v>
      </c>
      <c r="K85" s="273"/>
      <c r="L85" s="273"/>
      <c r="M85" s="128" t="s">
        <v>641</v>
      </c>
      <c r="N85" s="273" t="s">
        <v>1454</v>
      </c>
      <c r="O85" s="273"/>
      <c r="P85" s="273"/>
      <c r="Q85" s="86"/>
    </row>
    <row r="86" spans="1:17" s="87" customFormat="1" ht="13.5" customHeight="1">
      <c r="A86" s="128" t="s">
        <v>1455</v>
      </c>
      <c r="B86" s="273" t="s">
        <v>1456</v>
      </c>
      <c r="C86" s="273"/>
      <c r="D86" s="273"/>
      <c r="E86" s="128" t="s">
        <v>1457</v>
      </c>
      <c r="F86" s="273" t="s">
        <v>1458</v>
      </c>
      <c r="G86" s="273"/>
      <c r="H86" s="273"/>
      <c r="I86" s="128" t="s">
        <v>818</v>
      </c>
      <c r="J86" s="273" t="s">
        <v>1342</v>
      </c>
      <c r="K86" s="273"/>
      <c r="L86" s="273"/>
      <c r="M86" s="128" t="s">
        <v>642</v>
      </c>
      <c r="N86" s="273" t="s">
        <v>842</v>
      </c>
      <c r="O86" s="273"/>
      <c r="P86" s="273"/>
      <c r="Q86" s="86"/>
    </row>
    <row r="87" spans="1:17" s="87" customFormat="1" ht="13.5" customHeight="1">
      <c r="A87" s="128" t="s">
        <v>863</v>
      </c>
      <c r="B87" s="273" t="s">
        <v>1290</v>
      </c>
      <c r="C87" s="273"/>
      <c r="D87" s="273"/>
      <c r="E87" s="128" t="s">
        <v>1359</v>
      </c>
      <c r="F87" s="273" t="s">
        <v>1459</v>
      </c>
      <c r="G87" s="273"/>
      <c r="H87" s="273"/>
      <c r="I87" s="128" t="s">
        <v>819</v>
      </c>
      <c r="J87" s="273" t="s">
        <v>1460</v>
      </c>
      <c r="K87" s="273"/>
      <c r="L87" s="273"/>
      <c r="M87" s="128" t="s">
        <v>900</v>
      </c>
      <c r="N87" s="273" t="s">
        <v>1461</v>
      </c>
      <c r="O87" s="273"/>
      <c r="P87" s="273"/>
      <c r="Q87" s="86"/>
    </row>
    <row r="88" spans="1:17" s="87" customFormat="1" ht="13.5" customHeight="1">
      <c r="A88" s="128" t="s">
        <v>864</v>
      </c>
      <c r="B88" s="273" t="s">
        <v>190</v>
      </c>
      <c r="C88" s="273"/>
      <c r="D88" s="273"/>
      <c r="E88" s="128" t="s">
        <v>1255</v>
      </c>
      <c r="F88" s="273" t="s">
        <v>1311</v>
      </c>
      <c r="G88" s="273"/>
      <c r="H88" s="273"/>
      <c r="I88" s="128" t="s">
        <v>820</v>
      </c>
      <c r="J88" s="273" t="s">
        <v>189</v>
      </c>
      <c r="K88" s="273"/>
      <c r="L88" s="273"/>
      <c r="M88" s="128" t="s">
        <v>901</v>
      </c>
      <c r="N88" s="273" t="s">
        <v>1462</v>
      </c>
      <c r="O88" s="273"/>
      <c r="P88" s="273"/>
      <c r="Q88" s="86"/>
    </row>
    <row r="89" spans="1:17" s="87" customFormat="1" ht="13.5" customHeight="1">
      <c r="A89" s="128" t="s">
        <v>865</v>
      </c>
      <c r="B89" s="273" t="s">
        <v>1463</v>
      </c>
      <c r="C89" s="273"/>
      <c r="D89" s="273"/>
      <c r="E89" s="128" t="s">
        <v>1464</v>
      </c>
      <c r="F89" s="273" t="s">
        <v>1465</v>
      </c>
      <c r="G89" s="273"/>
      <c r="H89" s="273"/>
      <c r="I89" s="173" t="s">
        <v>1266</v>
      </c>
      <c r="J89" s="273" t="s">
        <v>1466</v>
      </c>
      <c r="K89" s="273"/>
      <c r="L89" s="273"/>
      <c r="M89" s="128" t="s">
        <v>902</v>
      </c>
      <c r="N89" s="273" t="s">
        <v>1467</v>
      </c>
      <c r="O89" s="273"/>
      <c r="P89" s="273"/>
      <c r="Q89" s="86"/>
    </row>
    <row r="90" spans="1:17" s="87" customFormat="1" ht="13.5" customHeight="1">
      <c r="A90" s="128" t="s">
        <v>866</v>
      </c>
      <c r="B90" s="273" t="s">
        <v>191</v>
      </c>
      <c r="C90" s="273"/>
      <c r="D90" s="273"/>
      <c r="E90" s="128" t="s">
        <v>1468</v>
      </c>
      <c r="F90" s="273" t="s">
        <v>1469</v>
      </c>
      <c r="G90" s="273"/>
      <c r="H90" s="273"/>
      <c r="I90" s="173" t="s">
        <v>1267</v>
      </c>
      <c r="J90" s="273" t="s">
        <v>1470</v>
      </c>
      <c r="K90" s="273"/>
      <c r="L90" s="274"/>
      <c r="M90" s="128" t="s">
        <v>903</v>
      </c>
      <c r="N90" s="273" t="s">
        <v>1471</v>
      </c>
      <c r="O90" s="273"/>
      <c r="P90" s="273"/>
      <c r="Q90" s="86"/>
    </row>
    <row r="91" spans="1:17" s="87" customFormat="1" ht="13.5" customHeight="1">
      <c r="A91" s="128" t="s">
        <v>867</v>
      </c>
      <c r="B91" s="273" t="s">
        <v>1294</v>
      </c>
      <c r="C91" s="273"/>
      <c r="D91" s="273"/>
      <c r="E91" s="128" t="s">
        <v>1360</v>
      </c>
      <c r="F91" s="273" t="s">
        <v>1472</v>
      </c>
      <c r="G91" s="273"/>
      <c r="H91" s="273"/>
      <c r="I91" s="173" t="s">
        <v>1268</v>
      </c>
      <c r="J91" s="273" t="s">
        <v>1473</v>
      </c>
      <c r="K91" s="273"/>
      <c r="L91" s="274"/>
      <c r="M91" s="128" t="s">
        <v>1273</v>
      </c>
      <c r="N91" s="273" t="s">
        <v>1474</v>
      </c>
      <c r="O91" s="273"/>
      <c r="P91" s="273"/>
      <c r="Q91" s="86"/>
    </row>
    <row r="92" spans="1:17" s="87" customFormat="1" ht="13.5" customHeight="1">
      <c r="A92" s="128" t="s">
        <v>628</v>
      </c>
      <c r="B92" s="273" t="s">
        <v>1475</v>
      </c>
      <c r="C92" s="273"/>
      <c r="D92" s="273"/>
      <c r="E92" s="128" t="s">
        <v>1256</v>
      </c>
      <c r="F92" s="273" t="s">
        <v>1313</v>
      </c>
      <c r="G92" s="273"/>
      <c r="H92" s="273"/>
      <c r="I92" s="111"/>
      <c r="J92" s="111"/>
      <c r="K92" s="111"/>
      <c r="L92" s="111"/>
      <c r="M92" s="128" t="s">
        <v>643</v>
      </c>
      <c r="N92" s="273" t="s">
        <v>1476</v>
      </c>
      <c r="O92" s="273"/>
      <c r="P92" s="273"/>
      <c r="Q92" s="86"/>
    </row>
    <row r="93" spans="1:17" s="87" customFormat="1" ht="13.5" customHeight="1">
      <c r="A93" s="128" t="s">
        <v>868</v>
      </c>
      <c r="B93" s="273" t="s">
        <v>1477</v>
      </c>
      <c r="C93" s="273"/>
      <c r="D93" s="273"/>
      <c r="E93" s="128" t="s">
        <v>1257</v>
      </c>
      <c r="F93" s="273" t="s">
        <v>1478</v>
      </c>
      <c r="G93" s="273"/>
      <c r="H93" s="273"/>
      <c r="I93" s="111"/>
      <c r="J93" s="111"/>
      <c r="K93" s="111"/>
      <c r="L93" s="111"/>
      <c r="M93" s="128" t="s">
        <v>1274</v>
      </c>
      <c r="N93" s="273" t="s">
        <v>1356</v>
      </c>
      <c r="O93" s="273"/>
      <c r="P93" s="273"/>
      <c r="Q93" s="86"/>
    </row>
    <row r="94" spans="1:17" s="87" customFormat="1" ht="13.5" customHeight="1">
      <c r="A94" s="128" t="s">
        <v>869</v>
      </c>
      <c r="B94" s="273" t="s">
        <v>1479</v>
      </c>
      <c r="C94" s="273"/>
      <c r="D94" s="273"/>
      <c r="E94" s="128" t="s">
        <v>1258</v>
      </c>
      <c r="F94" s="273" t="s">
        <v>1480</v>
      </c>
      <c r="G94" s="273"/>
      <c r="H94" s="273"/>
      <c r="I94" s="111"/>
      <c r="J94" s="111"/>
      <c r="K94" s="111"/>
      <c r="L94" s="111"/>
      <c r="M94" s="128" t="s">
        <v>1481</v>
      </c>
      <c r="N94" s="273" t="s">
        <v>1482</v>
      </c>
      <c r="O94" s="273"/>
      <c r="P94" s="273"/>
      <c r="Q94" s="86"/>
    </row>
    <row r="95" spans="1:17" s="87" customFormat="1" ht="13.5" customHeight="1">
      <c r="A95" s="128" t="s">
        <v>1483</v>
      </c>
      <c r="B95" s="273" t="s">
        <v>1484</v>
      </c>
      <c r="C95" s="273"/>
      <c r="D95" s="273"/>
      <c r="E95" s="128" t="s">
        <v>1361</v>
      </c>
      <c r="F95" s="273" t="s">
        <v>1314</v>
      </c>
      <c r="G95" s="273"/>
      <c r="H95" s="273"/>
      <c r="I95" s="111"/>
      <c r="J95" s="111"/>
      <c r="K95" s="111"/>
      <c r="L95" s="111"/>
      <c r="M95" s="128" t="s">
        <v>1485</v>
      </c>
      <c r="N95" s="273" t="s">
        <v>1486</v>
      </c>
      <c r="O95" s="273"/>
      <c r="P95" s="273"/>
      <c r="Q95" s="86"/>
    </row>
    <row r="96" spans="1:17" s="87" customFormat="1" ht="13.5" customHeight="1">
      <c r="A96" s="128" t="s">
        <v>870</v>
      </c>
      <c r="B96" s="273" t="s">
        <v>1295</v>
      </c>
      <c r="C96" s="273"/>
      <c r="D96" s="273"/>
      <c r="E96" s="128" t="s">
        <v>1362</v>
      </c>
      <c r="F96" s="273" t="s">
        <v>1316</v>
      </c>
      <c r="G96" s="273"/>
      <c r="H96" s="273"/>
      <c r="I96" s="111"/>
      <c r="J96" s="111"/>
      <c r="K96" s="111"/>
      <c r="L96" s="111"/>
      <c r="M96" s="111"/>
      <c r="N96" s="111"/>
      <c r="O96" s="111"/>
      <c r="P96" s="111"/>
      <c r="Q96" s="86"/>
    </row>
    <row r="97" spans="1:17" s="87" customFormat="1" ht="13.5" customHeight="1">
      <c r="A97" s="128" t="s">
        <v>871</v>
      </c>
      <c r="B97" s="273" t="s">
        <v>192</v>
      </c>
      <c r="C97" s="273"/>
      <c r="D97" s="273"/>
      <c r="E97" s="128" t="s">
        <v>1363</v>
      </c>
      <c r="F97" s="273" t="s">
        <v>1318</v>
      </c>
      <c r="G97" s="273"/>
      <c r="H97" s="273"/>
      <c r="I97" s="111"/>
      <c r="J97" s="111"/>
      <c r="K97" s="111"/>
      <c r="L97" s="111"/>
      <c r="M97" s="111"/>
      <c r="N97" s="111"/>
      <c r="O97" s="111"/>
      <c r="P97" s="111"/>
      <c r="Q97" s="86"/>
    </row>
    <row r="98" spans="1:17" s="87" customFormat="1" ht="13.5" customHeight="1">
      <c r="A98" s="128" t="s">
        <v>872</v>
      </c>
      <c r="B98" s="273" t="s">
        <v>193</v>
      </c>
      <c r="C98" s="273"/>
      <c r="D98" s="273"/>
      <c r="E98" s="128" t="s">
        <v>1259</v>
      </c>
      <c r="F98" s="273" t="s">
        <v>1487</v>
      </c>
      <c r="G98" s="273"/>
      <c r="H98" s="273"/>
      <c r="I98" s="111"/>
      <c r="J98" s="111"/>
      <c r="K98" s="111"/>
      <c r="L98" s="111"/>
      <c r="M98" s="111"/>
      <c r="N98" s="111"/>
      <c r="O98" s="111"/>
      <c r="P98" s="111"/>
      <c r="Q98" s="86"/>
    </row>
    <row r="99" spans="1:17" s="87" customFormat="1" ht="13.5" customHeight="1">
      <c r="A99" s="128" t="s">
        <v>873</v>
      </c>
      <c r="B99" s="273" t="s">
        <v>194</v>
      </c>
      <c r="C99" s="273"/>
      <c r="D99" s="273"/>
      <c r="E99" s="128" t="s">
        <v>912</v>
      </c>
      <c r="F99" s="273" t="s">
        <v>1488</v>
      </c>
      <c r="G99" s="273"/>
      <c r="H99" s="273"/>
      <c r="I99" s="111"/>
      <c r="J99" s="111"/>
      <c r="K99" s="111"/>
      <c r="L99" s="111"/>
      <c r="M99" s="111"/>
      <c r="N99" s="111"/>
      <c r="O99" s="111"/>
      <c r="P99" s="111"/>
      <c r="Q99" s="86"/>
    </row>
    <row r="100" spans="1:17" s="87" customFormat="1" ht="13.5" customHeight="1">
      <c r="A100" s="128" t="s">
        <v>874</v>
      </c>
      <c r="B100" s="273" t="s">
        <v>195</v>
      </c>
      <c r="C100" s="273"/>
      <c r="D100" s="273"/>
      <c r="E100" s="128" t="s">
        <v>913</v>
      </c>
      <c r="F100" s="273" t="s">
        <v>1489</v>
      </c>
      <c r="G100" s="273"/>
      <c r="H100" s="273"/>
      <c r="I100" s="111"/>
      <c r="J100" s="111"/>
      <c r="K100" s="111"/>
      <c r="L100" s="111"/>
      <c r="M100" s="111"/>
      <c r="N100" s="111"/>
      <c r="O100" s="111"/>
      <c r="P100" s="111"/>
      <c r="Q100" s="86"/>
    </row>
    <row r="101" spans="1:17" s="87" customFormat="1" ht="13.5" customHeight="1">
      <c r="A101" s="128" t="s">
        <v>875</v>
      </c>
      <c r="B101" s="273" t="s">
        <v>1490</v>
      </c>
      <c r="C101" s="273"/>
      <c r="D101" s="273"/>
      <c r="E101" s="128" t="s">
        <v>914</v>
      </c>
      <c r="F101" s="273" t="s">
        <v>1491</v>
      </c>
      <c r="G101" s="273"/>
      <c r="H101" s="273"/>
      <c r="I101" s="111"/>
      <c r="J101" s="111"/>
      <c r="K101" s="111"/>
      <c r="L101" s="111"/>
      <c r="M101" s="111"/>
      <c r="N101" s="111"/>
      <c r="O101" s="111"/>
      <c r="P101" s="111"/>
      <c r="Q101" s="86"/>
    </row>
    <row r="102" spans="1:17" s="87" customFormat="1" ht="13.5" customHeight="1">
      <c r="A102" s="128" t="s">
        <v>876</v>
      </c>
      <c r="B102" s="273" t="s">
        <v>1492</v>
      </c>
      <c r="C102" s="273"/>
      <c r="D102" s="273"/>
      <c r="E102" s="128" t="s">
        <v>1260</v>
      </c>
      <c r="F102" s="273" t="s">
        <v>1493</v>
      </c>
      <c r="G102" s="273"/>
      <c r="H102" s="273"/>
      <c r="I102" s="111"/>
      <c r="J102" s="111"/>
      <c r="K102" s="111"/>
      <c r="L102" s="111"/>
      <c r="M102" s="111"/>
      <c r="N102" s="111"/>
      <c r="O102" s="111"/>
      <c r="P102" s="111"/>
      <c r="Q102" s="86"/>
    </row>
    <row r="103" spans="1:17" s="87" customFormat="1" ht="13.5" customHeight="1">
      <c r="A103" s="128" t="s">
        <v>877</v>
      </c>
      <c r="B103" s="273" t="s">
        <v>196</v>
      </c>
      <c r="C103" s="273"/>
      <c r="D103" s="273"/>
      <c r="E103" s="128" t="s">
        <v>1261</v>
      </c>
      <c r="F103" s="273" t="s">
        <v>1494</v>
      </c>
      <c r="G103" s="273"/>
      <c r="H103" s="273"/>
      <c r="I103" s="111"/>
      <c r="J103" s="111"/>
      <c r="K103" s="111"/>
      <c r="L103" s="111"/>
      <c r="M103" s="111"/>
      <c r="N103" s="111"/>
      <c r="O103" s="111"/>
      <c r="P103" s="111"/>
      <c r="Q103" s="86"/>
    </row>
    <row r="104" spans="1:17" s="87" customFormat="1" ht="13.5" customHeight="1">
      <c r="A104" s="128" t="s">
        <v>878</v>
      </c>
      <c r="B104" s="273" t="s">
        <v>1495</v>
      </c>
      <c r="C104" s="273"/>
      <c r="D104" s="273"/>
      <c r="E104" s="128" t="s">
        <v>1364</v>
      </c>
      <c r="F104" s="273" t="s">
        <v>1330</v>
      </c>
      <c r="G104" s="273"/>
      <c r="H104" s="273"/>
      <c r="I104" s="111"/>
      <c r="J104" s="111"/>
      <c r="K104" s="111"/>
      <c r="L104" s="111"/>
      <c r="M104" s="111"/>
      <c r="N104" s="111"/>
      <c r="O104" s="111"/>
      <c r="P104" s="111"/>
      <c r="Q104" s="86"/>
    </row>
    <row r="105" spans="1:17" s="87" customFormat="1" ht="15.75" customHeight="1">
      <c r="A105" s="128" t="s">
        <v>879</v>
      </c>
      <c r="B105" s="273" t="s">
        <v>1496</v>
      </c>
      <c r="C105" s="273"/>
      <c r="D105" s="273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s="87" customFormat="1" ht="15.75" customHeight="1">
      <c r="A106" s="174"/>
      <c r="B106" s="131"/>
      <c r="C106" s="131"/>
      <c r="D106" s="13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s="87" customFormat="1" ht="13">
      <c r="A107" s="267" t="s">
        <v>202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113"/>
      <c r="Q107" s="111"/>
    </row>
    <row r="108" spans="1:17" s="87" customFormat="1" ht="13.5" customHeight="1">
      <c r="A108" s="306" t="s">
        <v>10</v>
      </c>
      <c r="B108" s="306"/>
      <c r="C108" s="306"/>
      <c r="D108" s="306"/>
      <c r="E108" s="306" t="s">
        <v>162</v>
      </c>
      <c r="F108" s="306"/>
      <c r="G108" s="306"/>
      <c r="H108" s="306"/>
      <c r="I108" s="306" t="s">
        <v>203</v>
      </c>
      <c r="J108" s="306"/>
      <c r="K108" s="306"/>
      <c r="L108" s="306"/>
      <c r="M108" s="307" t="s">
        <v>54</v>
      </c>
      <c r="N108" s="308"/>
      <c r="O108" s="308"/>
      <c r="P108" s="308"/>
      <c r="Q108" s="111"/>
    </row>
    <row r="109" spans="1:17" s="87" customFormat="1" ht="13.5" customHeight="1">
      <c r="A109" s="114">
        <v>41102</v>
      </c>
      <c r="B109" s="310" t="s">
        <v>204</v>
      </c>
      <c r="C109" s="310"/>
      <c r="D109" s="310"/>
      <c r="E109" s="114">
        <v>41204</v>
      </c>
      <c r="F109" s="311" t="s">
        <v>210</v>
      </c>
      <c r="G109" s="312"/>
      <c r="H109" s="313"/>
      <c r="I109" s="115">
        <v>41403</v>
      </c>
      <c r="J109" s="309" t="s">
        <v>205</v>
      </c>
      <c r="K109" s="309"/>
      <c r="L109" s="309"/>
      <c r="M109" s="116">
        <v>41502</v>
      </c>
      <c r="N109" s="309" t="s">
        <v>206</v>
      </c>
      <c r="O109" s="309"/>
      <c r="P109" s="309"/>
      <c r="Q109" s="111"/>
    </row>
    <row r="110" spans="1:17" s="87" customFormat="1" ht="13.5" customHeight="1">
      <c r="A110" s="114">
        <v>41103</v>
      </c>
      <c r="B110" s="310" t="s">
        <v>207</v>
      </c>
      <c r="C110" s="310"/>
      <c r="D110" s="310"/>
      <c r="E110" s="114">
        <v>41205</v>
      </c>
      <c r="F110" s="311" t="s">
        <v>214</v>
      </c>
      <c r="G110" s="312"/>
      <c r="H110" s="313"/>
      <c r="I110" s="115">
        <v>41405</v>
      </c>
      <c r="J110" s="309" t="s">
        <v>208</v>
      </c>
      <c r="K110" s="309"/>
      <c r="L110" s="309"/>
      <c r="M110" s="116">
        <v>41503</v>
      </c>
      <c r="N110" s="309" t="s">
        <v>209</v>
      </c>
      <c r="O110" s="309"/>
      <c r="P110" s="309"/>
      <c r="Q110" s="111"/>
    </row>
    <row r="111" spans="1:17" s="87" customFormat="1" ht="13.5" customHeight="1">
      <c r="A111" s="114">
        <v>41107</v>
      </c>
      <c r="B111" s="311" t="s">
        <v>213</v>
      </c>
      <c r="C111" s="312"/>
      <c r="D111" s="313"/>
      <c r="E111" s="314" t="s">
        <v>129</v>
      </c>
      <c r="F111" s="315"/>
      <c r="G111" s="315"/>
      <c r="H111" s="316"/>
      <c r="I111" s="115">
        <v>41407</v>
      </c>
      <c r="J111" s="309" t="s">
        <v>211</v>
      </c>
      <c r="K111" s="309"/>
      <c r="L111" s="309"/>
      <c r="M111" s="116">
        <v>41505</v>
      </c>
      <c r="N111" s="309" t="s">
        <v>212</v>
      </c>
      <c r="O111" s="309"/>
      <c r="P111" s="309"/>
      <c r="Q111" s="111"/>
    </row>
    <row r="112" spans="1:17" s="87" customFormat="1" ht="13.5" customHeight="1">
      <c r="A112" s="114">
        <v>41109</v>
      </c>
      <c r="B112" s="311" t="s">
        <v>915</v>
      </c>
      <c r="C112" s="312"/>
      <c r="D112" s="313"/>
      <c r="E112" s="114">
        <v>41302</v>
      </c>
      <c r="F112" s="311" t="s">
        <v>219</v>
      </c>
      <c r="G112" s="312"/>
      <c r="H112" s="313"/>
      <c r="I112" s="115">
        <v>41409</v>
      </c>
      <c r="J112" s="309" t="s">
        <v>216</v>
      </c>
      <c r="K112" s="309"/>
      <c r="L112" s="309"/>
      <c r="M112" s="116">
        <v>41506</v>
      </c>
      <c r="N112" s="309" t="s">
        <v>215</v>
      </c>
      <c r="O112" s="309"/>
      <c r="P112" s="309"/>
      <c r="Q112" s="111"/>
    </row>
    <row r="113" spans="1:17" s="87" customFormat="1" ht="13.5" customHeight="1">
      <c r="A113" s="114">
        <v>41110</v>
      </c>
      <c r="B113" s="311" t="s">
        <v>218</v>
      </c>
      <c r="C113" s="312"/>
      <c r="D113" s="313"/>
      <c r="E113" s="114">
        <v>41303</v>
      </c>
      <c r="F113" s="311" t="s">
        <v>222</v>
      </c>
      <c r="G113" s="312"/>
      <c r="H113" s="313"/>
      <c r="I113" s="115">
        <v>41410</v>
      </c>
      <c r="J113" s="309" t="s">
        <v>220</v>
      </c>
      <c r="K113" s="309"/>
      <c r="L113" s="309"/>
      <c r="M113" s="116">
        <v>41512</v>
      </c>
      <c r="N113" s="309" t="s">
        <v>217</v>
      </c>
      <c r="O113" s="309"/>
      <c r="P113" s="309"/>
      <c r="Q113" s="111"/>
    </row>
    <row r="114" spans="1:17" s="87" customFormat="1" ht="13.5" customHeight="1">
      <c r="A114" s="114" t="s">
        <v>224</v>
      </c>
      <c r="B114" s="311" t="s">
        <v>225</v>
      </c>
      <c r="C114" s="312"/>
      <c r="D114" s="313"/>
      <c r="E114" s="114">
        <v>41308</v>
      </c>
      <c r="F114" s="310" t="s">
        <v>916</v>
      </c>
      <c r="G114" s="310"/>
      <c r="H114" s="310"/>
      <c r="I114" s="115">
        <v>41411</v>
      </c>
      <c r="J114" s="309" t="s">
        <v>223</v>
      </c>
      <c r="K114" s="309"/>
      <c r="L114" s="309"/>
      <c r="M114" s="116">
        <v>41514</v>
      </c>
      <c r="N114" s="309" t="s">
        <v>221</v>
      </c>
      <c r="O114" s="309"/>
      <c r="P114" s="309"/>
      <c r="Q114" s="111"/>
    </row>
    <row r="115" spans="1:17" s="87" customFormat="1" ht="13.5" customHeight="1">
      <c r="A115" s="314" t="s">
        <v>228</v>
      </c>
      <c r="B115" s="315"/>
      <c r="C115" s="315"/>
      <c r="D115" s="316"/>
      <c r="E115" s="117"/>
      <c r="F115" s="324"/>
      <c r="G115" s="324"/>
      <c r="H115" s="324"/>
      <c r="I115" s="115">
        <v>41412</v>
      </c>
      <c r="J115" s="309" t="s">
        <v>226</v>
      </c>
      <c r="K115" s="309"/>
      <c r="L115" s="309"/>
      <c r="M115" s="116">
        <v>41517</v>
      </c>
      <c r="N115" s="309" t="s">
        <v>227</v>
      </c>
      <c r="O115" s="309"/>
      <c r="P115" s="309"/>
      <c r="Q115" s="111"/>
    </row>
    <row r="116" spans="1:17" s="87" customFormat="1" ht="13.5" customHeight="1">
      <c r="A116" s="118" t="s">
        <v>231</v>
      </c>
      <c r="B116" s="317" t="s">
        <v>232</v>
      </c>
      <c r="C116" s="318"/>
      <c r="D116" s="319"/>
      <c r="E116" s="119"/>
      <c r="F116" s="320"/>
      <c r="G116" s="321"/>
      <c r="H116" s="322"/>
      <c r="I116" s="115">
        <v>41413</v>
      </c>
      <c r="J116" s="309" t="s">
        <v>229</v>
      </c>
      <c r="K116" s="309"/>
      <c r="L116" s="309"/>
      <c r="M116" s="115">
        <v>41518</v>
      </c>
      <c r="N116" s="309" t="s">
        <v>230</v>
      </c>
      <c r="O116" s="309"/>
      <c r="P116" s="309"/>
      <c r="Q116" s="111"/>
    </row>
    <row r="117" spans="1:17" s="87" customFormat="1" ht="13.5" customHeight="1">
      <c r="A117" s="118" t="s">
        <v>237</v>
      </c>
      <c r="B117" s="317" t="s">
        <v>238</v>
      </c>
      <c r="C117" s="318"/>
      <c r="D117" s="319"/>
      <c r="E117" s="119"/>
      <c r="F117" s="323"/>
      <c r="G117" s="323"/>
      <c r="H117" s="323"/>
      <c r="I117" s="115">
        <v>41414</v>
      </c>
      <c r="J117" s="309" t="s">
        <v>233</v>
      </c>
      <c r="K117" s="309"/>
      <c r="L117" s="309"/>
      <c r="M117" s="115">
        <v>41519</v>
      </c>
      <c r="N117" s="309" t="s">
        <v>234</v>
      </c>
      <c r="O117" s="309"/>
      <c r="P117" s="309"/>
      <c r="Q117" s="111"/>
    </row>
    <row r="118" spans="1:17" s="87" customFormat="1" ht="13.5" customHeight="1">
      <c r="A118" s="118" t="s">
        <v>239</v>
      </c>
      <c r="B118" s="317" t="s">
        <v>240</v>
      </c>
      <c r="C118" s="318"/>
      <c r="D118" s="319"/>
      <c r="E118" s="120"/>
      <c r="F118" s="120"/>
      <c r="G118" s="120"/>
      <c r="H118" s="120"/>
      <c r="I118" s="115">
        <v>41415</v>
      </c>
      <c r="J118" s="309" t="s">
        <v>235</v>
      </c>
      <c r="K118" s="309"/>
      <c r="L118" s="309"/>
      <c r="M118" s="115">
        <v>41520</v>
      </c>
      <c r="N118" s="309" t="s">
        <v>236</v>
      </c>
      <c r="O118" s="309"/>
      <c r="P118" s="309"/>
      <c r="Q118" s="111"/>
    </row>
    <row r="119" spans="1:17" s="87" customFormat="1" ht="13.5" customHeight="1">
      <c r="A119" s="118" t="s">
        <v>241</v>
      </c>
      <c r="B119" s="317" t="s">
        <v>242</v>
      </c>
      <c r="C119" s="318"/>
      <c r="D119" s="319"/>
      <c r="E119" s="120"/>
      <c r="F119" s="120"/>
      <c r="G119" s="120"/>
      <c r="H119" s="120"/>
      <c r="I119" s="115">
        <v>41416</v>
      </c>
      <c r="J119" s="309" t="s">
        <v>799</v>
      </c>
      <c r="K119" s="309"/>
      <c r="L119" s="309"/>
      <c r="M119" s="120"/>
      <c r="N119" s="121"/>
      <c r="O119" s="121"/>
      <c r="P119" s="121"/>
      <c r="Q119" s="111"/>
    </row>
    <row r="120" spans="1:17" s="87" customFormat="1" ht="13.5" customHeight="1">
      <c r="A120" s="118">
        <v>41607</v>
      </c>
      <c r="B120" s="325" t="s">
        <v>578</v>
      </c>
      <c r="C120" s="325"/>
      <c r="D120" s="325"/>
      <c r="E120" s="120"/>
      <c r="F120" s="120"/>
      <c r="G120" s="120"/>
      <c r="H120" s="120"/>
      <c r="I120" s="122"/>
      <c r="J120" s="122"/>
      <c r="K120" s="122"/>
      <c r="L120" s="122"/>
      <c r="M120" s="120"/>
      <c r="N120" s="121"/>
      <c r="O120" s="121"/>
      <c r="P120" s="121"/>
    </row>
    <row r="121" spans="1:17" s="87" customFormat="1" ht="13.5" customHeight="1">
      <c r="A121" s="123"/>
      <c r="B121" s="326"/>
      <c r="C121" s="327"/>
      <c r="D121" s="328"/>
      <c r="E121" s="111"/>
      <c r="F121" s="111"/>
      <c r="G121" s="111"/>
      <c r="H121" s="111"/>
      <c r="I121" s="111"/>
      <c r="J121" s="111"/>
      <c r="K121" s="111"/>
      <c r="L121" s="111"/>
    </row>
    <row r="122" spans="1:17" s="125" customFormat="1" ht="13">
      <c r="A122" s="111"/>
      <c r="B122" s="111"/>
      <c r="C122" s="111"/>
      <c r="D122" s="111"/>
      <c r="E122" s="112"/>
      <c r="F122" s="112"/>
      <c r="G122" s="112"/>
      <c r="H122" s="111"/>
      <c r="I122" s="112"/>
      <c r="J122" s="112"/>
      <c r="K122" s="112"/>
      <c r="L122" s="112"/>
      <c r="M122" s="111"/>
      <c r="N122" s="111"/>
      <c r="O122" s="111"/>
      <c r="P122" s="111"/>
      <c r="Q122" s="124"/>
    </row>
    <row r="123" spans="1:17" s="87" customFormat="1" ht="13">
      <c r="A123" s="275" t="s">
        <v>1497</v>
      </c>
      <c r="B123" s="276"/>
      <c r="C123" s="276"/>
      <c r="D123" s="276"/>
      <c r="E123" s="276"/>
      <c r="F123" s="276"/>
      <c r="G123" s="276"/>
      <c r="H123" s="126"/>
      <c r="I123" s="126"/>
      <c r="J123" s="126"/>
      <c r="K123" s="126"/>
      <c r="L123" s="126"/>
      <c r="M123" s="126"/>
      <c r="N123" s="126"/>
      <c r="O123" s="126"/>
      <c r="P123" s="126"/>
      <c r="Q123" s="111"/>
    </row>
    <row r="124" spans="1:17" s="125" customFormat="1" ht="13">
      <c r="A124" s="329" t="s">
        <v>243</v>
      </c>
      <c r="B124" s="330"/>
      <c r="C124" s="330"/>
      <c r="D124" s="331"/>
      <c r="E124" s="329" t="s">
        <v>244</v>
      </c>
      <c r="F124" s="330"/>
      <c r="G124" s="330"/>
      <c r="H124" s="331"/>
      <c r="I124" s="329" t="s">
        <v>245</v>
      </c>
      <c r="J124" s="330"/>
      <c r="K124" s="330"/>
      <c r="L124" s="331"/>
      <c r="M124" s="332" t="s">
        <v>246</v>
      </c>
      <c r="N124" s="333"/>
      <c r="O124" s="333"/>
      <c r="P124" s="334"/>
      <c r="Q124" s="124"/>
    </row>
    <row r="125" spans="1:17" s="125" customFormat="1" ht="13">
      <c r="A125" s="175" t="s">
        <v>697</v>
      </c>
      <c r="B125" s="335" t="s">
        <v>247</v>
      </c>
      <c r="C125" s="336"/>
      <c r="D125" s="337"/>
      <c r="E125" s="176" t="s">
        <v>720</v>
      </c>
      <c r="F125" s="338" t="s">
        <v>248</v>
      </c>
      <c r="G125" s="339"/>
      <c r="H125" s="340"/>
      <c r="I125" s="129" t="s">
        <v>750</v>
      </c>
      <c r="J125" s="335" t="s">
        <v>249</v>
      </c>
      <c r="K125" s="336"/>
      <c r="L125" s="337"/>
      <c r="M125" s="129" t="s">
        <v>780</v>
      </c>
      <c r="N125" s="335" t="s">
        <v>250</v>
      </c>
      <c r="O125" s="336"/>
      <c r="P125" s="337"/>
    </row>
    <row r="126" spans="1:17" s="125" customFormat="1" ht="13">
      <c r="A126" s="176" t="s">
        <v>698</v>
      </c>
      <c r="B126" s="335" t="s">
        <v>251</v>
      </c>
      <c r="C126" s="336"/>
      <c r="D126" s="337"/>
      <c r="E126" s="176" t="s">
        <v>721</v>
      </c>
      <c r="F126" s="338" t="s">
        <v>252</v>
      </c>
      <c r="G126" s="339"/>
      <c r="H126" s="340"/>
      <c r="I126" s="129" t="s">
        <v>751</v>
      </c>
      <c r="J126" s="335" t="s">
        <v>253</v>
      </c>
      <c r="K126" s="336"/>
      <c r="L126" s="337"/>
      <c r="M126" s="129" t="s">
        <v>781</v>
      </c>
      <c r="N126" s="335" t="s">
        <v>1498</v>
      </c>
      <c r="O126" s="336"/>
      <c r="P126" s="337"/>
      <c r="Q126" s="124"/>
    </row>
    <row r="127" spans="1:17" s="125" customFormat="1" ht="13">
      <c r="A127" s="176" t="s">
        <v>699</v>
      </c>
      <c r="B127" s="335" t="s">
        <v>257</v>
      </c>
      <c r="C127" s="336"/>
      <c r="D127" s="337"/>
      <c r="E127" s="176" t="s">
        <v>722</v>
      </c>
      <c r="F127" s="338" t="s">
        <v>254</v>
      </c>
      <c r="G127" s="339"/>
      <c r="H127" s="340"/>
      <c r="I127" s="129" t="s">
        <v>752</v>
      </c>
      <c r="J127" s="335" t="s">
        <v>255</v>
      </c>
      <c r="K127" s="336"/>
      <c r="L127" s="337"/>
      <c r="M127" s="129" t="s">
        <v>782</v>
      </c>
      <c r="N127" s="335" t="s">
        <v>256</v>
      </c>
      <c r="O127" s="336"/>
      <c r="P127" s="337"/>
      <c r="Q127" s="124"/>
    </row>
    <row r="128" spans="1:17" s="125" customFormat="1" ht="13">
      <c r="A128" s="176" t="s">
        <v>700</v>
      </c>
      <c r="B128" s="335" t="s">
        <v>264</v>
      </c>
      <c r="C128" s="336"/>
      <c r="D128" s="337"/>
      <c r="E128" s="176" t="s">
        <v>723</v>
      </c>
      <c r="F128" s="338" t="s">
        <v>258</v>
      </c>
      <c r="G128" s="339"/>
      <c r="H128" s="340"/>
      <c r="I128" s="129" t="s">
        <v>753</v>
      </c>
      <c r="J128" s="335" t="s">
        <v>1499</v>
      </c>
      <c r="K128" s="336"/>
      <c r="L128" s="337"/>
      <c r="M128" s="129" t="s">
        <v>783</v>
      </c>
      <c r="N128" s="335" t="s">
        <v>259</v>
      </c>
      <c r="O128" s="336"/>
      <c r="P128" s="337"/>
      <c r="Q128" s="124"/>
    </row>
    <row r="129" spans="1:17" s="125" customFormat="1" ht="13">
      <c r="A129" s="176" t="s">
        <v>701</v>
      </c>
      <c r="B129" s="335" t="s">
        <v>266</v>
      </c>
      <c r="C129" s="336"/>
      <c r="D129" s="337"/>
      <c r="E129" s="176" t="s">
        <v>724</v>
      </c>
      <c r="F129" s="338" t="s">
        <v>260</v>
      </c>
      <c r="G129" s="339"/>
      <c r="H129" s="340"/>
      <c r="I129" s="129" t="s">
        <v>754</v>
      </c>
      <c r="J129" s="335" t="s">
        <v>1500</v>
      </c>
      <c r="K129" s="336"/>
      <c r="L129" s="337"/>
      <c r="M129" s="129" t="s">
        <v>1501</v>
      </c>
      <c r="N129" s="335" t="s">
        <v>1502</v>
      </c>
      <c r="O129" s="336"/>
      <c r="P129" s="337"/>
      <c r="Q129" s="124"/>
    </row>
    <row r="130" spans="1:17" s="125" customFormat="1" ht="13">
      <c r="A130" s="176" t="s">
        <v>702</v>
      </c>
      <c r="B130" s="335" t="s">
        <v>267</v>
      </c>
      <c r="C130" s="336"/>
      <c r="D130" s="337"/>
      <c r="E130" s="176" t="s">
        <v>725</v>
      </c>
      <c r="F130" s="338" t="s">
        <v>262</v>
      </c>
      <c r="G130" s="339"/>
      <c r="H130" s="340"/>
      <c r="I130" s="129" t="s">
        <v>755</v>
      </c>
      <c r="J130" s="335" t="s">
        <v>1503</v>
      </c>
      <c r="K130" s="336"/>
      <c r="L130" s="337"/>
      <c r="M130" s="129" t="s">
        <v>784</v>
      </c>
      <c r="N130" s="335" t="s">
        <v>261</v>
      </c>
      <c r="O130" s="336"/>
      <c r="P130" s="337"/>
      <c r="Q130" s="124"/>
    </row>
    <row r="131" spans="1:17" s="125" customFormat="1" ht="13">
      <c r="A131" s="176" t="s">
        <v>703</v>
      </c>
      <c r="B131" s="335" t="s">
        <v>271</v>
      </c>
      <c r="C131" s="336"/>
      <c r="D131" s="337"/>
      <c r="E131" s="176" t="s">
        <v>726</v>
      </c>
      <c r="F131" s="338" t="s">
        <v>268</v>
      </c>
      <c r="G131" s="339"/>
      <c r="H131" s="340"/>
      <c r="I131" s="129" t="s">
        <v>756</v>
      </c>
      <c r="J131" s="335" t="s">
        <v>1504</v>
      </c>
      <c r="K131" s="336"/>
      <c r="L131" s="337"/>
      <c r="M131" s="177" t="s">
        <v>785</v>
      </c>
      <c r="N131" s="335" t="s">
        <v>263</v>
      </c>
      <c r="O131" s="336"/>
      <c r="P131" s="337"/>
      <c r="Q131" s="124"/>
    </row>
    <row r="132" spans="1:17" s="125" customFormat="1" ht="13">
      <c r="A132" s="176" t="s">
        <v>704</v>
      </c>
      <c r="B132" s="335" t="s">
        <v>273</v>
      </c>
      <c r="C132" s="336"/>
      <c r="D132" s="337"/>
      <c r="E132" s="176" t="s">
        <v>727</v>
      </c>
      <c r="F132" s="338" t="s">
        <v>272</v>
      </c>
      <c r="G132" s="339"/>
      <c r="H132" s="340"/>
      <c r="I132" s="129" t="s">
        <v>757</v>
      </c>
      <c r="J132" s="335" t="s">
        <v>1505</v>
      </c>
      <c r="K132" s="336"/>
      <c r="L132" s="337"/>
      <c r="M132" s="177" t="s">
        <v>786</v>
      </c>
      <c r="N132" s="335" t="s">
        <v>1365</v>
      </c>
      <c r="O132" s="336"/>
      <c r="P132" s="337"/>
      <c r="Q132" s="124"/>
    </row>
    <row r="133" spans="1:17" s="125" customFormat="1" ht="13">
      <c r="A133" s="176" t="s">
        <v>705</v>
      </c>
      <c r="B133" s="335" t="s">
        <v>276</v>
      </c>
      <c r="C133" s="336"/>
      <c r="D133" s="337"/>
      <c r="E133" s="176" t="s">
        <v>728</v>
      </c>
      <c r="F133" s="338" t="s">
        <v>274</v>
      </c>
      <c r="G133" s="339"/>
      <c r="H133" s="340"/>
      <c r="I133" s="129" t="s">
        <v>758</v>
      </c>
      <c r="J133" s="335" t="s">
        <v>1506</v>
      </c>
      <c r="K133" s="336"/>
      <c r="L133" s="337"/>
      <c r="M133" s="177" t="s">
        <v>787</v>
      </c>
      <c r="N133" s="335" t="s">
        <v>269</v>
      </c>
      <c r="O133" s="336"/>
      <c r="P133" s="337"/>
      <c r="Q133" s="124"/>
    </row>
    <row r="134" spans="1:17" s="125" customFormat="1" ht="13">
      <c r="A134" s="176" t="s">
        <v>706</v>
      </c>
      <c r="B134" s="335" t="s">
        <v>1507</v>
      </c>
      <c r="C134" s="336"/>
      <c r="D134" s="337"/>
      <c r="E134" s="176" t="s">
        <v>729</v>
      </c>
      <c r="F134" s="338" t="s">
        <v>277</v>
      </c>
      <c r="G134" s="339"/>
      <c r="H134" s="340"/>
      <c r="I134" s="129" t="s">
        <v>759</v>
      </c>
      <c r="J134" s="335" t="s">
        <v>270</v>
      </c>
      <c r="K134" s="336"/>
      <c r="L134" s="337"/>
      <c r="M134" s="129" t="s">
        <v>788</v>
      </c>
      <c r="N134" s="335" t="s">
        <v>275</v>
      </c>
      <c r="O134" s="336"/>
      <c r="P134" s="337"/>
      <c r="Q134" s="124"/>
    </row>
    <row r="135" spans="1:17" s="125" customFormat="1" ht="13">
      <c r="A135" s="176" t="s">
        <v>707</v>
      </c>
      <c r="B135" s="335" t="s">
        <v>280</v>
      </c>
      <c r="C135" s="336"/>
      <c r="D135" s="337"/>
      <c r="E135" s="176" t="s">
        <v>730</v>
      </c>
      <c r="F135" s="338" t="s">
        <v>278</v>
      </c>
      <c r="G135" s="339"/>
      <c r="H135" s="340"/>
      <c r="I135" s="129" t="s">
        <v>760</v>
      </c>
      <c r="J135" s="335" t="s">
        <v>1508</v>
      </c>
      <c r="K135" s="336"/>
      <c r="L135" s="337"/>
      <c r="M135" s="129" t="s">
        <v>789</v>
      </c>
      <c r="N135" s="335" t="s">
        <v>279</v>
      </c>
      <c r="O135" s="336"/>
      <c r="P135" s="337"/>
      <c r="Q135" s="124"/>
    </row>
    <row r="136" spans="1:17" s="125" customFormat="1" ht="13">
      <c r="A136" s="176" t="s">
        <v>708</v>
      </c>
      <c r="B136" s="335" t="s">
        <v>283</v>
      </c>
      <c r="C136" s="336"/>
      <c r="D136" s="337"/>
      <c r="E136" s="178" t="s">
        <v>731</v>
      </c>
      <c r="F136" s="338" t="s">
        <v>282</v>
      </c>
      <c r="G136" s="339"/>
      <c r="H136" s="340"/>
      <c r="I136" s="129" t="s">
        <v>761</v>
      </c>
      <c r="J136" s="335" t="s">
        <v>1509</v>
      </c>
      <c r="K136" s="336"/>
      <c r="L136" s="337"/>
      <c r="M136" s="129" t="s">
        <v>790</v>
      </c>
      <c r="N136" s="335" t="s">
        <v>281</v>
      </c>
      <c r="O136" s="336"/>
      <c r="P136" s="337"/>
      <c r="Q136" s="124"/>
    </row>
    <row r="137" spans="1:17" s="125" customFormat="1" ht="13">
      <c r="A137" s="176" t="s">
        <v>709</v>
      </c>
      <c r="B137" s="335" t="s">
        <v>285</v>
      </c>
      <c r="C137" s="336"/>
      <c r="D137" s="337"/>
      <c r="E137" s="178" t="s">
        <v>732</v>
      </c>
      <c r="F137" s="338" t="s">
        <v>284</v>
      </c>
      <c r="G137" s="339"/>
      <c r="H137" s="340"/>
      <c r="I137" s="129" t="s">
        <v>762</v>
      </c>
      <c r="J137" s="335" t="s">
        <v>1510</v>
      </c>
      <c r="K137" s="336"/>
      <c r="L137" s="337"/>
      <c r="M137" s="341" t="s">
        <v>294</v>
      </c>
      <c r="N137" s="341"/>
      <c r="O137" s="341"/>
      <c r="P137" s="341"/>
      <c r="Q137" s="124"/>
    </row>
    <row r="138" spans="1:17" s="125" customFormat="1" ht="13">
      <c r="A138" s="176" t="s">
        <v>710</v>
      </c>
      <c r="B138" s="335" t="s">
        <v>287</v>
      </c>
      <c r="C138" s="336"/>
      <c r="D138" s="337"/>
      <c r="E138" s="178" t="s">
        <v>733</v>
      </c>
      <c r="F138" s="335" t="s">
        <v>590</v>
      </c>
      <c r="G138" s="336"/>
      <c r="H138" s="337"/>
      <c r="I138" s="129" t="s">
        <v>763</v>
      </c>
      <c r="J138" s="335" t="s">
        <v>1511</v>
      </c>
      <c r="K138" s="336"/>
      <c r="L138" s="337"/>
      <c r="M138" s="128">
        <v>33102</v>
      </c>
      <c r="N138" s="342" t="s">
        <v>298</v>
      </c>
      <c r="O138" s="342"/>
      <c r="P138" s="342"/>
      <c r="Q138" s="124"/>
    </row>
    <row r="139" spans="1:17" s="125" customFormat="1" ht="13">
      <c r="A139" s="176" t="s">
        <v>711</v>
      </c>
      <c r="B139" s="335" t="s">
        <v>1512</v>
      </c>
      <c r="C139" s="336"/>
      <c r="D139" s="337"/>
      <c r="E139" s="178" t="s">
        <v>734</v>
      </c>
      <c r="F139" s="335" t="s">
        <v>801</v>
      </c>
      <c r="G139" s="336"/>
      <c r="H139" s="337"/>
      <c r="I139" s="129" t="s">
        <v>764</v>
      </c>
      <c r="J139" s="335" t="s">
        <v>1513</v>
      </c>
      <c r="K139" s="336"/>
      <c r="L139" s="337"/>
      <c r="M139" s="128">
        <v>33202</v>
      </c>
      <c r="N139" s="342" t="s">
        <v>304</v>
      </c>
      <c r="O139" s="342"/>
      <c r="P139" s="342"/>
      <c r="Q139" s="124"/>
    </row>
    <row r="140" spans="1:17" s="125" customFormat="1" ht="13">
      <c r="A140" s="176" t="s">
        <v>712</v>
      </c>
      <c r="B140" s="335" t="s">
        <v>291</v>
      </c>
      <c r="C140" s="336"/>
      <c r="D140" s="337"/>
      <c r="E140" s="178" t="s">
        <v>735</v>
      </c>
      <c r="F140" s="335" t="s">
        <v>802</v>
      </c>
      <c r="G140" s="336"/>
      <c r="H140" s="337"/>
      <c r="I140" s="129" t="s">
        <v>765</v>
      </c>
      <c r="J140" s="335" t="s">
        <v>1514</v>
      </c>
      <c r="K140" s="336"/>
      <c r="L140" s="337"/>
      <c r="M140" s="128">
        <v>33301</v>
      </c>
      <c r="N140" s="342" t="s">
        <v>307</v>
      </c>
      <c r="O140" s="342"/>
      <c r="P140" s="342"/>
      <c r="Q140" s="124"/>
    </row>
    <row r="141" spans="1:17" s="125" customFormat="1" ht="13">
      <c r="A141" s="176" t="s">
        <v>713</v>
      </c>
      <c r="B141" s="335" t="s">
        <v>295</v>
      </c>
      <c r="C141" s="336"/>
      <c r="D141" s="337"/>
      <c r="E141" s="176" t="s">
        <v>803</v>
      </c>
      <c r="F141" s="335" t="s">
        <v>265</v>
      </c>
      <c r="G141" s="336"/>
      <c r="H141" s="337"/>
      <c r="I141" s="129" t="s">
        <v>766</v>
      </c>
      <c r="J141" s="335" t="s">
        <v>1515</v>
      </c>
      <c r="K141" s="336"/>
      <c r="L141" s="337"/>
      <c r="M141" s="128">
        <v>33302</v>
      </c>
      <c r="N141" s="342" t="s">
        <v>311</v>
      </c>
      <c r="O141" s="342"/>
      <c r="P141" s="342"/>
      <c r="Q141" s="124"/>
    </row>
    <row r="142" spans="1:17" s="125" customFormat="1" ht="13">
      <c r="A142" s="176" t="s">
        <v>714</v>
      </c>
      <c r="B142" s="335" t="s">
        <v>1516</v>
      </c>
      <c r="C142" s="336"/>
      <c r="D142" s="337"/>
      <c r="E142" s="176" t="s">
        <v>938</v>
      </c>
      <c r="F142" s="335" t="s">
        <v>1517</v>
      </c>
      <c r="G142" s="336"/>
      <c r="H142" s="337"/>
      <c r="I142" s="129" t="s">
        <v>767</v>
      </c>
      <c r="J142" s="335" t="s">
        <v>1518</v>
      </c>
      <c r="K142" s="336"/>
      <c r="L142" s="337"/>
      <c r="M142" s="179">
        <v>33501</v>
      </c>
      <c r="N142" s="343" t="s">
        <v>314</v>
      </c>
      <c r="O142" s="343"/>
      <c r="P142" s="343"/>
      <c r="Q142" s="124"/>
    </row>
    <row r="143" spans="1:17" s="125" customFormat="1" ht="13">
      <c r="A143" s="176" t="s">
        <v>715</v>
      </c>
      <c r="B143" s="335" t="s">
        <v>299</v>
      </c>
      <c r="C143" s="336"/>
      <c r="D143" s="337"/>
      <c r="E143" s="332" t="s">
        <v>286</v>
      </c>
      <c r="F143" s="333"/>
      <c r="G143" s="333"/>
      <c r="H143" s="334"/>
      <c r="I143" s="129" t="s">
        <v>768</v>
      </c>
      <c r="J143" s="335" t="s">
        <v>290</v>
      </c>
      <c r="K143" s="336"/>
      <c r="L143" s="337"/>
      <c r="M143" s="332" t="s">
        <v>1519</v>
      </c>
      <c r="N143" s="333"/>
      <c r="O143" s="333"/>
      <c r="P143" s="334"/>
      <c r="Q143" s="124"/>
    </row>
    <row r="144" spans="1:17" s="125" customFormat="1" ht="13">
      <c r="A144" s="176" t="s">
        <v>716</v>
      </c>
      <c r="B144" s="335" t="s">
        <v>301</v>
      </c>
      <c r="C144" s="336"/>
      <c r="D144" s="337"/>
      <c r="E144" s="176" t="s">
        <v>736</v>
      </c>
      <c r="F144" s="335" t="s">
        <v>288</v>
      </c>
      <c r="G144" s="336"/>
      <c r="H144" s="337"/>
      <c r="I144" s="129" t="s">
        <v>591</v>
      </c>
      <c r="J144" s="335" t="s">
        <v>1520</v>
      </c>
      <c r="K144" s="336"/>
      <c r="L144" s="337"/>
      <c r="M144" s="332" t="s">
        <v>324</v>
      </c>
      <c r="N144" s="333"/>
      <c r="O144" s="333"/>
      <c r="P144" s="334"/>
      <c r="Q144" s="124"/>
    </row>
    <row r="145" spans="1:17" s="125" customFormat="1" ht="13">
      <c r="A145" s="176" t="s">
        <v>717</v>
      </c>
      <c r="B145" s="335" t="s">
        <v>305</v>
      </c>
      <c r="C145" s="336"/>
      <c r="D145" s="337"/>
      <c r="E145" s="176" t="s">
        <v>737</v>
      </c>
      <c r="F145" s="335" t="s">
        <v>289</v>
      </c>
      <c r="G145" s="336"/>
      <c r="H145" s="337"/>
      <c r="I145" s="129" t="s">
        <v>592</v>
      </c>
      <c r="J145" s="335" t="s">
        <v>1521</v>
      </c>
      <c r="K145" s="336"/>
      <c r="L145" s="337"/>
      <c r="M145" s="180" t="s">
        <v>673</v>
      </c>
      <c r="N145" s="270" t="s">
        <v>325</v>
      </c>
      <c r="O145" s="271"/>
      <c r="P145" s="272"/>
      <c r="Q145" s="124"/>
    </row>
    <row r="146" spans="1:17" s="125" customFormat="1" ht="13">
      <c r="A146" s="176" t="s">
        <v>718</v>
      </c>
      <c r="B146" s="335" t="s">
        <v>308</v>
      </c>
      <c r="C146" s="336"/>
      <c r="D146" s="337"/>
      <c r="E146" s="176" t="s">
        <v>738</v>
      </c>
      <c r="F146" s="335" t="s">
        <v>292</v>
      </c>
      <c r="G146" s="336"/>
      <c r="H146" s="337"/>
      <c r="I146" s="129" t="s">
        <v>593</v>
      </c>
      <c r="J146" s="335" t="s">
        <v>1522</v>
      </c>
      <c r="K146" s="336"/>
      <c r="L146" s="337"/>
      <c r="M146" s="180" t="s">
        <v>674</v>
      </c>
      <c r="N146" s="270" t="s">
        <v>326</v>
      </c>
      <c r="O146" s="271"/>
      <c r="P146" s="272"/>
      <c r="Q146" s="124"/>
    </row>
    <row r="147" spans="1:17" s="125" customFormat="1" ht="13">
      <c r="A147" s="176" t="s">
        <v>719</v>
      </c>
      <c r="B147" s="335" t="s">
        <v>1523</v>
      </c>
      <c r="C147" s="336"/>
      <c r="D147" s="337"/>
      <c r="E147" s="176" t="s">
        <v>739</v>
      </c>
      <c r="F147" s="335" t="s">
        <v>296</v>
      </c>
      <c r="G147" s="336"/>
      <c r="H147" s="337"/>
      <c r="I147" s="184" t="s">
        <v>1524</v>
      </c>
      <c r="J147" s="336" t="s">
        <v>1525</v>
      </c>
      <c r="K147" s="336"/>
      <c r="L147" s="337"/>
      <c r="M147" s="180" t="s">
        <v>675</v>
      </c>
      <c r="N147" s="270" t="s">
        <v>327</v>
      </c>
      <c r="O147" s="271"/>
      <c r="P147" s="272"/>
      <c r="Q147" s="124"/>
    </row>
    <row r="148" spans="1:17" s="125" customFormat="1" ht="13">
      <c r="A148" s="176" t="s">
        <v>936</v>
      </c>
      <c r="B148" s="335" t="s">
        <v>1526</v>
      </c>
      <c r="C148" s="336"/>
      <c r="D148" s="337"/>
      <c r="E148" s="176" t="s">
        <v>740</v>
      </c>
      <c r="F148" s="335" t="s">
        <v>300</v>
      </c>
      <c r="G148" s="336"/>
      <c r="H148" s="337"/>
      <c r="I148" s="184" t="s">
        <v>1527</v>
      </c>
      <c r="J148" s="336" t="s">
        <v>1528</v>
      </c>
      <c r="K148" s="336"/>
      <c r="L148" s="337"/>
      <c r="M148" s="176" t="s">
        <v>1529</v>
      </c>
      <c r="N148" s="335" t="s">
        <v>1530</v>
      </c>
      <c r="O148" s="336"/>
      <c r="P148" s="337"/>
      <c r="Q148" s="124"/>
    </row>
    <row r="149" spans="1:17" s="125" customFormat="1" ht="13.5" customHeight="1">
      <c r="A149" s="176" t="s">
        <v>937</v>
      </c>
      <c r="B149" s="335" t="s">
        <v>1531</v>
      </c>
      <c r="C149" s="336"/>
      <c r="D149" s="337"/>
      <c r="E149" s="176" t="s">
        <v>741</v>
      </c>
      <c r="F149" s="335" t="s">
        <v>302</v>
      </c>
      <c r="G149" s="336"/>
      <c r="H149" s="337"/>
      <c r="I149" s="332" t="s">
        <v>293</v>
      </c>
      <c r="J149" s="333"/>
      <c r="K149" s="333"/>
      <c r="L149" s="334"/>
      <c r="M149" s="180" t="s">
        <v>676</v>
      </c>
      <c r="N149" s="270" t="s">
        <v>328</v>
      </c>
      <c r="O149" s="271"/>
      <c r="P149" s="272"/>
      <c r="Q149" s="124"/>
    </row>
    <row r="150" spans="1:17" s="125" customFormat="1" ht="13.5" customHeight="1">
      <c r="A150" s="185"/>
      <c r="B150" s="344"/>
      <c r="C150" s="344"/>
      <c r="D150" s="345"/>
      <c r="E150" s="176" t="s">
        <v>742</v>
      </c>
      <c r="F150" s="335" t="s">
        <v>306</v>
      </c>
      <c r="G150" s="336"/>
      <c r="H150" s="337"/>
      <c r="I150" s="129" t="s">
        <v>769</v>
      </c>
      <c r="J150" s="335" t="s">
        <v>297</v>
      </c>
      <c r="K150" s="336"/>
      <c r="L150" s="337"/>
      <c r="M150" s="180" t="s">
        <v>677</v>
      </c>
      <c r="N150" s="270" t="s">
        <v>1532</v>
      </c>
      <c r="O150" s="271"/>
      <c r="P150" s="272"/>
      <c r="Q150" s="124"/>
    </row>
    <row r="151" spans="1:17" s="125" customFormat="1" ht="13.5" customHeight="1">
      <c r="A151" s="185"/>
      <c r="B151" s="344"/>
      <c r="C151" s="344"/>
      <c r="D151" s="345"/>
      <c r="E151" s="176" t="s">
        <v>743</v>
      </c>
      <c r="F151" s="335" t="s">
        <v>309</v>
      </c>
      <c r="G151" s="336"/>
      <c r="H151" s="337"/>
      <c r="I151" s="129" t="s">
        <v>770</v>
      </c>
      <c r="J151" s="335" t="s">
        <v>303</v>
      </c>
      <c r="K151" s="336"/>
      <c r="L151" s="337"/>
      <c r="M151" s="180" t="s">
        <v>1533</v>
      </c>
      <c r="N151" s="181" t="s">
        <v>1534</v>
      </c>
      <c r="O151" s="182"/>
      <c r="P151" s="183"/>
      <c r="Q151" s="124"/>
    </row>
    <row r="152" spans="1:17" s="125" customFormat="1" ht="13.5" customHeight="1">
      <c r="A152" s="185"/>
      <c r="B152" s="344"/>
      <c r="C152" s="344"/>
      <c r="D152" s="345"/>
      <c r="E152" s="176" t="s">
        <v>744</v>
      </c>
      <c r="F152" s="335" t="s">
        <v>312</v>
      </c>
      <c r="G152" s="336"/>
      <c r="H152" s="337"/>
      <c r="I152" s="177" t="s">
        <v>771</v>
      </c>
      <c r="J152" s="335" t="s">
        <v>1535</v>
      </c>
      <c r="K152" s="336"/>
      <c r="L152" s="337"/>
      <c r="M152" s="180" t="s">
        <v>678</v>
      </c>
      <c r="N152" s="270" t="s">
        <v>329</v>
      </c>
      <c r="O152" s="271"/>
      <c r="P152" s="272"/>
      <c r="Q152" s="124"/>
    </row>
    <row r="153" spans="1:17" s="125" customFormat="1" ht="13.5" customHeight="1">
      <c r="A153" s="185"/>
      <c r="B153" s="344"/>
      <c r="C153" s="344"/>
      <c r="D153" s="345"/>
      <c r="E153" s="176" t="s">
        <v>745</v>
      </c>
      <c r="F153" s="335" t="s">
        <v>315</v>
      </c>
      <c r="G153" s="336"/>
      <c r="H153" s="337"/>
      <c r="I153" s="129" t="s">
        <v>772</v>
      </c>
      <c r="J153" s="335" t="s">
        <v>310</v>
      </c>
      <c r="K153" s="336"/>
      <c r="L153" s="337"/>
      <c r="M153" s="180" t="s">
        <v>1536</v>
      </c>
      <c r="N153" s="270" t="s">
        <v>338</v>
      </c>
      <c r="O153" s="271"/>
      <c r="P153" s="272"/>
      <c r="Q153" s="124"/>
    </row>
    <row r="154" spans="1:17" s="125" customFormat="1" ht="13.5" customHeight="1">
      <c r="A154" s="185"/>
      <c r="B154" s="344"/>
      <c r="C154" s="344"/>
      <c r="D154" s="344"/>
      <c r="E154" s="176" t="s">
        <v>746</v>
      </c>
      <c r="F154" s="335" t="s">
        <v>317</v>
      </c>
      <c r="G154" s="336"/>
      <c r="H154" s="337"/>
      <c r="I154" s="129" t="s">
        <v>773</v>
      </c>
      <c r="J154" s="335" t="s">
        <v>313</v>
      </c>
      <c r="K154" s="336"/>
      <c r="L154" s="337"/>
      <c r="M154" s="332" t="s">
        <v>330</v>
      </c>
      <c r="N154" s="333"/>
      <c r="O154" s="333"/>
      <c r="P154" s="334"/>
      <c r="Q154" s="124"/>
    </row>
    <row r="155" spans="1:17" s="125" customFormat="1" ht="13.5" customHeight="1">
      <c r="A155" s="186"/>
      <c r="B155" s="186"/>
      <c r="C155" s="186"/>
      <c r="D155" s="186"/>
      <c r="E155" s="176" t="s">
        <v>747</v>
      </c>
      <c r="F155" s="335" t="s">
        <v>318</v>
      </c>
      <c r="G155" s="336"/>
      <c r="H155" s="337"/>
      <c r="I155" s="129" t="s">
        <v>774</v>
      </c>
      <c r="J155" s="335" t="s">
        <v>316</v>
      </c>
      <c r="K155" s="336"/>
      <c r="L155" s="337"/>
      <c r="M155" s="180" t="s">
        <v>679</v>
      </c>
      <c r="N155" s="270" t="s">
        <v>331</v>
      </c>
      <c r="O155" s="271"/>
      <c r="P155" s="272"/>
      <c r="Q155" s="124"/>
    </row>
    <row r="156" spans="1:17" s="125" customFormat="1" ht="13.5" customHeight="1">
      <c r="A156" s="186"/>
      <c r="B156" s="186"/>
      <c r="C156" s="186"/>
      <c r="D156" s="186"/>
      <c r="E156" s="187" t="s">
        <v>748</v>
      </c>
      <c r="F156" s="335" t="s">
        <v>320</v>
      </c>
      <c r="G156" s="336"/>
      <c r="H156" s="337"/>
      <c r="I156" s="177" t="s">
        <v>775</v>
      </c>
      <c r="J156" s="335" t="s">
        <v>1537</v>
      </c>
      <c r="K156" s="336"/>
      <c r="L156" s="337"/>
      <c r="M156" s="180" t="s">
        <v>680</v>
      </c>
      <c r="N156" s="270" t="s">
        <v>332</v>
      </c>
      <c r="O156" s="271"/>
      <c r="P156" s="272"/>
      <c r="Q156" s="124"/>
    </row>
    <row r="157" spans="1:17" s="125" customFormat="1" ht="13.5" customHeight="1">
      <c r="A157" s="186"/>
      <c r="B157" s="186"/>
      <c r="C157" s="186"/>
      <c r="D157" s="186"/>
      <c r="E157" s="176" t="s">
        <v>749</v>
      </c>
      <c r="F157" s="335" t="s">
        <v>321</v>
      </c>
      <c r="G157" s="336"/>
      <c r="H157" s="337"/>
      <c r="I157" s="129" t="s">
        <v>776</v>
      </c>
      <c r="J157" s="335" t="s">
        <v>319</v>
      </c>
      <c r="K157" s="336"/>
      <c r="L157" s="337"/>
      <c r="M157" s="180" t="s">
        <v>681</v>
      </c>
      <c r="N157" s="270" t="s">
        <v>333</v>
      </c>
      <c r="O157" s="271"/>
      <c r="P157" s="272"/>
      <c r="Q157" s="124"/>
    </row>
    <row r="158" spans="1:17" s="125" customFormat="1" ht="13.5" customHeight="1">
      <c r="A158" s="110"/>
      <c r="B158" s="279"/>
      <c r="C158" s="279"/>
      <c r="D158" s="279"/>
      <c r="E158" s="185"/>
      <c r="F158" s="344"/>
      <c r="G158" s="344"/>
      <c r="H158" s="344"/>
      <c r="I158" s="177" t="s">
        <v>777</v>
      </c>
      <c r="J158" s="335" t="s">
        <v>322</v>
      </c>
      <c r="K158" s="336"/>
      <c r="L158" s="337"/>
      <c r="M158" s="332" t="s">
        <v>334</v>
      </c>
      <c r="N158" s="333"/>
      <c r="O158" s="333"/>
      <c r="P158" s="334"/>
      <c r="Q158" s="124"/>
    </row>
    <row r="159" spans="1:17" s="125" customFormat="1" ht="13.5" customHeight="1">
      <c r="A159" s="111"/>
      <c r="B159" s="111"/>
      <c r="C159" s="111"/>
      <c r="D159" s="111"/>
      <c r="E159" s="185"/>
      <c r="F159" s="344"/>
      <c r="G159" s="344"/>
      <c r="H159" s="344"/>
      <c r="I159" s="177" t="s">
        <v>1538</v>
      </c>
      <c r="J159" s="335" t="s">
        <v>1539</v>
      </c>
      <c r="K159" s="336"/>
      <c r="L159" s="337"/>
      <c r="M159" s="180" t="s">
        <v>682</v>
      </c>
      <c r="N159" s="270" t="s">
        <v>335</v>
      </c>
      <c r="O159" s="271"/>
      <c r="P159" s="272"/>
      <c r="Q159" s="124"/>
    </row>
    <row r="160" spans="1:17" s="125" customFormat="1" ht="13.5" customHeight="1">
      <c r="A160" s="111"/>
      <c r="B160" s="111"/>
      <c r="C160" s="111"/>
      <c r="D160" s="111"/>
      <c r="E160" s="185"/>
      <c r="F160" s="250"/>
      <c r="G160" s="250"/>
      <c r="H160" s="250"/>
      <c r="I160" s="176" t="s">
        <v>935</v>
      </c>
      <c r="J160" s="247" t="s">
        <v>1540</v>
      </c>
      <c r="K160" s="248"/>
      <c r="L160" s="249"/>
      <c r="M160" s="180" t="s">
        <v>683</v>
      </c>
      <c r="N160" s="181" t="s">
        <v>594</v>
      </c>
      <c r="O160" s="182"/>
      <c r="P160" s="183"/>
      <c r="Q160" s="124"/>
    </row>
    <row r="161" spans="1:17" s="125" customFormat="1" ht="13.5" customHeight="1">
      <c r="A161" s="111"/>
      <c r="B161" s="111"/>
      <c r="C161" s="111"/>
      <c r="D161" s="111"/>
      <c r="E161" s="185"/>
      <c r="F161" s="250"/>
      <c r="G161" s="250"/>
      <c r="H161" s="250"/>
      <c r="I161" s="129" t="s">
        <v>779</v>
      </c>
      <c r="J161" s="335" t="s">
        <v>323</v>
      </c>
      <c r="K161" s="336"/>
      <c r="L161" s="337"/>
      <c r="M161" s="180" t="s">
        <v>684</v>
      </c>
      <c r="N161" s="270" t="s">
        <v>336</v>
      </c>
      <c r="O161" s="271"/>
      <c r="P161" s="272"/>
      <c r="Q161" s="124"/>
    </row>
    <row r="162" spans="1:17" s="125" customFormat="1" ht="13.5" customHeight="1">
      <c r="A162" s="111"/>
      <c r="B162" s="111"/>
      <c r="C162" s="111"/>
      <c r="D162" s="111"/>
      <c r="E162" s="108"/>
      <c r="F162" s="108"/>
      <c r="G162" s="108"/>
      <c r="H162" s="108"/>
      <c r="I162" s="127">
        <v>31605</v>
      </c>
      <c r="J162" s="265" t="s">
        <v>1543</v>
      </c>
      <c r="K162" s="265"/>
      <c r="L162" s="266"/>
      <c r="M162" s="180" t="s">
        <v>685</v>
      </c>
      <c r="N162" s="270" t="s">
        <v>337</v>
      </c>
      <c r="O162" s="271"/>
      <c r="P162" s="272"/>
      <c r="Q162" s="124"/>
    </row>
    <row r="163" spans="1:17" s="77" customFormat="1" ht="13.5" customHeight="1">
      <c r="E163" s="78"/>
      <c r="F163" s="73"/>
      <c r="G163" s="74"/>
      <c r="H163" s="74"/>
      <c r="I163" s="74"/>
      <c r="J163" s="74"/>
    </row>
    <row r="164" spans="1:17" s="77" customFormat="1" ht="13.5" customHeight="1">
      <c r="E164" s="78"/>
      <c r="F164" s="73"/>
      <c r="G164" s="74"/>
      <c r="H164" s="74"/>
      <c r="I164" s="74"/>
      <c r="J164" s="74"/>
    </row>
    <row r="165" spans="1:17" s="77" customFormat="1" ht="13.5" customHeight="1">
      <c r="E165" s="78"/>
      <c r="F165" s="73"/>
      <c r="G165" s="74"/>
      <c r="H165" s="74"/>
      <c r="I165" s="74"/>
      <c r="J165" s="74"/>
    </row>
    <row r="166" spans="1:17" s="77" customFormat="1" ht="13.5" customHeight="1">
      <c r="E166" s="78"/>
      <c r="F166" s="75"/>
      <c r="G166" s="76"/>
      <c r="H166" s="76"/>
      <c r="I166" s="76"/>
      <c r="J166" s="78"/>
    </row>
    <row r="167" spans="1:17" s="77" customFormat="1" ht="13.5" customHeight="1">
      <c r="E167" s="78"/>
      <c r="F167" s="75"/>
      <c r="G167" s="76"/>
      <c r="H167" s="76"/>
      <c r="I167" s="76"/>
      <c r="J167" s="78"/>
    </row>
    <row r="168" spans="1:17" s="77" customFormat="1" ht="13.5" customHeight="1">
      <c r="E168" s="78"/>
      <c r="F168" s="75"/>
      <c r="J168" s="78"/>
    </row>
    <row r="169" spans="1:17" s="78" customFormat="1" ht="13.5" customHeight="1">
      <c r="A169" s="77"/>
      <c r="B169" s="77"/>
      <c r="C169" s="77"/>
      <c r="D169" s="77"/>
      <c r="F169" s="77"/>
    </row>
    <row r="170" spans="1:17" ht="11.25" customHeight="1">
      <c r="A170" s="77"/>
      <c r="B170" s="77"/>
      <c r="C170" s="77"/>
      <c r="D170" s="77"/>
    </row>
    <row r="171" spans="1:17" ht="11.25" customHeight="1">
      <c r="A171" s="77"/>
      <c r="B171" s="77"/>
      <c r="C171" s="77"/>
      <c r="D171" s="77"/>
    </row>
  </sheetData>
  <mergeCells count="485">
    <mergeCell ref="F159:H159"/>
    <mergeCell ref="J159:L159"/>
    <mergeCell ref="N161:P161"/>
    <mergeCell ref="N159:P159"/>
    <mergeCell ref="A16:D16"/>
    <mergeCell ref="F16:H16"/>
    <mergeCell ref="J161:L161"/>
    <mergeCell ref="F156:H156"/>
    <mergeCell ref="J156:L156"/>
    <mergeCell ref="N156:P156"/>
    <mergeCell ref="F157:H157"/>
    <mergeCell ref="J157:L157"/>
    <mergeCell ref="N157:P157"/>
    <mergeCell ref="B158:D158"/>
    <mergeCell ref="F158:H158"/>
    <mergeCell ref="J158:L158"/>
    <mergeCell ref="M158:P158"/>
    <mergeCell ref="N153:P153"/>
    <mergeCell ref="B154:D154"/>
    <mergeCell ref="F154:H154"/>
    <mergeCell ref="J154:L154"/>
    <mergeCell ref="F155:H155"/>
    <mergeCell ref="J155:L155"/>
    <mergeCell ref="B153:D153"/>
    <mergeCell ref="F153:H153"/>
    <mergeCell ref="J153:L153"/>
    <mergeCell ref="M154:P154"/>
    <mergeCell ref="N155:P155"/>
    <mergeCell ref="N150:P150"/>
    <mergeCell ref="B151:D151"/>
    <mergeCell ref="F151:H151"/>
    <mergeCell ref="J151:L151"/>
    <mergeCell ref="B152:D152"/>
    <mergeCell ref="F152:H152"/>
    <mergeCell ref="J152:L152"/>
    <mergeCell ref="N152:P152"/>
    <mergeCell ref="B150:D150"/>
    <mergeCell ref="F150:H150"/>
    <mergeCell ref="J150:L150"/>
    <mergeCell ref="M144:P144"/>
    <mergeCell ref="N145:P145"/>
    <mergeCell ref="N146:P146"/>
    <mergeCell ref="B148:D148"/>
    <mergeCell ref="F148:H148"/>
    <mergeCell ref="J148:L148"/>
    <mergeCell ref="N148:P148"/>
    <mergeCell ref="B149:D149"/>
    <mergeCell ref="F149:H149"/>
    <mergeCell ref="N149:P149"/>
    <mergeCell ref="B147:D147"/>
    <mergeCell ref="F147:H147"/>
    <mergeCell ref="J147:L147"/>
    <mergeCell ref="N147:P147"/>
    <mergeCell ref="I149:L149"/>
    <mergeCell ref="B144:D144"/>
    <mergeCell ref="F144:H144"/>
    <mergeCell ref="J144:L144"/>
    <mergeCell ref="B145:D145"/>
    <mergeCell ref="F145:H145"/>
    <mergeCell ref="J145:L145"/>
    <mergeCell ref="B146:D146"/>
    <mergeCell ref="F146:H146"/>
    <mergeCell ref="J146:L146"/>
    <mergeCell ref="B141:D141"/>
    <mergeCell ref="F141:H141"/>
    <mergeCell ref="J141:L141"/>
    <mergeCell ref="N141:P141"/>
    <mergeCell ref="B142:D142"/>
    <mergeCell ref="F142:H142"/>
    <mergeCell ref="J142:L142"/>
    <mergeCell ref="N142:P142"/>
    <mergeCell ref="B143:D143"/>
    <mergeCell ref="E143:H143"/>
    <mergeCell ref="J143:L143"/>
    <mergeCell ref="M143:P143"/>
    <mergeCell ref="N138:P138"/>
    <mergeCell ref="B139:D139"/>
    <mergeCell ref="F139:H139"/>
    <mergeCell ref="J139:L139"/>
    <mergeCell ref="N139:P139"/>
    <mergeCell ref="B140:D140"/>
    <mergeCell ref="F140:H140"/>
    <mergeCell ref="J140:L140"/>
    <mergeCell ref="N140:P140"/>
    <mergeCell ref="B138:D138"/>
    <mergeCell ref="F138:H138"/>
    <mergeCell ref="J138:L138"/>
    <mergeCell ref="N134:P134"/>
    <mergeCell ref="B135:D135"/>
    <mergeCell ref="F135:H135"/>
    <mergeCell ref="J135:L135"/>
    <mergeCell ref="N135:P135"/>
    <mergeCell ref="B136:D136"/>
    <mergeCell ref="F136:H136"/>
    <mergeCell ref="J136:L136"/>
    <mergeCell ref="B137:D137"/>
    <mergeCell ref="F137:H137"/>
    <mergeCell ref="J137:L137"/>
    <mergeCell ref="M137:P137"/>
    <mergeCell ref="B134:D134"/>
    <mergeCell ref="F134:H134"/>
    <mergeCell ref="J134:L134"/>
    <mergeCell ref="N136:P136"/>
    <mergeCell ref="N131:P131"/>
    <mergeCell ref="B132:D132"/>
    <mergeCell ref="F132:H132"/>
    <mergeCell ref="J132:L132"/>
    <mergeCell ref="N132:P132"/>
    <mergeCell ref="B133:D133"/>
    <mergeCell ref="F133:H133"/>
    <mergeCell ref="J133:L133"/>
    <mergeCell ref="N133:P133"/>
    <mergeCell ref="B131:D131"/>
    <mergeCell ref="F131:H131"/>
    <mergeCell ref="J131:L131"/>
    <mergeCell ref="N128:P128"/>
    <mergeCell ref="B129:D129"/>
    <mergeCell ref="F129:H129"/>
    <mergeCell ref="J129:L129"/>
    <mergeCell ref="N129:P129"/>
    <mergeCell ref="B130:D130"/>
    <mergeCell ref="F130:H130"/>
    <mergeCell ref="J130:L130"/>
    <mergeCell ref="N130:P130"/>
    <mergeCell ref="B128:D128"/>
    <mergeCell ref="F128:H128"/>
    <mergeCell ref="J128:L128"/>
    <mergeCell ref="N125:P125"/>
    <mergeCell ref="B126:D126"/>
    <mergeCell ref="F126:H126"/>
    <mergeCell ref="J126:L126"/>
    <mergeCell ref="N126:P126"/>
    <mergeCell ref="B127:D127"/>
    <mergeCell ref="F127:H127"/>
    <mergeCell ref="J127:L127"/>
    <mergeCell ref="N127:P127"/>
    <mergeCell ref="B125:D125"/>
    <mergeCell ref="F125:H125"/>
    <mergeCell ref="J125:L125"/>
    <mergeCell ref="B120:D120"/>
    <mergeCell ref="B121:D121"/>
    <mergeCell ref="A123:G123"/>
    <mergeCell ref="A124:D124"/>
    <mergeCell ref="E124:H124"/>
    <mergeCell ref="I124:L124"/>
    <mergeCell ref="M124:P124"/>
    <mergeCell ref="B118:D118"/>
    <mergeCell ref="J118:L118"/>
    <mergeCell ref="B117:D117"/>
    <mergeCell ref="F117:H117"/>
    <mergeCell ref="J117:L117"/>
    <mergeCell ref="N117:P117"/>
    <mergeCell ref="A115:D115"/>
    <mergeCell ref="F115:H115"/>
    <mergeCell ref="J115:L115"/>
    <mergeCell ref="N118:P118"/>
    <mergeCell ref="B119:D119"/>
    <mergeCell ref="J119:L119"/>
    <mergeCell ref="B114:D114"/>
    <mergeCell ref="F114:H114"/>
    <mergeCell ref="J114:L114"/>
    <mergeCell ref="N114:P114"/>
    <mergeCell ref="B112:D112"/>
    <mergeCell ref="F112:H112"/>
    <mergeCell ref="J112:L112"/>
    <mergeCell ref="N115:P115"/>
    <mergeCell ref="B116:D116"/>
    <mergeCell ref="F116:H116"/>
    <mergeCell ref="J116:L116"/>
    <mergeCell ref="N116:P116"/>
    <mergeCell ref="B111:D111"/>
    <mergeCell ref="E111:H111"/>
    <mergeCell ref="J111:L111"/>
    <mergeCell ref="N111:P111"/>
    <mergeCell ref="B109:D109"/>
    <mergeCell ref="F109:H109"/>
    <mergeCell ref="J109:L109"/>
    <mergeCell ref="N112:P112"/>
    <mergeCell ref="B113:D113"/>
    <mergeCell ref="F113:H113"/>
    <mergeCell ref="J113:L113"/>
    <mergeCell ref="N113:P113"/>
    <mergeCell ref="A107:O107"/>
    <mergeCell ref="A108:D108"/>
    <mergeCell ref="E108:H108"/>
    <mergeCell ref="I108:L108"/>
    <mergeCell ref="M108:P108"/>
    <mergeCell ref="N109:P109"/>
    <mergeCell ref="B105:D105"/>
    <mergeCell ref="B110:D110"/>
    <mergeCell ref="F110:H110"/>
    <mergeCell ref="J110:L110"/>
    <mergeCell ref="N110:P110"/>
    <mergeCell ref="B82:D82"/>
    <mergeCell ref="N82:P82"/>
    <mergeCell ref="B83:D83"/>
    <mergeCell ref="B88:D88"/>
    <mergeCell ref="N88:P88"/>
    <mergeCell ref="N83:P83"/>
    <mergeCell ref="B84:D84"/>
    <mergeCell ref="N84:P84"/>
    <mergeCell ref="B85:D85"/>
    <mergeCell ref="N85:P85"/>
    <mergeCell ref="F82:H82"/>
    <mergeCell ref="J82:L82"/>
    <mergeCell ref="E83:H83"/>
    <mergeCell ref="J83:L83"/>
    <mergeCell ref="F84:H84"/>
    <mergeCell ref="J84:L84"/>
    <mergeCell ref="F85:H85"/>
    <mergeCell ref="J85:L85"/>
    <mergeCell ref="B86:D86"/>
    <mergeCell ref="B87:D87"/>
    <mergeCell ref="F87:H87"/>
    <mergeCell ref="F88:H88"/>
    <mergeCell ref="F86:H86"/>
    <mergeCell ref="B77:D77"/>
    <mergeCell ref="N77:P77"/>
    <mergeCell ref="B75:D75"/>
    <mergeCell ref="N78:P78"/>
    <mergeCell ref="B79:D79"/>
    <mergeCell ref="N79:P79"/>
    <mergeCell ref="B80:D80"/>
    <mergeCell ref="N80:P80"/>
    <mergeCell ref="B81:D81"/>
    <mergeCell ref="N81:P81"/>
    <mergeCell ref="B78:D78"/>
    <mergeCell ref="F77:H77"/>
    <mergeCell ref="J77:L77"/>
    <mergeCell ref="F78:H78"/>
    <mergeCell ref="J78:L78"/>
    <mergeCell ref="F79:H79"/>
    <mergeCell ref="J79:L79"/>
    <mergeCell ref="F80:H80"/>
    <mergeCell ref="J80:L80"/>
    <mergeCell ref="F81:H81"/>
    <mergeCell ref="J81:L81"/>
    <mergeCell ref="N72:P72"/>
    <mergeCell ref="B73:D73"/>
    <mergeCell ref="N73:P73"/>
    <mergeCell ref="B74:D74"/>
    <mergeCell ref="N74:P74"/>
    <mergeCell ref="B72:D72"/>
    <mergeCell ref="N75:P75"/>
    <mergeCell ref="B76:D76"/>
    <mergeCell ref="N76:P76"/>
    <mergeCell ref="F72:H72"/>
    <mergeCell ref="J72:L72"/>
    <mergeCell ref="F73:H73"/>
    <mergeCell ref="J73:L73"/>
    <mergeCell ref="F74:H74"/>
    <mergeCell ref="J74:L74"/>
    <mergeCell ref="F75:H75"/>
    <mergeCell ref="J75:L75"/>
    <mergeCell ref="F76:H76"/>
    <mergeCell ref="J76:L76"/>
    <mergeCell ref="A31:P31"/>
    <mergeCell ref="A32:D32"/>
    <mergeCell ref="E32:H32"/>
    <mergeCell ref="N32:P32"/>
    <mergeCell ref="I32:L32"/>
    <mergeCell ref="C6:D6"/>
    <mergeCell ref="B8:N9"/>
    <mergeCell ref="B11:P11"/>
    <mergeCell ref="B13:P13"/>
    <mergeCell ref="B14:P14"/>
    <mergeCell ref="A15:P15"/>
    <mergeCell ref="B12:P12"/>
    <mergeCell ref="B17:D17"/>
    <mergeCell ref="F17:H17"/>
    <mergeCell ref="B22:D22"/>
    <mergeCell ref="F22:H22"/>
    <mergeCell ref="J22:L22"/>
    <mergeCell ref="N22:P22"/>
    <mergeCell ref="B23:D23"/>
    <mergeCell ref="F23:H23"/>
    <mergeCell ref="J23:L23"/>
    <mergeCell ref="N23:P23"/>
    <mergeCell ref="B24:D24"/>
    <mergeCell ref="F24:H24"/>
    <mergeCell ref="N35:P35"/>
    <mergeCell ref="B36:D36"/>
    <mergeCell ref="F36:H36"/>
    <mergeCell ref="J36:L36"/>
    <mergeCell ref="N36:P36"/>
    <mergeCell ref="J33:L33"/>
    <mergeCell ref="N33:P33"/>
    <mergeCell ref="B34:D34"/>
    <mergeCell ref="F34:H34"/>
    <mergeCell ref="J34:L34"/>
    <mergeCell ref="N34:P34"/>
    <mergeCell ref="B33:D33"/>
    <mergeCell ref="F33:H33"/>
    <mergeCell ref="B35:D35"/>
    <mergeCell ref="F35:H35"/>
    <mergeCell ref="J35:L35"/>
    <mergeCell ref="B40:D40"/>
    <mergeCell ref="F40:H40"/>
    <mergeCell ref="J40:L40"/>
    <mergeCell ref="N40:P40"/>
    <mergeCell ref="F37:H37"/>
    <mergeCell ref="J37:L37"/>
    <mergeCell ref="N37:P37"/>
    <mergeCell ref="B38:D38"/>
    <mergeCell ref="F38:H38"/>
    <mergeCell ref="J38:L38"/>
    <mergeCell ref="B37:D37"/>
    <mergeCell ref="B39:D39"/>
    <mergeCell ref="F39:H39"/>
    <mergeCell ref="J39:L39"/>
    <mergeCell ref="N38:P38"/>
    <mergeCell ref="M39:P39"/>
    <mergeCell ref="B41:D41"/>
    <mergeCell ref="F41:H41"/>
    <mergeCell ref="J41:L41"/>
    <mergeCell ref="N41:P41"/>
    <mergeCell ref="B42:D42"/>
    <mergeCell ref="F42:H42"/>
    <mergeCell ref="J42:L42"/>
    <mergeCell ref="B43:D43"/>
    <mergeCell ref="F43:H43"/>
    <mergeCell ref="J43:L43"/>
    <mergeCell ref="N42:P42"/>
    <mergeCell ref="B45:D45"/>
    <mergeCell ref="F45:H45"/>
    <mergeCell ref="J45:L45"/>
    <mergeCell ref="N45:P45"/>
    <mergeCell ref="B46:D46"/>
    <mergeCell ref="F46:H46"/>
    <mergeCell ref="J46:L46"/>
    <mergeCell ref="N46:P46"/>
    <mergeCell ref="N43:P43"/>
    <mergeCell ref="B44:D44"/>
    <mergeCell ref="F44:H44"/>
    <mergeCell ref="J44:L44"/>
    <mergeCell ref="N44:P44"/>
    <mergeCell ref="J52:L52"/>
    <mergeCell ref="N53:P53"/>
    <mergeCell ref="N49:P49"/>
    <mergeCell ref="F50:H50"/>
    <mergeCell ref="J50:L50"/>
    <mergeCell ref="N50:P50"/>
    <mergeCell ref="N47:P47"/>
    <mergeCell ref="B48:D48"/>
    <mergeCell ref="F48:H48"/>
    <mergeCell ref="J48:L48"/>
    <mergeCell ref="N48:P48"/>
    <mergeCell ref="B47:D47"/>
    <mergeCell ref="F47:H47"/>
    <mergeCell ref="J47:L47"/>
    <mergeCell ref="B49:D49"/>
    <mergeCell ref="F49:H49"/>
    <mergeCell ref="J49:L49"/>
    <mergeCell ref="B54:D54"/>
    <mergeCell ref="F54:H54"/>
    <mergeCell ref="N58:P58"/>
    <mergeCell ref="N61:P61"/>
    <mergeCell ref="N62:P62"/>
    <mergeCell ref="F58:H58"/>
    <mergeCell ref="J58:L58"/>
    <mergeCell ref="B55:D55"/>
    <mergeCell ref="N51:P51"/>
    <mergeCell ref="B52:D52"/>
    <mergeCell ref="F52:H52"/>
    <mergeCell ref="N52:P52"/>
    <mergeCell ref="F57:H57"/>
    <mergeCell ref="B51:D51"/>
    <mergeCell ref="F51:H51"/>
    <mergeCell ref="B53:D53"/>
    <mergeCell ref="F53:H53"/>
    <mergeCell ref="J53:L53"/>
    <mergeCell ref="J54:L54"/>
    <mergeCell ref="F55:H55"/>
    <mergeCell ref="J55:L55"/>
    <mergeCell ref="J57:L57"/>
    <mergeCell ref="F56:H56"/>
    <mergeCell ref="J56:L56"/>
    <mergeCell ref="B71:D71"/>
    <mergeCell ref="N71:P71"/>
    <mergeCell ref="B69:D69"/>
    <mergeCell ref="B66:D66"/>
    <mergeCell ref="F66:H66"/>
    <mergeCell ref="J66:L66"/>
    <mergeCell ref="F67:H67"/>
    <mergeCell ref="J67:L67"/>
    <mergeCell ref="F59:H59"/>
    <mergeCell ref="J59:L59"/>
    <mergeCell ref="F60:H60"/>
    <mergeCell ref="J60:L60"/>
    <mergeCell ref="F61:H61"/>
    <mergeCell ref="F62:H62"/>
    <mergeCell ref="I65:P65"/>
    <mergeCell ref="F68:H68"/>
    <mergeCell ref="J68:L68"/>
    <mergeCell ref="F69:H69"/>
    <mergeCell ref="J69:L69"/>
    <mergeCell ref="F70:H70"/>
    <mergeCell ref="J70:L70"/>
    <mergeCell ref="F71:H71"/>
    <mergeCell ref="J71:L71"/>
    <mergeCell ref="A64:P64"/>
    <mergeCell ref="A65:H65"/>
    <mergeCell ref="N66:P66"/>
    <mergeCell ref="B67:D67"/>
    <mergeCell ref="N67:P67"/>
    <mergeCell ref="B68:D68"/>
    <mergeCell ref="N68:P68"/>
    <mergeCell ref="N69:P69"/>
    <mergeCell ref="B70:D70"/>
    <mergeCell ref="N70:P70"/>
    <mergeCell ref="N92:P92"/>
    <mergeCell ref="N93:P93"/>
    <mergeCell ref="N94:P94"/>
    <mergeCell ref="F92:H92"/>
    <mergeCell ref="B93:D93"/>
    <mergeCell ref="F93:H93"/>
    <mergeCell ref="B94:D94"/>
    <mergeCell ref="F94:H94"/>
    <mergeCell ref="B95:D95"/>
    <mergeCell ref="F95:H95"/>
    <mergeCell ref="B100:D100"/>
    <mergeCell ref="F100:H100"/>
    <mergeCell ref="B101:D101"/>
    <mergeCell ref="F101:H101"/>
    <mergeCell ref="B102:D102"/>
    <mergeCell ref="F102:H102"/>
    <mergeCell ref="B103:D103"/>
    <mergeCell ref="F103:H103"/>
    <mergeCell ref="B89:D89"/>
    <mergeCell ref="B90:D90"/>
    <mergeCell ref="B91:D91"/>
    <mergeCell ref="F89:H89"/>
    <mergeCell ref="F90:H90"/>
    <mergeCell ref="F91:H91"/>
    <mergeCell ref="B92:D92"/>
    <mergeCell ref="B96:D96"/>
    <mergeCell ref="F96:H96"/>
    <mergeCell ref="B97:D97"/>
    <mergeCell ref="F97:H97"/>
    <mergeCell ref="B98:D98"/>
    <mergeCell ref="F98:H98"/>
    <mergeCell ref="B99:D99"/>
    <mergeCell ref="F99:H99"/>
    <mergeCell ref="J162:L162"/>
    <mergeCell ref="A19:P19"/>
    <mergeCell ref="B20:D20"/>
    <mergeCell ref="F20:H20"/>
    <mergeCell ref="J20:L20"/>
    <mergeCell ref="N20:P20"/>
    <mergeCell ref="F21:H21"/>
    <mergeCell ref="J21:L21"/>
    <mergeCell ref="N21:P21"/>
    <mergeCell ref="N162:P162"/>
    <mergeCell ref="B104:D104"/>
    <mergeCell ref="F104:H104"/>
    <mergeCell ref="N89:P89"/>
    <mergeCell ref="N90:P90"/>
    <mergeCell ref="N91:P91"/>
    <mergeCell ref="N86:P86"/>
    <mergeCell ref="N87:P87"/>
    <mergeCell ref="J87:L87"/>
    <mergeCell ref="J88:L88"/>
    <mergeCell ref="J89:L89"/>
    <mergeCell ref="J90:L90"/>
    <mergeCell ref="J91:L91"/>
    <mergeCell ref="J86:L86"/>
    <mergeCell ref="N95:P95"/>
    <mergeCell ref="J24:L24"/>
    <mergeCell ref="N24:P24"/>
    <mergeCell ref="B28:D28"/>
    <mergeCell ref="F28:H28"/>
    <mergeCell ref="N28:P28"/>
    <mergeCell ref="B29:D29"/>
    <mergeCell ref="F29:H29"/>
    <mergeCell ref="N29:P29"/>
    <mergeCell ref="B25:D25"/>
    <mergeCell ref="F25:H25"/>
    <mergeCell ref="J25:L25"/>
    <mergeCell ref="N25:P25"/>
    <mergeCell ref="B26:D26"/>
    <mergeCell ref="F26:H26"/>
    <mergeCell ref="N26:P26"/>
    <mergeCell ref="B27:D27"/>
    <mergeCell ref="F27:H27"/>
    <mergeCell ref="N27:P27"/>
  </mergeCells>
  <phoneticPr fontId="2"/>
  <pageMargins left="0.70866141732283472" right="0.70866141732283472" top="0.74803149606299213" bottom="0.74803149606299213" header="0.31496062992125984" footer="0.31496062992125984"/>
  <pageSetup paperSize="9" scale="33" fitToHeight="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36"/>
  <sheetViews>
    <sheetView view="pageBreakPreview" zoomScale="90" zoomScaleNormal="100" zoomScaleSheetLayoutView="90" workbookViewId="0">
      <pane xSplit="3" ySplit="1" topLeftCell="D275" activePane="bottomRight" state="frozen"/>
      <selection pane="topRight"/>
      <selection pane="bottomLeft"/>
      <selection pane="bottomRight" activeCell="F99" sqref="F99"/>
    </sheetView>
  </sheetViews>
  <sheetFormatPr defaultColWidth="9" defaultRowHeight="18"/>
  <cols>
    <col min="1" max="1" width="11.90625" style="64" customWidth="1"/>
    <col min="2" max="2" width="14.90625" style="63" customWidth="1"/>
    <col min="3" max="3" width="41.453125" style="63" customWidth="1"/>
    <col min="4" max="4" width="42.08984375" style="63" customWidth="1"/>
    <col min="5" max="5" width="37.7265625" style="63" customWidth="1"/>
    <col min="6" max="7" width="14.7265625" style="63" customWidth="1"/>
    <col min="8" max="9" width="9" style="63"/>
    <col min="10" max="10" width="25.90625" style="63" customWidth="1"/>
    <col min="11" max="16384" width="9" style="63"/>
  </cols>
  <sheetData>
    <row r="1" spans="1:10" ht="21.75" customHeight="1">
      <c r="A1" s="61" t="s">
        <v>402</v>
      </c>
      <c r="B1" s="62" t="s">
        <v>403</v>
      </c>
      <c r="C1" s="62" t="s">
        <v>404</v>
      </c>
      <c r="D1" s="62" t="s">
        <v>405</v>
      </c>
      <c r="E1" s="62" t="s">
        <v>406</v>
      </c>
      <c r="F1" s="62" t="s">
        <v>576</v>
      </c>
      <c r="G1" s="62" t="s">
        <v>577</v>
      </c>
    </row>
    <row r="2" spans="1:10">
      <c r="A2" s="201" t="s">
        <v>16</v>
      </c>
      <c r="B2" s="223" t="s">
        <v>1382</v>
      </c>
      <c r="C2" s="220" t="s">
        <v>17</v>
      </c>
      <c r="D2" s="205" t="s">
        <v>407</v>
      </c>
      <c r="E2" s="205" t="s">
        <v>408</v>
      </c>
      <c r="F2" s="222">
        <v>60</v>
      </c>
      <c r="G2" s="225"/>
      <c r="J2" s="63" t="s">
        <v>1381</v>
      </c>
    </row>
    <row r="3" spans="1:10">
      <c r="A3" s="202" t="s">
        <v>22</v>
      </c>
      <c r="B3" s="224" t="s">
        <v>1382</v>
      </c>
      <c r="C3" s="221" t="s">
        <v>23</v>
      </c>
      <c r="D3" s="207" t="s">
        <v>409</v>
      </c>
      <c r="E3" s="207" t="s">
        <v>410</v>
      </c>
      <c r="F3" s="207">
        <v>80</v>
      </c>
      <c r="G3" s="213"/>
      <c r="J3" s="63" t="s">
        <v>1383</v>
      </c>
    </row>
    <row r="4" spans="1:10">
      <c r="A4" s="202" t="s">
        <v>30</v>
      </c>
      <c r="B4" s="224" t="s">
        <v>1382</v>
      </c>
      <c r="C4" s="221" t="s">
        <v>31</v>
      </c>
      <c r="D4" s="207" t="s">
        <v>411</v>
      </c>
      <c r="E4" s="207" t="s">
        <v>412</v>
      </c>
      <c r="F4" s="207">
        <v>120</v>
      </c>
      <c r="G4" s="213"/>
      <c r="J4" s="63" t="s">
        <v>804</v>
      </c>
    </row>
    <row r="5" spans="1:10">
      <c r="A5" s="202" t="s">
        <v>38</v>
      </c>
      <c r="B5" s="224" t="s">
        <v>1382</v>
      </c>
      <c r="C5" s="221" t="s">
        <v>39</v>
      </c>
      <c r="D5" s="207" t="s">
        <v>413</v>
      </c>
      <c r="E5" s="207" t="s">
        <v>414</v>
      </c>
      <c r="F5" s="207">
        <v>120</v>
      </c>
      <c r="G5" s="213"/>
      <c r="J5" s="63" t="s">
        <v>806</v>
      </c>
    </row>
    <row r="6" spans="1:10">
      <c r="A6" s="202" t="s">
        <v>42</v>
      </c>
      <c r="B6" s="224" t="s">
        <v>1382</v>
      </c>
      <c r="C6" s="221" t="s">
        <v>43</v>
      </c>
      <c r="D6" s="207" t="s">
        <v>413</v>
      </c>
      <c r="E6" s="207" t="s">
        <v>414</v>
      </c>
      <c r="F6" s="207">
        <v>100</v>
      </c>
      <c r="G6" s="213"/>
      <c r="J6" s="63" t="s">
        <v>531</v>
      </c>
    </row>
    <row r="7" spans="1:10">
      <c r="A7" s="202" t="s">
        <v>46</v>
      </c>
      <c r="B7" s="224" t="s">
        <v>1382</v>
      </c>
      <c r="C7" s="221" t="s">
        <v>47</v>
      </c>
      <c r="D7" s="207" t="s">
        <v>407</v>
      </c>
      <c r="E7" s="207" t="s">
        <v>408</v>
      </c>
      <c r="F7" s="207">
        <v>60</v>
      </c>
      <c r="G7" s="213"/>
      <c r="J7" s="63" t="s">
        <v>532</v>
      </c>
    </row>
    <row r="8" spans="1:10">
      <c r="A8" s="202" t="s">
        <v>59</v>
      </c>
      <c r="B8" s="224" t="s">
        <v>1382</v>
      </c>
      <c r="C8" s="221" t="s">
        <v>60</v>
      </c>
      <c r="D8" s="207" t="s">
        <v>413</v>
      </c>
      <c r="E8" s="207" t="s">
        <v>414</v>
      </c>
      <c r="F8" s="207">
        <v>120</v>
      </c>
      <c r="G8" s="213"/>
      <c r="J8" s="63" t="s">
        <v>533</v>
      </c>
    </row>
    <row r="9" spans="1:10">
      <c r="A9" s="202" t="s">
        <v>65</v>
      </c>
      <c r="B9" s="224" t="s">
        <v>1382</v>
      </c>
      <c r="C9" s="221" t="s">
        <v>66</v>
      </c>
      <c r="D9" s="207" t="s">
        <v>415</v>
      </c>
      <c r="E9" s="207" t="s">
        <v>416</v>
      </c>
      <c r="F9" s="207">
        <v>90</v>
      </c>
      <c r="G9" s="213"/>
      <c r="J9" s="63" t="s">
        <v>810</v>
      </c>
    </row>
    <row r="10" spans="1:10">
      <c r="A10" s="202" t="s">
        <v>71</v>
      </c>
      <c r="B10" s="224" t="s">
        <v>1382</v>
      </c>
      <c r="C10" s="221" t="s">
        <v>72</v>
      </c>
      <c r="D10" s="207" t="s">
        <v>417</v>
      </c>
      <c r="E10" s="207" t="s">
        <v>418</v>
      </c>
      <c r="F10" s="207">
        <v>60</v>
      </c>
      <c r="G10" s="213"/>
      <c r="J10" s="63" t="s">
        <v>811</v>
      </c>
    </row>
    <row r="11" spans="1:10">
      <c r="A11" s="202" t="s">
        <v>77</v>
      </c>
      <c r="B11" s="224" t="s">
        <v>1382</v>
      </c>
      <c r="C11" s="221" t="s">
        <v>78</v>
      </c>
      <c r="D11" s="207" t="s">
        <v>419</v>
      </c>
      <c r="E11" s="207" t="s">
        <v>420</v>
      </c>
      <c r="F11" s="207">
        <v>60</v>
      </c>
      <c r="G11" s="213"/>
      <c r="J11" s="63" t="s">
        <v>1275</v>
      </c>
    </row>
    <row r="12" spans="1:10">
      <c r="A12" s="202" t="s">
        <v>87</v>
      </c>
      <c r="B12" s="224" t="s">
        <v>1382</v>
      </c>
      <c r="C12" s="221" t="s">
        <v>1201</v>
      </c>
      <c r="D12" s="207" t="s">
        <v>421</v>
      </c>
      <c r="E12" s="207" t="s">
        <v>422</v>
      </c>
      <c r="F12" s="207">
        <v>30</v>
      </c>
      <c r="G12" s="213"/>
      <c r="J12" s="63" t="s">
        <v>1306</v>
      </c>
    </row>
    <row r="13" spans="1:10">
      <c r="A13" s="202" t="s">
        <v>93</v>
      </c>
      <c r="B13" s="224" t="s">
        <v>1382</v>
      </c>
      <c r="C13" s="221" t="s">
        <v>1202</v>
      </c>
      <c r="D13" s="207" t="s">
        <v>423</v>
      </c>
      <c r="E13" s="207" t="s">
        <v>424</v>
      </c>
      <c r="F13" s="207">
        <v>90</v>
      </c>
      <c r="G13" s="213"/>
      <c r="J13" s="63" t="s">
        <v>1332</v>
      </c>
    </row>
    <row r="14" spans="1:10">
      <c r="A14" s="202" t="s">
        <v>101</v>
      </c>
      <c r="B14" s="224" t="s">
        <v>1382</v>
      </c>
      <c r="C14" s="221" t="s">
        <v>1203</v>
      </c>
      <c r="D14" s="207" t="s">
        <v>793</v>
      </c>
      <c r="E14" s="207" t="s">
        <v>425</v>
      </c>
      <c r="F14" s="207">
        <v>70</v>
      </c>
      <c r="G14" s="213"/>
      <c r="J14" s="63" t="s">
        <v>1611</v>
      </c>
    </row>
    <row r="15" spans="1:10">
      <c r="A15" s="202" t="s">
        <v>109</v>
      </c>
      <c r="B15" s="224" t="s">
        <v>1382</v>
      </c>
      <c r="C15" s="221" t="s">
        <v>110</v>
      </c>
      <c r="D15" s="207" t="s">
        <v>1230</v>
      </c>
      <c r="E15" s="207" t="s">
        <v>426</v>
      </c>
      <c r="F15" s="207">
        <v>60</v>
      </c>
      <c r="G15" s="213"/>
      <c r="J15" s="63" t="s">
        <v>1612</v>
      </c>
    </row>
    <row r="16" spans="1:10">
      <c r="A16" s="202" t="s">
        <v>118</v>
      </c>
      <c r="B16" s="224" t="s">
        <v>1382</v>
      </c>
      <c r="C16" s="221" t="s">
        <v>119</v>
      </c>
      <c r="D16" s="207" t="s">
        <v>427</v>
      </c>
      <c r="E16" s="207" t="s">
        <v>428</v>
      </c>
      <c r="F16" s="207">
        <v>50</v>
      </c>
      <c r="G16" s="213"/>
    </row>
    <row r="17" spans="1:7">
      <c r="A17" s="202" t="s">
        <v>139</v>
      </c>
      <c r="B17" s="224" t="s">
        <v>1382</v>
      </c>
      <c r="C17" s="221" t="s">
        <v>1204</v>
      </c>
      <c r="D17" s="207" t="s">
        <v>429</v>
      </c>
      <c r="E17" s="207" t="s">
        <v>1244</v>
      </c>
      <c r="F17" s="207">
        <v>50</v>
      </c>
      <c r="G17" s="213"/>
    </row>
    <row r="18" spans="1:7">
      <c r="A18" s="202" t="s">
        <v>607</v>
      </c>
      <c r="B18" s="224" t="s">
        <v>1382</v>
      </c>
      <c r="C18" s="221" t="s">
        <v>1205</v>
      </c>
      <c r="D18" s="207" t="s">
        <v>622</v>
      </c>
      <c r="E18" s="207" t="s">
        <v>1245</v>
      </c>
      <c r="F18" s="207">
        <v>30</v>
      </c>
      <c r="G18" s="213"/>
    </row>
    <row r="19" spans="1:7">
      <c r="A19" s="202" t="s">
        <v>18</v>
      </c>
      <c r="B19" s="224" t="s">
        <v>1382</v>
      </c>
      <c r="C19" s="221" t="s">
        <v>19</v>
      </c>
      <c r="D19" s="207" t="s">
        <v>430</v>
      </c>
      <c r="E19" s="207" t="s">
        <v>431</v>
      </c>
      <c r="F19" s="207">
        <v>90</v>
      </c>
      <c r="G19" s="213"/>
    </row>
    <row r="20" spans="1:7">
      <c r="A20" s="202" t="s">
        <v>24</v>
      </c>
      <c r="B20" s="224" t="s">
        <v>1382</v>
      </c>
      <c r="C20" s="221" t="s">
        <v>25</v>
      </c>
      <c r="D20" s="207" t="s">
        <v>432</v>
      </c>
      <c r="E20" s="207" t="s">
        <v>433</v>
      </c>
      <c r="F20" s="207">
        <v>90</v>
      </c>
      <c r="G20" s="213"/>
    </row>
    <row r="21" spans="1:7">
      <c r="A21" s="202" t="s">
        <v>32</v>
      </c>
      <c r="B21" s="224" t="s">
        <v>1382</v>
      </c>
      <c r="C21" s="221" t="s">
        <v>33</v>
      </c>
      <c r="D21" s="207" t="s">
        <v>411</v>
      </c>
      <c r="E21" s="207" t="s">
        <v>412</v>
      </c>
      <c r="F21" s="207">
        <v>60</v>
      </c>
      <c r="G21" s="213"/>
    </row>
    <row r="22" spans="1:7">
      <c r="A22" s="202" t="s">
        <v>44</v>
      </c>
      <c r="B22" s="224" t="s">
        <v>1382</v>
      </c>
      <c r="C22" s="221" t="s">
        <v>45</v>
      </c>
      <c r="D22" s="207" t="s">
        <v>434</v>
      </c>
      <c r="E22" s="207" t="s">
        <v>435</v>
      </c>
      <c r="F22" s="207">
        <v>120</v>
      </c>
      <c r="G22" s="213"/>
    </row>
    <row r="23" spans="1:7">
      <c r="A23" s="202" t="s">
        <v>48</v>
      </c>
      <c r="B23" s="224" t="s">
        <v>1382</v>
      </c>
      <c r="C23" s="221" t="s">
        <v>49</v>
      </c>
      <c r="D23" s="207" t="s">
        <v>436</v>
      </c>
      <c r="E23" s="207" t="s">
        <v>437</v>
      </c>
      <c r="F23" s="207">
        <v>30</v>
      </c>
      <c r="G23" s="213"/>
    </row>
    <row r="24" spans="1:7">
      <c r="A24" s="202" t="s">
        <v>61</v>
      </c>
      <c r="B24" s="224" t="s">
        <v>1382</v>
      </c>
      <c r="C24" s="221" t="s">
        <v>62</v>
      </c>
      <c r="D24" s="207" t="s">
        <v>438</v>
      </c>
      <c r="E24" s="207" t="s">
        <v>439</v>
      </c>
      <c r="F24" s="207">
        <v>120</v>
      </c>
      <c r="G24" s="213"/>
    </row>
    <row r="25" spans="1:7">
      <c r="A25" s="202" t="s">
        <v>67</v>
      </c>
      <c r="B25" s="224" t="s">
        <v>1382</v>
      </c>
      <c r="C25" s="221" t="s">
        <v>68</v>
      </c>
      <c r="D25" s="207" t="s">
        <v>440</v>
      </c>
      <c r="E25" s="207" t="s">
        <v>441</v>
      </c>
      <c r="F25" s="207">
        <v>60</v>
      </c>
      <c r="G25" s="213"/>
    </row>
    <row r="26" spans="1:7">
      <c r="A26" s="202" t="s">
        <v>73</v>
      </c>
      <c r="B26" s="224" t="s">
        <v>1382</v>
      </c>
      <c r="C26" s="221" t="s">
        <v>74</v>
      </c>
      <c r="D26" s="207" t="s">
        <v>442</v>
      </c>
      <c r="E26" s="207" t="s">
        <v>443</v>
      </c>
      <c r="F26" s="207">
        <v>90</v>
      </c>
      <c r="G26" s="213"/>
    </row>
    <row r="27" spans="1:7">
      <c r="A27" s="202" t="s">
        <v>79</v>
      </c>
      <c r="B27" s="224" t="s">
        <v>1382</v>
      </c>
      <c r="C27" s="221" t="s">
        <v>80</v>
      </c>
      <c r="D27" s="207" t="s">
        <v>444</v>
      </c>
      <c r="E27" s="207" t="s">
        <v>445</v>
      </c>
      <c r="F27" s="207">
        <v>60</v>
      </c>
      <c r="G27" s="213"/>
    </row>
    <row r="28" spans="1:7">
      <c r="A28" s="202" t="s">
        <v>83</v>
      </c>
      <c r="B28" s="224" t="s">
        <v>1382</v>
      </c>
      <c r="C28" s="221" t="s">
        <v>84</v>
      </c>
      <c r="D28" s="207" t="s">
        <v>447</v>
      </c>
      <c r="E28" s="207" t="s">
        <v>448</v>
      </c>
      <c r="F28" s="207">
        <v>120</v>
      </c>
      <c r="G28" s="213"/>
    </row>
    <row r="29" spans="1:7">
      <c r="A29" s="202" t="s">
        <v>89</v>
      </c>
      <c r="B29" s="224" t="s">
        <v>1382</v>
      </c>
      <c r="C29" s="221" t="s">
        <v>90</v>
      </c>
      <c r="D29" s="207" t="s">
        <v>1231</v>
      </c>
      <c r="E29" s="207" t="s">
        <v>449</v>
      </c>
      <c r="F29" s="207">
        <v>90</v>
      </c>
      <c r="G29" s="213"/>
    </row>
    <row r="30" spans="1:7">
      <c r="A30" s="202" t="s">
        <v>95</v>
      </c>
      <c r="B30" s="224" t="s">
        <v>1382</v>
      </c>
      <c r="C30" s="221" t="s">
        <v>96</v>
      </c>
      <c r="D30" s="207" t="s">
        <v>421</v>
      </c>
      <c r="E30" s="207" t="s">
        <v>422</v>
      </c>
      <c r="F30" s="207">
        <v>110</v>
      </c>
      <c r="G30" s="213"/>
    </row>
    <row r="31" spans="1:7">
      <c r="A31" s="202" t="s">
        <v>103</v>
      </c>
      <c r="B31" s="224" t="s">
        <v>1382</v>
      </c>
      <c r="C31" s="221" t="s">
        <v>104</v>
      </c>
      <c r="D31" s="207" t="s">
        <v>1617</v>
      </c>
      <c r="E31" s="207" t="s">
        <v>446</v>
      </c>
      <c r="F31" s="207">
        <v>100</v>
      </c>
      <c r="G31" s="213"/>
    </row>
    <row r="32" spans="1:7">
      <c r="A32" s="202" t="s">
        <v>105</v>
      </c>
      <c r="B32" s="224" t="s">
        <v>1382</v>
      </c>
      <c r="C32" s="221" t="s">
        <v>106</v>
      </c>
      <c r="D32" s="207" t="s">
        <v>1617</v>
      </c>
      <c r="E32" s="207" t="s">
        <v>446</v>
      </c>
      <c r="F32" s="207">
        <v>80</v>
      </c>
      <c r="G32" s="213"/>
    </row>
    <row r="33" spans="1:7">
      <c r="A33" s="202" t="s">
        <v>111</v>
      </c>
      <c r="B33" s="224" t="s">
        <v>1382</v>
      </c>
      <c r="C33" s="221" t="s">
        <v>1206</v>
      </c>
      <c r="D33" s="207" t="s">
        <v>1232</v>
      </c>
      <c r="E33" s="207" t="s">
        <v>1246</v>
      </c>
      <c r="F33" s="207">
        <v>90</v>
      </c>
      <c r="G33" s="213"/>
    </row>
    <row r="34" spans="1:7">
      <c r="A34" s="202" t="s">
        <v>114</v>
      </c>
      <c r="B34" s="224" t="s">
        <v>1382</v>
      </c>
      <c r="C34" s="221" t="s">
        <v>1207</v>
      </c>
      <c r="D34" s="207" t="s">
        <v>450</v>
      </c>
      <c r="E34" s="207" t="s">
        <v>451</v>
      </c>
      <c r="F34" s="207">
        <v>60</v>
      </c>
      <c r="G34" s="213"/>
    </row>
    <row r="35" spans="1:7">
      <c r="A35" s="202" t="s">
        <v>120</v>
      </c>
      <c r="B35" s="224" t="s">
        <v>1382</v>
      </c>
      <c r="C35" s="221" t="s">
        <v>1208</v>
      </c>
      <c r="D35" s="207" t="s">
        <v>1617</v>
      </c>
      <c r="E35" s="207" t="s">
        <v>446</v>
      </c>
      <c r="F35" s="207">
        <v>80</v>
      </c>
      <c r="G35" s="213"/>
    </row>
    <row r="36" spans="1:7">
      <c r="A36" s="202" t="s">
        <v>123</v>
      </c>
      <c r="B36" s="224" t="s">
        <v>1382</v>
      </c>
      <c r="C36" s="221" t="s">
        <v>124</v>
      </c>
      <c r="D36" s="207" t="s">
        <v>434</v>
      </c>
      <c r="E36" s="207" t="s">
        <v>435</v>
      </c>
      <c r="F36" s="207">
        <v>70</v>
      </c>
      <c r="G36" s="213"/>
    </row>
    <row r="37" spans="1:7">
      <c r="A37" s="202" t="s">
        <v>128</v>
      </c>
      <c r="B37" s="224" t="s">
        <v>1382</v>
      </c>
      <c r="C37" s="221" t="s">
        <v>619</v>
      </c>
      <c r="D37" s="207" t="s">
        <v>452</v>
      </c>
      <c r="E37" s="207" t="s">
        <v>453</v>
      </c>
      <c r="F37" s="207">
        <v>90</v>
      </c>
      <c r="G37" s="213"/>
    </row>
    <row r="38" spans="1:7">
      <c r="A38" s="202" t="s">
        <v>132</v>
      </c>
      <c r="B38" s="224" t="s">
        <v>1382</v>
      </c>
      <c r="C38" s="221" t="s">
        <v>133</v>
      </c>
      <c r="D38" s="207" t="s">
        <v>1232</v>
      </c>
      <c r="E38" s="207" t="s">
        <v>1246</v>
      </c>
      <c r="F38" s="207">
        <v>90</v>
      </c>
      <c r="G38" s="213"/>
    </row>
    <row r="39" spans="1:7">
      <c r="A39" s="202" t="s">
        <v>454</v>
      </c>
      <c r="B39" s="224" t="s">
        <v>1382</v>
      </c>
      <c r="C39" s="221" t="s">
        <v>620</v>
      </c>
      <c r="D39" s="207" t="s">
        <v>1233</v>
      </c>
      <c r="E39" s="207" t="s">
        <v>1247</v>
      </c>
      <c r="F39" s="216">
        <v>60</v>
      </c>
      <c r="G39" s="213"/>
    </row>
    <row r="40" spans="1:7">
      <c r="A40" s="202" t="s">
        <v>143</v>
      </c>
      <c r="B40" s="224" t="s">
        <v>1382</v>
      </c>
      <c r="C40" s="221" t="s">
        <v>1614</v>
      </c>
      <c r="D40" s="207" t="s">
        <v>455</v>
      </c>
      <c r="E40" s="207" t="s">
        <v>456</v>
      </c>
      <c r="F40" s="207">
        <v>90</v>
      </c>
      <c r="G40" s="213"/>
    </row>
    <row r="41" spans="1:7">
      <c r="A41" s="202" t="s">
        <v>150</v>
      </c>
      <c r="B41" s="224" t="s">
        <v>1382</v>
      </c>
      <c r="C41" s="221" t="s">
        <v>151</v>
      </c>
      <c r="D41" s="207" t="s">
        <v>457</v>
      </c>
      <c r="E41" s="207" t="s">
        <v>1620</v>
      </c>
      <c r="F41" s="207">
        <v>120</v>
      </c>
      <c r="G41" s="213"/>
    </row>
    <row r="42" spans="1:7">
      <c r="A42" s="202" t="s">
        <v>154</v>
      </c>
      <c r="B42" s="224" t="s">
        <v>1382</v>
      </c>
      <c r="C42" s="221" t="s">
        <v>1209</v>
      </c>
      <c r="D42" s="207" t="s">
        <v>1234</v>
      </c>
      <c r="E42" s="207" t="s">
        <v>1248</v>
      </c>
      <c r="F42" s="207">
        <v>42</v>
      </c>
      <c r="G42" s="213"/>
    </row>
    <row r="43" spans="1:7">
      <c r="A43" s="202" t="s">
        <v>458</v>
      </c>
      <c r="B43" s="224" t="s">
        <v>1382</v>
      </c>
      <c r="C43" s="221" t="s">
        <v>1615</v>
      </c>
      <c r="D43" s="207" t="s">
        <v>1235</v>
      </c>
      <c r="E43" s="207" t="s">
        <v>1249</v>
      </c>
      <c r="F43" s="207">
        <v>60</v>
      </c>
      <c r="G43" s="213"/>
    </row>
    <row r="44" spans="1:7">
      <c r="A44" s="202" t="s">
        <v>612</v>
      </c>
      <c r="B44" s="224" t="s">
        <v>1382</v>
      </c>
      <c r="C44" s="221" t="s">
        <v>1210</v>
      </c>
      <c r="D44" s="207" t="s">
        <v>1236</v>
      </c>
      <c r="E44" s="207" t="s">
        <v>623</v>
      </c>
      <c r="F44" s="207">
        <v>60</v>
      </c>
      <c r="G44" s="213"/>
    </row>
    <row r="45" spans="1:7">
      <c r="A45" s="202" t="s">
        <v>614</v>
      </c>
      <c r="B45" s="224" t="s">
        <v>1382</v>
      </c>
      <c r="C45" s="221" t="s">
        <v>1211</v>
      </c>
      <c r="D45" s="207" t="s">
        <v>1235</v>
      </c>
      <c r="E45" s="207" t="s">
        <v>1249</v>
      </c>
      <c r="F45" s="207">
        <v>60</v>
      </c>
      <c r="G45" s="213"/>
    </row>
    <row r="46" spans="1:7">
      <c r="A46" s="202" t="s">
        <v>617</v>
      </c>
      <c r="B46" s="224" t="s">
        <v>1382</v>
      </c>
      <c r="C46" s="221" t="s">
        <v>1212</v>
      </c>
      <c r="D46" s="207" t="s">
        <v>1237</v>
      </c>
      <c r="E46" s="207" t="s">
        <v>1250</v>
      </c>
      <c r="F46" s="207">
        <v>60</v>
      </c>
      <c r="G46" s="213"/>
    </row>
    <row r="47" spans="1:7">
      <c r="A47" s="202" t="s">
        <v>791</v>
      </c>
      <c r="B47" s="224" t="s">
        <v>1382</v>
      </c>
      <c r="C47" s="221" t="s">
        <v>1213</v>
      </c>
      <c r="D47" s="207" t="s">
        <v>1232</v>
      </c>
      <c r="E47" s="207" t="s">
        <v>1246</v>
      </c>
      <c r="F47" s="207">
        <v>100</v>
      </c>
      <c r="G47" s="213"/>
    </row>
    <row r="48" spans="1:7">
      <c r="A48" s="202" t="s">
        <v>792</v>
      </c>
      <c r="B48" s="224" t="s">
        <v>1382</v>
      </c>
      <c r="C48" s="221" t="s">
        <v>1214</v>
      </c>
      <c r="D48" s="207" t="s">
        <v>507</v>
      </c>
      <c r="E48" s="207" t="s">
        <v>508</v>
      </c>
      <c r="F48" s="207">
        <v>50</v>
      </c>
      <c r="G48" s="213"/>
    </row>
    <row r="49" spans="1:7">
      <c r="A49" s="202" t="s">
        <v>163</v>
      </c>
      <c r="B49" s="224" t="s">
        <v>1382</v>
      </c>
      <c r="C49" s="221" t="s">
        <v>164</v>
      </c>
      <c r="D49" s="207" t="s">
        <v>459</v>
      </c>
      <c r="E49" s="207" t="s">
        <v>460</v>
      </c>
      <c r="F49" s="207">
        <v>90</v>
      </c>
      <c r="G49" s="213"/>
    </row>
    <row r="50" spans="1:7">
      <c r="A50" s="202" t="s">
        <v>169</v>
      </c>
      <c r="B50" s="224" t="s">
        <v>1382</v>
      </c>
      <c r="C50" s="221" t="s">
        <v>170</v>
      </c>
      <c r="D50" s="207" t="s">
        <v>407</v>
      </c>
      <c r="E50" s="207" t="s">
        <v>408</v>
      </c>
      <c r="F50" s="207">
        <v>60</v>
      </c>
      <c r="G50" s="213"/>
    </row>
    <row r="51" spans="1:7">
      <c r="A51" s="202" t="s">
        <v>461</v>
      </c>
      <c r="B51" s="224" t="s">
        <v>1382</v>
      </c>
      <c r="C51" s="221" t="s">
        <v>174</v>
      </c>
      <c r="D51" s="207" t="s">
        <v>438</v>
      </c>
      <c r="E51" s="207" t="s">
        <v>439</v>
      </c>
      <c r="F51" s="207">
        <v>120</v>
      </c>
      <c r="G51" s="213"/>
    </row>
    <row r="52" spans="1:7">
      <c r="A52" s="202" t="s">
        <v>12</v>
      </c>
      <c r="B52" s="224" t="s">
        <v>1382</v>
      </c>
      <c r="C52" s="221" t="s">
        <v>13</v>
      </c>
      <c r="D52" s="207" t="s">
        <v>462</v>
      </c>
      <c r="E52" s="207" t="s">
        <v>463</v>
      </c>
      <c r="F52" s="207">
        <v>80</v>
      </c>
      <c r="G52" s="213"/>
    </row>
    <row r="53" spans="1:7">
      <c r="A53" s="202" t="s">
        <v>20</v>
      </c>
      <c r="B53" s="224" t="s">
        <v>1382</v>
      </c>
      <c r="C53" s="221" t="s">
        <v>21</v>
      </c>
      <c r="D53" s="207" t="s">
        <v>462</v>
      </c>
      <c r="E53" s="207" t="s">
        <v>463</v>
      </c>
      <c r="F53" s="207">
        <v>80</v>
      </c>
      <c r="G53" s="213"/>
    </row>
    <row r="54" spans="1:7">
      <c r="A54" s="202" t="s">
        <v>26</v>
      </c>
      <c r="B54" s="224" t="s">
        <v>1382</v>
      </c>
      <c r="C54" s="221" t="s">
        <v>27</v>
      </c>
      <c r="D54" s="207" t="s">
        <v>462</v>
      </c>
      <c r="E54" s="207" t="s">
        <v>463</v>
      </c>
      <c r="F54" s="207">
        <v>90</v>
      </c>
      <c r="G54" s="213"/>
    </row>
    <row r="55" spans="1:7">
      <c r="A55" s="202" t="s">
        <v>34</v>
      </c>
      <c r="B55" s="224" t="s">
        <v>1382</v>
      </c>
      <c r="C55" s="221" t="s">
        <v>35</v>
      </c>
      <c r="D55" s="207" t="s">
        <v>421</v>
      </c>
      <c r="E55" s="207" t="s">
        <v>422</v>
      </c>
      <c r="F55" s="207">
        <v>90</v>
      </c>
      <c r="G55" s="213"/>
    </row>
    <row r="56" spans="1:7">
      <c r="A56" s="202" t="s">
        <v>40</v>
      </c>
      <c r="B56" s="224" t="s">
        <v>1382</v>
      </c>
      <c r="C56" s="221" t="s">
        <v>41</v>
      </c>
      <c r="D56" s="207" t="s">
        <v>464</v>
      </c>
      <c r="E56" s="207" t="s">
        <v>465</v>
      </c>
      <c r="F56" s="207">
        <v>80</v>
      </c>
      <c r="G56" s="213"/>
    </row>
    <row r="57" spans="1:7">
      <c r="A57" s="202" t="s">
        <v>52</v>
      </c>
      <c r="B57" s="224" t="s">
        <v>1382</v>
      </c>
      <c r="C57" s="221" t="s">
        <v>53</v>
      </c>
      <c r="D57" s="207" t="s">
        <v>466</v>
      </c>
      <c r="E57" s="207" t="s">
        <v>467</v>
      </c>
      <c r="F57" s="207">
        <v>60</v>
      </c>
      <c r="G57" s="213"/>
    </row>
    <row r="58" spans="1:7">
      <c r="A58" s="202" t="s">
        <v>55</v>
      </c>
      <c r="B58" s="224" t="s">
        <v>1382</v>
      </c>
      <c r="C58" s="221" t="s">
        <v>56</v>
      </c>
      <c r="D58" s="207" t="s">
        <v>447</v>
      </c>
      <c r="E58" s="207" t="s">
        <v>448</v>
      </c>
      <c r="F58" s="207">
        <v>120</v>
      </c>
      <c r="G58" s="213"/>
    </row>
    <row r="59" spans="1:7">
      <c r="A59" s="202" t="s">
        <v>69</v>
      </c>
      <c r="B59" s="224" t="s">
        <v>1382</v>
      </c>
      <c r="C59" s="221" t="s">
        <v>70</v>
      </c>
      <c r="D59" s="207" t="s">
        <v>1238</v>
      </c>
      <c r="E59" s="207" t="s">
        <v>468</v>
      </c>
      <c r="F59" s="207">
        <v>90</v>
      </c>
      <c r="G59" s="213"/>
    </row>
    <row r="60" spans="1:7">
      <c r="A60" s="202" t="s">
        <v>85</v>
      </c>
      <c r="B60" s="224" t="s">
        <v>1382</v>
      </c>
      <c r="C60" s="221" t="s">
        <v>1215</v>
      </c>
      <c r="D60" s="207" t="s">
        <v>423</v>
      </c>
      <c r="E60" s="207" t="s">
        <v>424</v>
      </c>
      <c r="F60" s="207">
        <v>108</v>
      </c>
      <c r="G60" s="213"/>
    </row>
    <row r="61" spans="1:7">
      <c r="A61" s="202" t="s">
        <v>91</v>
      </c>
      <c r="B61" s="224" t="s">
        <v>1382</v>
      </c>
      <c r="C61" s="221" t="s">
        <v>1216</v>
      </c>
      <c r="D61" s="207" t="s">
        <v>469</v>
      </c>
      <c r="E61" s="207" t="s">
        <v>470</v>
      </c>
      <c r="F61" s="216">
        <v>86</v>
      </c>
      <c r="G61" s="213"/>
    </row>
    <row r="62" spans="1:7">
      <c r="A62" s="202" t="s">
        <v>97</v>
      </c>
      <c r="B62" s="224" t="s">
        <v>1382</v>
      </c>
      <c r="C62" s="221" t="s">
        <v>1217</v>
      </c>
      <c r="D62" s="207" t="s">
        <v>438</v>
      </c>
      <c r="E62" s="207" t="s">
        <v>439</v>
      </c>
      <c r="F62" s="207">
        <v>90</v>
      </c>
      <c r="G62" s="213"/>
    </row>
    <row r="63" spans="1:7">
      <c r="A63" s="202" t="s">
        <v>107</v>
      </c>
      <c r="B63" s="224" t="s">
        <v>1382</v>
      </c>
      <c r="C63" s="221" t="s">
        <v>108</v>
      </c>
      <c r="D63" s="207" t="s">
        <v>471</v>
      </c>
      <c r="E63" s="207" t="s">
        <v>472</v>
      </c>
      <c r="F63" s="207">
        <v>60</v>
      </c>
      <c r="G63" s="213"/>
    </row>
    <row r="64" spans="1:7">
      <c r="A64" s="202" t="s">
        <v>122</v>
      </c>
      <c r="B64" s="224" t="s">
        <v>1382</v>
      </c>
      <c r="C64" s="221" t="s">
        <v>1218</v>
      </c>
      <c r="D64" s="207" t="s">
        <v>1232</v>
      </c>
      <c r="E64" s="207" t="s">
        <v>1246</v>
      </c>
      <c r="F64" s="207">
        <v>56</v>
      </c>
      <c r="G64" s="213"/>
    </row>
    <row r="65" spans="1:7">
      <c r="A65" s="202" t="s">
        <v>473</v>
      </c>
      <c r="B65" s="224" t="s">
        <v>1382</v>
      </c>
      <c r="C65" s="221" t="s">
        <v>621</v>
      </c>
      <c r="D65" s="207" t="s">
        <v>474</v>
      </c>
      <c r="E65" s="207" t="s">
        <v>475</v>
      </c>
      <c r="F65" s="207">
        <v>120</v>
      </c>
      <c r="G65" s="213"/>
    </row>
    <row r="66" spans="1:7">
      <c r="A66" s="202" t="s">
        <v>906</v>
      </c>
      <c r="B66" s="224" t="s">
        <v>1382</v>
      </c>
      <c r="C66" s="221" t="s">
        <v>1219</v>
      </c>
      <c r="D66" s="207" t="s">
        <v>1239</v>
      </c>
      <c r="E66" s="207" t="s">
        <v>1251</v>
      </c>
      <c r="F66" s="207">
        <v>43</v>
      </c>
      <c r="G66" s="213"/>
    </row>
    <row r="67" spans="1:7">
      <c r="A67" s="202" t="s">
        <v>134</v>
      </c>
      <c r="B67" s="224" t="s">
        <v>1382</v>
      </c>
      <c r="C67" s="221" t="s">
        <v>476</v>
      </c>
      <c r="D67" s="207" t="s">
        <v>477</v>
      </c>
      <c r="E67" s="207" t="s">
        <v>478</v>
      </c>
      <c r="F67" s="207">
        <v>60</v>
      </c>
      <c r="G67" s="213"/>
    </row>
    <row r="68" spans="1:7">
      <c r="A68" s="202" t="s">
        <v>145</v>
      </c>
      <c r="B68" s="224" t="s">
        <v>1382</v>
      </c>
      <c r="C68" s="221" t="s">
        <v>479</v>
      </c>
      <c r="D68" s="207" t="s">
        <v>480</v>
      </c>
      <c r="E68" s="207" t="s">
        <v>481</v>
      </c>
      <c r="F68" s="207">
        <v>30</v>
      </c>
      <c r="G68" s="213"/>
    </row>
    <row r="69" spans="1:7">
      <c r="A69" s="202" t="s">
        <v>152</v>
      </c>
      <c r="B69" s="224" t="s">
        <v>1382</v>
      </c>
      <c r="C69" s="221" t="s">
        <v>482</v>
      </c>
      <c r="D69" s="207" t="s">
        <v>483</v>
      </c>
      <c r="E69" s="207" t="s">
        <v>484</v>
      </c>
      <c r="F69" s="207">
        <v>90</v>
      </c>
      <c r="G69" s="213"/>
    </row>
    <row r="70" spans="1:7">
      <c r="A70" s="202" t="s">
        <v>156</v>
      </c>
      <c r="B70" s="224" t="s">
        <v>1382</v>
      </c>
      <c r="C70" s="221" t="s">
        <v>485</v>
      </c>
      <c r="D70" s="207" t="s">
        <v>436</v>
      </c>
      <c r="E70" s="207" t="s">
        <v>486</v>
      </c>
      <c r="F70" s="207">
        <v>70</v>
      </c>
      <c r="G70" s="213"/>
    </row>
    <row r="71" spans="1:7">
      <c r="A71" s="202" t="s">
        <v>160</v>
      </c>
      <c r="B71" s="224" t="s">
        <v>1382</v>
      </c>
      <c r="C71" s="221" t="s">
        <v>487</v>
      </c>
      <c r="D71" s="207" t="s">
        <v>1617</v>
      </c>
      <c r="E71" s="207" t="s">
        <v>446</v>
      </c>
      <c r="F71" s="207">
        <v>80</v>
      </c>
      <c r="G71" s="213"/>
    </row>
    <row r="72" spans="1:7">
      <c r="A72" s="202" t="s">
        <v>165</v>
      </c>
      <c r="B72" s="224" t="s">
        <v>1382</v>
      </c>
      <c r="C72" s="221" t="s">
        <v>166</v>
      </c>
      <c r="D72" s="207" t="s">
        <v>1238</v>
      </c>
      <c r="E72" s="207" t="s">
        <v>468</v>
      </c>
      <c r="F72" s="207">
        <v>60</v>
      </c>
      <c r="G72" s="213"/>
    </row>
    <row r="73" spans="1:7">
      <c r="A73" s="202" t="s">
        <v>171</v>
      </c>
      <c r="B73" s="224" t="s">
        <v>1382</v>
      </c>
      <c r="C73" s="221" t="s">
        <v>1220</v>
      </c>
      <c r="D73" s="207" t="s">
        <v>488</v>
      </c>
      <c r="E73" s="207" t="s">
        <v>489</v>
      </c>
      <c r="F73" s="207">
        <v>60</v>
      </c>
      <c r="G73" s="213"/>
    </row>
    <row r="74" spans="1:7">
      <c r="A74" s="202" t="s">
        <v>177</v>
      </c>
      <c r="B74" s="224" t="s">
        <v>1382</v>
      </c>
      <c r="C74" s="221" t="s">
        <v>178</v>
      </c>
      <c r="D74" s="207" t="s">
        <v>490</v>
      </c>
      <c r="E74" s="207" t="s">
        <v>424</v>
      </c>
      <c r="F74" s="207">
        <v>105</v>
      </c>
      <c r="G74" s="213"/>
    </row>
    <row r="75" spans="1:7">
      <c r="A75" s="202" t="s">
        <v>14</v>
      </c>
      <c r="B75" s="224" t="s">
        <v>1382</v>
      </c>
      <c r="C75" s="221" t="s">
        <v>15</v>
      </c>
      <c r="D75" s="207" t="s">
        <v>1618</v>
      </c>
      <c r="E75" s="207" t="s">
        <v>491</v>
      </c>
      <c r="F75" s="207">
        <v>60</v>
      </c>
      <c r="G75" s="213"/>
    </row>
    <row r="76" spans="1:7">
      <c r="A76" s="202" t="s">
        <v>28</v>
      </c>
      <c r="B76" s="224" t="s">
        <v>1382</v>
      </c>
      <c r="C76" s="221" t="s">
        <v>29</v>
      </c>
      <c r="D76" s="207" t="s">
        <v>492</v>
      </c>
      <c r="E76" s="207" t="s">
        <v>491</v>
      </c>
      <c r="F76" s="207">
        <v>60</v>
      </c>
      <c r="G76" s="213"/>
    </row>
    <row r="77" spans="1:7">
      <c r="A77" s="202" t="s">
        <v>36</v>
      </c>
      <c r="B77" s="224" t="s">
        <v>1382</v>
      </c>
      <c r="C77" s="221" t="s">
        <v>37</v>
      </c>
      <c r="D77" s="207" t="s">
        <v>493</v>
      </c>
      <c r="E77" s="207" t="s">
        <v>494</v>
      </c>
      <c r="F77" s="207">
        <v>60</v>
      </c>
      <c r="G77" s="213"/>
    </row>
    <row r="78" spans="1:7">
      <c r="A78" s="202" t="s">
        <v>50</v>
      </c>
      <c r="B78" s="224" t="s">
        <v>1382</v>
      </c>
      <c r="C78" s="221" t="s">
        <v>51</v>
      </c>
      <c r="D78" s="207" t="s">
        <v>1240</v>
      </c>
      <c r="E78" s="207" t="s">
        <v>1252</v>
      </c>
      <c r="F78" s="207">
        <v>40</v>
      </c>
      <c r="G78" s="213"/>
    </row>
    <row r="79" spans="1:7">
      <c r="A79" s="202" t="s">
        <v>598</v>
      </c>
      <c r="B79" s="224" t="s">
        <v>1382</v>
      </c>
      <c r="C79" s="221" t="s">
        <v>1221</v>
      </c>
      <c r="D79" s="207" t="s">
        <v>1234</v>
      </c>
      <c r="E79" s="207" t="s">
        <v>1248</v>
      </c>
      <c r="F79" s="207">
        <v>60</v>
      </c>
      <c r="G79" s="213"/>
    </row>
    <row r="80" spans="1:7">
      <c r="A80" s="202" t="s">
        <v>600</v>
      </c>
      <c r="B80" s="224" t="s">
        <v>1382</v>
      </c>
      <c r="C80" s="221" t="s">
        <v>1222</v>
      </c>
      <c r="D80" s="207" t="s">
        <v>1241</v>
      </c>
      <c r="E80" s="207" t="s">
        <v>1253</v>
      </c>
      <c r="F80" s="207">
        <v>50</v>
      </c>
      <c r="G80" s="213"/>
    </row>
    <row r="81" spans="1:7">
      <c r="A81" s="202" t="s">
        <v>1229</v>
      </c>
      <c r="B81" s="224" t="s">
        <v>1382</v>
      </c>
      <c r="C81" s="221" t="s">
        <v>1223</v>
      </c>
      <c r="D81" s="207" t="s">
        <v>1237</v>
      </c>
      <c r="E81" s="207" t="s">
        <v>1250</v>
      </c>
      <c r="F81" s="207">
        <v>60</v>
      </c>
      <c r="G81" s="213"/>
    </row>
    <row r="82" spans="1:7">
      <c r="A82" s="202" t="s">
        <v>1613</v>
      </c>
      <c r="B82" s="224" t="s">
        <v>1382</v>
      </c>
      <c r="C82" s="221" t="s">
        <v>1616</v>
      </c>
      <c r="D82" s="207" t="s">
        <v>1619</v>
      </c>
      <c r="E82" s="207" t="s">
        <v>1621</v>
      </c>
      <c r="F82" s="207">
        <v>20</v>
      </c>
      <c r="G82" s="213"/>
    </row>
    <row r="83" spans="1:7">
      <c r="A83" s="202" t="s">
        <v>57</v>
      </c>
      <c r="B83" s="224" t="s">
        <v>1382</v>
      </c>
      <c r="C83" s="221" t="s">
        <v>58</v>
      </c>
      <c r="D83" s="207" t="s">
        <v>407</v>
      </c>
      <c r="E83" s="207" t="s">
        <v>408</v>
      </c>
      <c r="F83" s="207">
        <v>60</v>
      </c>
      <c r="G83" s="213"/>
    </row>
    <row r="84" spans="1:7">
      <c r="A84" s="202" t="s">
        <v>63</v>
      </c>
      <c r="B84" s="224" t="s">
        <v>1382</v>
      </c>
      <c r="C84" s="221" t="s">
        <v>64</v>
      </c>
      <c r="D84" s="207" t="s">
        <v>495</v>
      </c>
      <c r="E84" s="207" t="s">
        <v>496</v>
      </c>
      <c r="F84" s="207">
        <v>130</v>
      </c>
      <c r="G84" s="213"/>
    </row>
    <row r="85" spans="1:7">
      <c r="A85" s="202" t="s">
        <v>75</v>
      </c>
      <c r="B85" s="224" t="s">
        <v>1382</v>
      </c>
      <c r="C85" s="221" t="s">
        <v>76</v>
      </c>
      <c r="D85" s="207" t="s">
        <v>497</v>
      </c>
      <c r="E85" s="207" t="s">
        <v>498</v>
      </c>
      <c r="F85" s="207">
        <v>90</v>
      </c>
      <c r="G85" s="213"/>
    </row>
    <row r="86" spans="1:7">
      <c r="A86" s="202" t="s">
        <v>81</v>
      </c>
      <c r="B86" s="224" t="s">
        <v>1382</v>
      </c>
      <c r="C86" s="221" t="s">
        <v>82</v>
      </c>
      <c r="D86" s="207" t="s">
        <v>499</v>
      </c>
      <c r="E86" s="207" t="s">
        <v>500</v>
      </c>
      <c r="F86" s="207">
        <v>30</v>
      </c>
      <c r="G86" s="213"/>
    </row>
    <row r="87" spans="1:7">
      <c r="A87" s="202" t="s">
        <v>99</v>
      </c>
      <c r="B87" s="224" t="s">
        <v>1382</v>
      </c>
      <c r="C87" s="221" t="s">
        <v>100</v>
      </c>
      <c r="D87" s="207" t="s">
        <v>1617</v>
      </c>
      <c r="E87" s="207" t="s">
        <v>446</v>
      </c>
      <c r="F87" s="207">
        <v>90</v>
      </c>
      <c r="G87" s="213"/>
    </row>
    <row r="88" spans="1:7">
      <c r="A88" s="202" t="s">
        <v>112</v>
      </c>
      <c r="B88" s="224" t="s">
        <v>1382</v>
      </c>
      <c r="C88" s="221" t="s">
        <v>1224</v>
      </c>
      <c r="D88" s="207" t="s">
        <v>421</v>
      </c>
      <c r="E88" s="207" t="s">
        <v>422</v>
      </c>
      <c r="F88" s="207">
        <v>130</v>
      </c>
      <c r="G88" s="213"/>
    </row>
    <row r="89" spans="1:7">
      <c r="A89" s="202" t="s">
        <v>116</v>
      </c>
      <c r="B89" s="224" t="s">
        <v>1382</v>
      </c>
      <c r="C89" s="221" t="s">
        <v>117</v>
      </c>
      <c r="D89" s="207" t="s">
        <v>501</v>
      </c>
      <c r="E89" s="207" t="s">
        <v>502</v>
      </c>
      <c r="F89" s="207">
        <v>60</v>
      </c>
      <c r="G89" s="213"/>
    </row>
    <row r="90" spans="1:7">
      <c r="A90" s="202" t="s">
        <v>126</v>
      </c>
      <c r="B90" s="224" t="s">
        <v>1382</v>
      </c>
      <c r="C90" s="221" t="s">
        <v>127</v>
      </c>
      <c r="D90" s="207" t="s">
        <v>794</v>
      </c>
      <c r="E90" s="207" t="s">
        <v>425</v>
      </c>
      <c r="F90" s="207">
        <v>80</v>
      </c>
      <c r="G90" s="213"/>
    </row>
    <row r="91" spans="1:7">
      <c r="A91" s="202" t="s">
        <v>130</v>
      </c>
      <c r="B91" s="224" t="s">
        <v>1382</v>
      </c>
      <c r="C91" s="221" t="s">
        <v>131</v>
      </c>
      <c r="D91" s="207" t="s">
        <v>493</v>
      </c>
      <c r="E91" s="207" t="s">
        <v>494</v>
      </c>
      <c r="F91" s="207">
        <v>60</v>
      </c>
      <c r="G91" s="213"/>
    </row>
    <row r="92" spans="1:7">
      <c r="A92" s="202" t="s">
        <v>135</v>
      </c>
      <c r="B92" s="224" t="s">
        <v>1382</v>
      </c>
      <c r="C92" s="221" t="s">
        <v>136</v>
      </c>
      <c r="D92" s="207" t="s">
        <v>505</v>
      </c>
      <c r="E92" s="207" t="s">
        <v>506</v>
      </c>
      <c r="F92" s="207">
        <v>46</v>
      </c>
      <c r="G92" s="213"/>
    </row>
    <row r="93" spans="1:7">
      <c r="A93" s="202" t="s">
        <v>137</v>
      </c>
      <c r="B93" s="224" t="s">
        <v>1382</v>
      </c>
      <c r="C93" s="221" t="s">
        <v>138</v>
      </c>
      <c r="D93" s="207" t="s">
        <v>507</v>
      </c>
      <c r="E93" s="207" t="s">
        <v>508</v>
      </c>
      <c r="F93" s="207">
        <v>60</v>
      </c>
      <c r="G93" s="213"/>
    </row>
    <row r="94" spans="1:7">
      <c r="A94" s="202" t="s">
        <v>141</v>
      </c>
      <c r="B94" s="224" t="s">
        <v>1382</v>
      </c>
      <c r="C94" s="221" t="s">
        <v>606</v>
      </c>
      <c r="D94" s="207" t="s">
        <v>1242</v>
      </c>
      <c r="E94" s="207" t="s">
        <v>509</v>
      </c>
      <c r="F94" s="207">
        <v>60</v>
      </c>
      <c r="G94" s="213"/>
    </row>
    <row r="95" spans="1:7">
      <c r="A95" s="202" t="s">
        <v>147</v>
      </c>
      <c r="B95" s="224" t="s">
        <v>1382</v>
      </c>
      <c r="C95" s="221" t="s">
        <v>1225</v>
      </c>
      <c r="D95" s="207" t="s">
        <v>469</v>
      </c>
      <c r="E95" s="207" t="s">
        <v>1254</v>
      </c>
      <c r="F95" s="207">
        <v>80</v>
      </c>
      <c r="G95" s="213"/>
    </row>
    <row r="96" spans="1:7">
      <c r="A96" s="202" t="s">
        <v>609</v>
      </c>
      <c r="B96" s="224" t="s">
        <v>1382</v>
      </c>
      <c r="C96" s="221" t="s">
        <v>1226</v>
      </c>
      <c r="D96" s="207" t="s">
        <v>1243</v>
      </c>
      <c r="E96" s="207" t="s">
        <v>624</v>
      </c>
      <c r="F96" s="207">
        <v>50</v>
      </c>
      <c r="G96" s="213"/>
    </row>
    <row r="97" spans="1:7">
      <c r="A97" s="202" t="s">
        <v>148</v>
      </c>
      <c r="B97" s="224" t="s">
        <v>1382</v>
      </c>
      <c r="C97" s="221" t="s">
        <v>149</v>
      </c>
      <c r="D97" s="207" t="s">
        <v>510</v>
      </c>
      <c r="E97" s="207" t="s">
        <v>511</v>
      </c>
      <c r="F97" s="207">
        <f>105+12</f>
        <v>117</v>
      </c>
      <c r="G97" s="213"/>
    </row>
    <row r="98" spans="1:7">
      <c r="A98" s="202" t="s">
        <v>158</v>
      </c>
      <c r="B98" s="224" t="s">
        <v>1382</v>
      </c>
      <c r="C98" s="221" t="s">
        <v>159</v>
      </c>
      <c r="D98" s="207" t="s">
        <v>1617</v>
      </c>
      <c r="E98" s="207" t="s">
        <v>446</v>
      </c>
      <c r="F98" s="207">
        <v>110</v>
      </c>
      <c r="G98" s="213"/>
    </row>
    <row r="99" spans="1:7">
      <c r="A99" s="202" t="s">
        <v>167</v>
      </c>
      <c r="B99" s="224" t="s">
        <v>1382</v>
      </c>
      <c r="C99" s="221" t="s">
        <v>168</v>
      </c>
      <c r="D99" s="207" t="s">
        <v>421</v>
      </c>
      <c r="E99" s="207" t="s">
        <v>422</v>
      </c>
      <c r="F99" s="207">
        <v>90</v>
      </c>
      <c r="G99" s="213"/>
    </row>
    <row r="100" spans="1:7">
      <c r="A100" s="202" t="s">
        <v>173</v>
      </c>
      <c r="B100" s="224" t="s">
        <v>1382</v>
      </c>
      <c r="C100" s="221" t="s">
        <v>1227</v>
      </c>
      <c r="D100" s="207" t="s">
        <v>1234</v>
      </c>
      <c r="E100" s="207" t="s">
        <v>1248</v>
      </c>
      <c r="F100" s="207">
        <v>90</v>
      </c>
      <c r="G100" s="213"/>
    </row>
    <row r="101" spans="1:7">
      <c r="A101" s="202" t="s">
        <v>512</v>
      </c>
      <c r="B101" s="224" t="s">
        <v>1382</v>
      </c>
      <c r="C101" s="221" t="s">
        <v>1228</v>
      </c>
      <c r="D101" s="207" t="s">
        <v>503</v>
      </c>
      <c r="E101" s="207" t="s">
        <v>504</v>
      </c>
      <c r="F101" s="207">
        <v>90</v>
      </c>
      <c r="G101" s="213"/>
    </row>
    <row r="102" spans="1:7">
      <c r="A102" s="201" t="s">
        <v>697</v>
      </c>
      <c r="B102" s="205" t="s">
        <v>804</v>
      </c>
      <c r="C102" s="205" t="s">
        <v>247</v>
      </c>
      <c r="D102" s="205" t="s">
        <v>985</v>
      </c>
      <c r="E102" s="205" t="s">
        <v>1045</v>
      </c>
      <c r="F102" s="205">
        <v>19</v>
      </c>
      <c r="G102" s="212"/>
    </row>
    <row r="103" spans="1:7">
      <c r="A103" s="202" t="s">
        <v>698</v>
      </c>
      <c r="B103" s="205" t="s">
        <v>804</v>
      </c>
      <c r="C103" s="207" t="s">
        <v>251</v>
      </c>
      <c r="D103" s="205" t="s">
        <v>986</v>
      </c>
      <c r="E103" s="205" t="s">
        <v>1046</v>
      </c>
      <c r="F103" s="207">
        <v>19</v>
      </c>
      <c r="G103" s="213"/>
    </row>
    <row r="104" spans="1:7">
      <c r="A104" s="202" t="s">
        <v>699</v>
      </c>
      <c r="B104" s="205" t="s">
        <v>804</v>
      </c>
      <c r="C104" s="207" t="s">
        <v>939</v>
      </c>
      <c r="D104" s="205" t="s">
        <v>987</v>
      </c>
      <c r="E104" s="205" t="s">
        <v>1047</v>
      </c>
      <c r="F104" s="207">
        <v>19</v>
      </c>
      <c r="G104" s="213"/>
    </row>
    <row r="105" spans="1:7">
      <c r="A105" s="202" t="s">
        <v>700</v>
      </c>
      <c r="B105" s="205" t="s">
        <v>804</v>
      </c>
      <c r="C105" s="207" t="s">
        <v>940</v>
      </c>
      <c r="D105" s="205" t="s">
        <v>988</v>
      </c>
      <c r="E105" s="205" t="s">
        <v>1048</v>
      </c>
      <c r="F105" s="207">
        <v>12</v>
      </c>
      <c r="G105" s="213"/>
    </row>
    <row r="106" spans="1:7">
      <c r="A106" s="202" t="s">
        <v>701</v>
      </c>
      <c r="B106" s="205" t="s">
        <v>804</v>
      </c>
      <c r="C106" s="207" t="s">
        <v>941</v>
      </c>
      <c r="D106" s="205" t="s">
        <v>989</v>
      </c>
      <c r="E106" s="205" t="s">
        <v>1049</v>
      </c>
      <c r="F106" s="207">
        <v>12</v>
      </c>
      <c r="G106" s="213"/>
    </row>
    <row r="107" spans="1:7">
      <c r="A107" s="202" t="s">
        <v>702</v>
      </c>
      <c r="B107" s="205" t="s">
        <v>804</v>
      </c>
      <c r="C107" s="207" t="s">
        <v>942</v>
      </c>
      <c r="D107" s="205" t="s">
        <v>990</v>
      </c>
      <c r="E107" s="205" t="s">
        <v>1050</v>
      </c>
      <c r="F107" s="207">
        <v>19</v>
      </c>
      <c r="G107" s="213"/>
    </row>
    <row r="108" spans="1:7">
      <c r="A108" s="202" t="s">
        <v>703</v>
      </c>
      <c r="B108" s="205" t="s">
        <v>804</v>
      </c>
      <c r="C108" s="207" t="s">
        <v>943</v>
      </c>
      <c r="D108" s="205" t="s">
        <v>513</v>
      </c>
      <c r="E108" s="205" t="s">
        <v>1051</v>
      </c>
      <c r="F108" s="207">
        <v>19</v>
      </c>
      <c r="G108" s="213"/>
    </row>
    <row r="109" spans="1:7">
      <c r="A109" s="202" t="s">
        <v>704</v>
      </c>
      <c r="B109" s="205" t="s">
        <v>804</v>
      </c>
      <c r="C109" s="207" t="s">
        <v>944</v>
      </c>
      <c r="D109" s="205" t="s">
        <v>991</v>
      </c>
      <c r="E109" s="205" t="s">
        <v>1052</v>
      </c>
      <c r="F109" s="207">
        <v>12</v>
      </c>
      <c r="G109" s="213"/>
    </row>
    <row r="110" spans="1:7">
      <c r="A110" s="202" t="s">
        <v>705</v>
      </c>
      <c r="B110" s="205" t="s">
        <v>804</v>
      </c>
      <c r="C110" s="207" t="s">
        <v>945</v>
      </c>
      <c r="D110" s="205" t="s">
        <v>992</v>
      </c>
      <c r="E110" s="205" t="s">
        <v>1053</v>
      </c>
      <c r="F110" s="207">
        <v>19</v>
      </c>
      <c r="G110" s="213"/>
    </row>
    <row r="111" spans="1:7">
      <c r="A111" s="202" t="s">
        <v>706</v>
      </c>
      <c r="B111" s="205" t="s">
        <v>804</v>
      </c>
      <c r="C111" s="207" t="s">
        <v>665</v>
      </c>
      <c r="D111" s="205" t="s">
        <v>993</v>
      </c>
      <c r="E111" s="205" t="s">
        <v>1054</v>
      </c>
      <c r="F111" s="207">
        <v>19</v>
      </c>
      <c r="G111" s="213"/>
    </row>
    <row r="112" spans="1:7">
      <c r="A112" s="202" t="s">
        <v>707</v>
      </c>
      <c r="B112" s="205" t="s">
        <v>804</v>
      </c>
      <c r="C112" s="207" t="s">
        <v>280</v>
      </c>
      <c r="D112" s="205" t="s">
        <v>994</v>
      </c>
      <c r="E112" s="205" t="s">
        <v>1055</v>
      </c>
      <c r="F112" s="207">
        <v>19</v>
      </c>
      <c r="G112" s="213"/>
    </row>
    <row r="113" spans="1:7">
      <c r="A113" s="202" t="s">
        <v>708</v>
      </c>
      <c r="B113" s="205" t="s">
        <v>804</v>
      </c>
      <c r="C113" s="207" t="s">
        <v>946</v>
      </c>
      <c r="D113" s="205" t="s">
        <v>995</v>
      </c>
      <c r="E113" s="205" t="s">
        <v>514</v>
      </c>
      <c r="F113" s="207">
        <v>12</v>
      </c>
      <c r="G113" s="213"/>
    </row>
    <row r="114" spans="1:7">
      <c r="A114" s="202" t="s">
        <v>709</v>
      </c>
      <c r="B114" s="205" t="s">
        <v>804</v>
      </c>
      <c r="C114" s="207" t="s">
        <v>947</v>
      </c>
      <c r="D114" s="205" t="s">
        <v>996</v>
      </c>
      <c r="E114" s="205" t="s">
        <v>807</v>
      </c>
      <c r="F114" s="207">
        <v>12</v>
      </c>
      <c r="G114" s="213"/>
    </row>
    <row r="115" spans="1:7">
      <c r="A115" s="202" t="s">
        <v>710</v>
      </c>
      <c r="B115" s="205" t="s">
        <v>804</v>
      </c>
      <c r="C115" s="207" t="s">
        <v>948</v>
      </c>
      <c r="D115" s="205" t="s">
        <v>515</v>
      </c>
      <c r="E115" s="205" t="s">
        <v>1056</v>
      </c>
      <c r="F115" s="207">
        <v>12</v>
      </c>
      <c r="G115" s="213"/>
    </row>
    <row r="116" spans="1:7">
      <c r="A116" s="202" t="s">
        <v>711</v>
      </c>
      <c r="B116" s="205" t="s">
        <v>804</v>
      </c>
      <c r="C116" s="207" t="s">
        <v>949</v>
      </c>
      <c r="D116" s="205" t="s">
        <v>997</v>
      </c>
      <c r="E116" s="205" t="s">
        <v>1057</v>
      </c>
      <c r="F116" s="207">
        <v>9</v>
      </c>
      <c r="G116" s="213"/>
    </row>
    <row r="117" spans="1:7">
      <c r="A117" s="202" t="s">
        <v>712</v>
      </c>
      <c r="B117" s="205" t="s">
        <v>804</v>
      </c>
      <c r="C117" s="207" t="s">
        <v>950</v>
      </c>
      <c r="D117" s="205" t="s">
        <v>513</v>
      </c>
      <c r="E117" s="205" t="s">
        <v>1058</v>
      </c>
      <c r="F117" s="207">
        <v>10</v>
      </c>
      <c r="G117" s="213"/>
    </row>
    <row r="118" spans="1:7">
      <c r="A118" s="202" t="s">
        <v>713</v>
      </c>
      <c r="B118" s="205" t="s">
        <v>804</v>
      </c>
      <c r="C118" s="207" t="s">
        <v>951</v>
      </c>
      <c r="D118" s="205" t="s">
        <v>998</v>
      </c>
      <c r="E118" s="205" t="s">
        <v>1059</v>
      </c>
      <c r="F118" s="207">
        <v>12</v>
      </c>
      <c r="G118" s="213"/>
    </row>
    <row r="119" spans="1:7">
      <c r="A119" s="202" t="s">
        <v>714</v>
      </c>
      <c r="B119" s="205" t="s">
        <v>804</v>
      </c>
      <c r="C119" s="207" t="s">
        <v>952</v>
      </c>
      <c r="D119" s="205" t="s">
        <v>1590</v>
      </c>
      <c r="E119" s="205" t="s">
        <v>1060</v>
      </c>
      <c r="F119" s="207">
        <v>12</v>
      </c>
      <c r="G119" s="213"/>
    </row>
    <row r="120" spans="1:7">
      <c r="A120" s="202" t="s">
        <v>715</v>
      </c>
      <c r="B120" s="205" t="s">
        <v>804</v>
      </c>
      <c r="C120" s="207" t="s">
        <v>953</v>
      </c>
      <c r="D120" s="205" t="s">
        <v>999</v>
      </c>
      <c r="E120" s="205" t="s">
        <v>1061</v>
      </c>
      <c r="F120" s="207">
        <v>12</v>
      </c>
      <c r="G120" s="213"/>
    </row>
    <row r="121" spans="1:7">
      <c r="A121" s="202" t="s">
        <v>716</v>
      </c>
      <c r="B121" s="205" t="s">
        <v>804</v>
      </c>
      <c r="C121" s="207" t="s">
        <v>301</v>
      </c>
      <c r="D121" s="205" t="s">
        <v>1000</v>
      </c>
      <c r="E121" s="205" t="s">
        <v>1062</v>
      </c>
      <c r="F121" s="207">
        <v>12</v>
      </c>
      <c r="G121" s="213"/>
    </row>
    <row r="122" spans="1:7">
      <c r="A122" s="202" t="s">
        <v>717</v>
      </c>
      <c r="B122" s="205" t="s">
        <v>804</v>
      </c>
      <c r="C122" s="207" t="s">
        <v>954</v>
      </c>
      <c r="D122" s="205" t="s">
        <v>1001</v>
      </c>
      <c r="E122" s="205" t="s">
        <v>1063</v>
      </c>
      <c r="F122" s="207">
        <v>12</v>
      </c>
      <c r="G122" s="213"/>
    </row>
    <row r="123" spans="1:7">
      <c r="A123" s="202" t="s">
        <v>718</v>
      </c>
      <c r="B123" s="205" t="s">
        <v>804</v>
      </c>
      <c r="C123" s="207" t="s">
        <v>308</v>
      </c>
      <c r="D123" s="205" t="s">
        <v>1001</v>
      </c>
      <c r="E123" s="205" t="s">
        <v>516</v>
      </c>
      <c r="F123" s="207">
        <v>12</v>
      </c>
      <c r="G123" s="213"/>
    </row>
    <row r="124" spans="1:7">
      <c r="A124" s="202" t="s">
        <v>719</v>
      </c>
      <c r="B124" s="205" t="s">
        <v>804</v>
      </c>
      <c r="C124" s="207" t="s">
        <v>666</v>
      </c>
      <c r="D124" s="205" t="s">
        <v>993</v>
      </c>
      <c r="E124" s="205" t="s">
        <v>1054</v>
      </c>
      <c r="F124" s="207">
        <v>19</v>
      </c>
      <c r="G124" s="213"/>
    </row>
    <row r="125" spans="1:7">
      <c r="A125" s="202" t="s">
        <v>936</v>
      </c>
      <c r="B125" s="205" t="s">
        <v>804</v>
      </c>
      <c r="C125" s="207" t="s">
        <v>955</v>
      </c>
      <c r="D125" s="205" t="s">
        <v>1591</v>
      </c>
      <c r="E125" s="205" t="s">
        <v>1064</v>
      </c>
      <c r="F125" s="207">
        <v>12</v>
      </c>
      <c r="G125" s="213"/>
    </row>
    <row r="126" spans="1:7">
      <c r="A126" s="202" t="s">
        <v>937</v>
      </c>
      <c r="B126" s="205" t="s">
        <v>804</v>
      </c>
      <c r="C126" s="207" t="s">
        <v>956</v>
      </c>
      <c r="D126" s="205" t="s">
        <v>1592</v>
      </c>
      <c r="E126" s="205" t="s">
        <v>672</v>
      </c>
      <c r="F126" s="207">
        <v>12</v>
      </c>
      <c r="G126" s="213"/>
    </row>
    <row r="127" spans="1:7">
      <c r="A127" s="202" t="s">
        <v>720</v>
      </c>
      <c r="B127" s="205" t="s">
        <v>804</v>
      </c>
      <c r="C127" s="207" t="s">
        <v>248</v>
      </c>
      <c r="D127" s="205" t="s">
        <v>1002</v>
      </c>
      <c r="E127" s="205" t="s">
        <v>1065</v>
      </c>
      <c r="F127" s="207">
        <v>12</v>
      </c>
      <c r="G127" s="213"/>
    </row>
    <row r="128" spans="1:7">
      <c r="A128" s="202" t="s">
        <v>721</v>
      </c>
      <c r="B128" s="205" t="s">
        <v>805</v>
      </c>
      <c r="C128" s="207" t="s">
        <v>252</v>
      </c>
      <c r="D128" s="205" t="s">
        <v>1003</v>
      </c>
      <c r="E128" s="205" t="s">
        <v>1066</v>
      </c>
      <c r="F128" s="207">
        <v>12</v>
      </c>
      <c r="G128" s="213"/>
    </row>
    <row r="129" spans="1:7">
      <c r="A129" s="202" t="s">
        <v>722</v>
      </c>
      <c r="B129" s="205" t="s">
        <v>804</v>
      </c>
      <c r="C129" s="207" t="s">
        <v>957</v>
      </c>
      <c r="D129" s="205" t="s">
        <v>1004</v>
      </c>
      <c r="E129" s="205" t="s">
        <v>1067</v>
      </c>
      <c r="F129" s="207">
        <v>12</v>
      </c>
      <c r="G129" s="213"/>
    </row>
    <row r="130" spans="1:7">
      <c r="A130" s="202" t="s">
        <v>723</v>
      </c>
      <c r="B130" s="205" t="s">
        <v>805</v>
      </c>
      <c r="C130" s="207" t="s">
        <v>958</v>
      </c>
      <c r="D130" s="205" t="s">
        <v>1005</v>
      </c>
      <c r="E130" s="205" t="s">
        <v>1068</v>
      </c>
      <c r="F130" s="207">
        <v>12</v>
      </c>
      <c r="G130" s="213"/>
    </row>
    <row r="131" spans="1:7">
      <c r="A131" s="202" t="s">
        <v>724</v>
      </c>
      <c r="B131" s="205" t="s">
        <v>805</v>
      </c>
      <c r="C131" s="207" t="s">
        <v>959</v>
      </c>
      <c r="D131" s="205" t="s">
        <v>1006</v>
      </c>
      <c r="E131" s="205" t="s">
        <v>1069</v>
      </c>
      <c r="F131" s="216">
        <v>19</v>
      </c>
      <c r="G131" s="213"/>
    </row>
    <row r="132" spans="1:7">
      <c r="A132" s="202" t="s">
        <v>725</v>
      </c>
      <c r="B132" s="205" t="s">
        <v>805</v>
      </c>
      <c r="C132" s="207" t="s">
        <v>960</v>
      </c>
      <c r="D132" s="205" t="s">
        <v>1007</v>
      </c>
      <c r="E132" s="205" t="s">
        <v>1070</v>
      </c>
      <c r="F132" s="207">
        <v>19</v>
      </c>
      <c r="G132" s="213"/>
    </row>
    <row r="133" spans="1:7">
      <c r="A133" s="202" t="s">
        <v>726</v>
      </c>
      <c r="B133" s="205" t="s">
        <v>805</v>
      </c>
      <c r="C133" s="207" t="s">
        <v>268</v>
      </c>
      <c r="D133" s="205" t="s">
        <v>1008</v>
      </c>
      <c r="E133" s="205" t="s">
        <v>1071</v>
      </c>
      <c r="F133" s="207">
        <v>12</v>
      </c>
      <c r="G133" s="213"/>
    </row>
    <row r="134" spans="1:7">
      <c r="A134" s="202" t="s">
        <v>727</v>
      </c>
      <c r="B134" s="205" t="s">
        <v>805</v>
      </c>
      <c r="C134" s="207" t="s">
        <v>272</v>
      </c>
      <c r="D134" s="205" t="s">
        <v>1009</v>
      </c>
      <c r="E134" s="205" t="s">
        <v>1072</v>
      </c>
      <c r="F134" s="207">
        <v>12</v>
      </c>
      <c r="G134" s="213"/>
    </row>
    <row r="135" spans="1:7">
      <c r="A135" s="202" t="s">
        <v>728</v>
      </c>
      <c r="B135" s="205" t="s">
        <v>805</v>
      </c>
      <c r="C135" s="207" t="s">
        <v>961</v>
      </c>
      <c r="D135" s="205" t="s">
        <v>1010</v>
      </c>
      <c r="E135" s="205" t="s">
        <v>517</v>
      </c>
      <c r="F135" s="207">
        <v>12</v>
      </c>
      <c r="G135" s="213"/>
    </row>
    <row r="136" spans="1:7">
      <c r="A136" s="202" t="s">
        <v>729</v>
      </c>
      <c r="B136" s="205" t="s">
        <v>805</v>
      </c>
      <c r="C136" s="207" t="s">
        <v>962</v>
      </c>
      <c r="D136" s="205" t="s">
        <v>1011</v>
      </c>
      <c r="E136" s="205" t="s">
        <v>518</v>
      </c>
      <c r="F136" s="207">
        <v>12</v>
      </c>
      <c r="G136" s="213"/>
    </row>
    <row r="137" spans="1:7">
      <c r="A137" s="202" t="s">
        <v>730</v>
      </c>
      <c r="B137" s="205" t="s">
        <v>805</v>
      </c>
      <c r="C137" s="207" t="s">
        <v>278</v>
      </c>
      <c r="D137" s="205" t="s">
        <v>1012</v>
      </c>
      <c r="E137" s="205" t="s">
        <v>1073</v>
      </c>
      <c r="F137" s="207">
        <v>19</v>
      </c>
      <c r="G137" s="213"/>
    </row>
    <row r="138" spans="1:7">
      <c r="A138" s="202" t="s">
        <v>731</v>
      </c>
      <c r="B138" s="205" t="s">
        <v>805</v>
      </c>
      <c r="C138" s="207" t="s">
        <v>667</v>
      </c>
      <c r="D138" s="205" t="s">
        <v>1013</v>
      </c>
      <c r="E138" s="205" t="s">
        <v>1074</v>
      </c>
      <c r="F138" s="207">
        <v>12</v>
      </c>
      <c r="G138" s="213"/>
    </row>
    <row r="139" spans="1:7">
      <c r="A139" s="202" t="s">
        <v>732</v>
      </c>
      <c r="B139" s="205" t="s">
        <v>805</v>
      </c>
      <c r="C139" s="207" t="s">
        <v>668</v>
      </c>
      <c r="D139" s="205" t="s">
        <v>686</v>
      </c>
      <c r="E139" s="205" t="s">
        <v>687</v>
      </c>
      <c r="F139" s="207">
        <v>12</v>
      </c>
      <c r="G139" s="213"/>
    </row>
    <row r="140" spans="1:7">
      <c r="A140" s="202" t="s">
        <v>733</v>
      </c>
      <c r="B140" s="205" t="s">
        <v>805</v>
      </c>
      <c r="C140" s="207" t="s">
        <v>963</v>
      </c>
      <c r="D140" s="205" t="s">
        <v>1014</v>
      </c>
      <c r="E140" s="205" t="s">
        <v>688</v>
      </c>
      <c r="F140" s="207">
        <v>19</v>
      </c>
      <c r="G140" s="213"/>
    </row>
    <row r="141" spans="1:7">
      <c r="A141" s="201" t="s">
        <v>734</v>
      </c>
      <c r="B141" s="205" t="s">
        <v>805</v>
      </c>
      <c r="C141" s="205" t="s">
        <v>964</v>
      </c>
      <c r="D141" s="205" t="s">
        <v>1015</v>
      </c>
      <c r="E141" s="205" t="s">
        <v>1075</v>
      </c>
      <c r="F141" s="205">
        <v>19</v>
      </c>
      <c r="G141" s="212"/>
    </row>
    <row r="142" spans="1:7">
      <c r="A142" s="202" t="s">
        <v>735</v>
      </c>
      <c r="B142" s="205" t="s">
        <v>805</v>
      </c>
      <c r="C142" s="207" t="s">
        <v>965</v>
      </c>
      <c r="D142" s="205" t="s">
        <v>1004</v>
      </c>
      <c r="E142" s="205" t="s">
        <v>525</v>
      </c>
      <c r="F142" s="207">
        <v>12</v>
      </c>
      <c r="G142" s="213"/>
    </row>
    <row r="143" spans="1:7">
      <c r="A143" s="202" t="s">
        <v>803</v>
      </c>
      <c r="B143" s="205" t="s">
        <v>805</v>
      </c>
      <c r="C143" s="207" t="s">
        <v>966</v>
      </c>
      <c r="D143" s="205" t="s">
        <v>1016</v>
      </c>
      <c r="E143" s="205" t="s">
        <v>529</v>
      </c>
      <c r="F143" s="207">
        <v>12</v>
      </c>
      <c r="G143" s="213"/>
    </row>
    <row r="144" spans="1:7">
      <c r="A144" s="202" t="s">
        <v>938</v>
      </c>
      <c r="B144" s="205" t="s">
        <v>805</v>
      </c>
      <c r="C144" s="207" t="s">
        <v>967</v>
      </c>
      <c r="D144" s="205" t="s">
        <v>686</v>
      </c>
      <c r="E144" s="205" t="s">
        <v>687</v>
      </c>
      <c r="F144" s="207">
        <v>12</v>
      </c>
      <c r="G144" s="213"/>
    </row>
    <row r="145" spans="1:7">
      <c r="A145" s="202" t="s">
        <v>736</v>
      </c>
      <c r="B145" s="205" t="s">
        <v>804</v>
      </c>
      <c r="C145" s="207" t="s">
        <v>288</v>
      </c>
      <c r="D145" s="205" t="s">
        <v>519</v>
      </c>
      <c r="E145" s="205" t="s">
        <v>1076</v>
      </c>
      <c r="F145" s="207">
        <v>17</v>
      </c>
      <c r="G145" s="213"/>
    </row>
    <row r="146" spans="1:7">
      <c r="A146" s="202" t="s">
        <v>737</v>
      </c>
      <c r="B146" s="205" t="s">
        <v>804</v>
      </c>
      <c r="C146" s="207" t="s">
        <v>289</v>
      </c>
      <c r="D146" s="205" t="s">
        <v>1001</v>
      </c>
      <c r="E146" s="205" t="s">
        <v>1063</v>
      </c>
      <c r="F146" s="207">
        <v>19</v>
      </c>
      <c r="G146" s="213"/>
    </row>
    <row r="147" spans="1:7">
      <c r="A147" s="202" t="s">
        <v>738</v>
      </c>
      <c r="B147" s="205" t="s">
        <v>804</v>
      </c>
      <c r="C147" s="207" t="s">
        <v>968</v>
      </c>
      <c r="D147" s="205" t="s">
        <v>990</v>
      </c>
      <c r="E147" s="205" t="s">
        <v>1050</v>
      </c>
      <c r="F147" s="207">
        <v>19</v>
      </c>
      <c r="G147" s="213"/>
    </row>
    <row r="148" spans="1:7">
      <c r="A148" s="202" t="s">
        <v>739</v>
      </c>
      <c r="B148" s="205" t="s">
        <v>804</v>
      </c>
      <c r="C148" s="207" t="s">
        <v>969</v>
      </c>
      <c r="D148" s="205" t="s">
        <v>991</v>
      </c>
      <c r="E148" s="205" t="s">
        <v>1052</v>
      </c>
      <c r="F148" s="207">
        <v>12</v>
      </c>
      <c r="G148" s="213"/>
    </row>
    <row r="149" spans="1:7">
      <c r="A149" s="202" t="s">
        <v>740</v>
      </c>
      <c r="B149" s="205" t="s">
        <v>804</v>
      </c>
      <c r="C149" s="207" t="s">
        <v>970</v>
      </c>
      <c r="D149" s="205" t="s">
        <v>1017</v>
      </c>
      <c r="E149" s="205" t="s">
        <v>1077</v>
      </c>
      <c r="F149" s="207">
        <v>19</v>
      </c>
      <c r="G149" s="213"/>
    </row>
    <row r="150" spans="1:7">
      <c r="A150" s="202" t="s">
        <v>741</v>
      </c>
      <c r="B150" s="205" t="s">
        <v>804</v>
      </c>
      <c r="C150" s="207" t="s">
        <v>302</v>
      </c>
      <c r="D150" s="205" t="s">
        <v>1018</v>
      </c>
      <c r="E150" s="205" t="s">
        <v>1078</v>
      </c>
      <c r="F150" s="207">
        <v>19</v>
      </c>
      <c r="G150" s="213"/>
    </row>
    <row r="151" spans="1:7">
      <c r="A151" s="202" t="s">
        <v>742</v>
      </c>
      <c r="B151" s="205" t="s">
        <v>804</v>
      </c>
      <c r="C151" s="207" t="s">
        <v>306</v>
      </c>
      <c r="D151" s="205" t="s">
        <v>1001</v>
      </c>
      <c r="E151" s="205" t="s">
        <v>1063</v>
      </c>
      <c r="F151" s="207">
        <v>19</v>
      </c>
      <c r="G151" s="213"/>
    </row>
    <row r="152" spans="1:7">
      <c r="A152" s="202" t="s">
        <v>743</v>
      </c>
      <c r="B152" s="205" t="s">
        <v>804</v>
      </c>
      <c r="C152" s="207" t="s">
        <v>971</v>
      </c>
      <c r="D152" s="205" t="s">
        <v>1019</v>
      </c>
      <c r="E152" s="205" t="s">
        <v>1079</v>
      </c>
      <c r="F152" s="207">
        <v>18</v>
      </c>
      <c r="G152" s="213"/>
    </row>
    <row r="153" spans="1:7">
      <c r="A153" s="202" t="s">
        <v>744</v>
      </c>
      <c r="B153" s="205" t="s">
        <v>804</v>
      </c>
      <c r="C153" s="207" t="s">
        <v>312</v>
      </c>
      <c r="D153" s="205" t="s">
        <v>1007</v>
      </c>
      <c r="E153" s="205" t="s">
        <v>1070</v>
      </c>
      <c r="F153" s="207">
        <v>12</v>
      </c>
      <c r="G153" s="213"/>
    </row>
    <row r="154" spans="1:7">
      <c r="A154" s="202" t="s">
        <v>745</v>
      </c>
      <c r="B154" s="205" t="s">
        <v>804</v>
      </c>
      <c r="C154" s="207" t="s">
        <v>972</v>
      </c>
      <c r="D154" s="205" t="s">
        <v>1020</v>
      </c>
      <c r="E154" s="205" t="s">
        <v>520</v>
      </c>
      <c r="F154" s="207">
        <v>11</v>
      </c>
      <c r="G154" s="213"/>
    </row>
    <row r="155" spans="1:7">
      <c r="A155" s="202" t="s">
        <v>746</v>
      </c>
      <c r="B155" s="205" t="s">
        <v>804</v>
      </c>
      <c r="C155" s="207" t="s">
        <v>973</v>
      </c>
      <c r="D155" s="205" t="s">
        <v>1021</v>
      </c>
      <c r="E155" s="205" t="s">
        <v>521</v>
      </c>
      <c r="F155" s="207">
        <v>19</v>
      </c>
      <c r="G155" s="213"/>
    </row>
    <row r="156" spans="1:7">
      <c r="A156" s="202" t="s">
        <v>747</v>
      </c>
      <c r="B156" s="205" t="s">
        <v>804</v>
      </c>
      <c r="C156" s="207" t="s">
        <v>974</v>
      </c>
      <c r="D156" s="205" t="s">
        <v>1022</v>
      </c>
      <c r="E156" s="205" t="s">
        <v>522</v>
      </c>
      <c r="F156" s="207">
        <v>19</v>
      </c>
      <c r="G156" s="213"/>
    </row>
    <row r="157" spans="1:7">
      <c r="A157" s="202" t="s">
        <v>748</v>
      </c>
      <c r="B157" s="205" t="s">
        <v>804</v>
      </c>
      <c r="C157" s="207" t="s">
        <v>975</v>
      </c>
      <c r="D157" s="205" t="s">
        <v>1023</v>
      </c>
      <c r="E157" s="205" t="s">
        <v>1080</v>
      </c>
      <c r="F157" s="207">
        <v>12</v>
      </c>
      <c r="G157" s="213"/>
    </row>
    <row r="158" spans="1:7">
      <c r="A158" s="202" t="s">
        <v>749</v>
      </c>
      <c r="B158" s="205" t="s">
        <v>804</v>
      </c>
      <c r="C158" s="207" t="s">
        <v>976</v>
      </c>
      <c r="D158" s="205" t="s">
        <v>1024</v>
      </c>
      <c r="E158" s="205" t="s">
        <v>523</v>
      </c>
      <c r="F158" s="207">
        <v>12</v>
      </c>
      <c r="G158" s="213"/>
    </row>
    <row r="159" spans="1:7">
      <c r="A159" s="202" t="s">
        <v>750</v>
      </c>
      <c r="B159" s="205" t="s">
        <v>804</v>
      </c>
      <c r="C159" s="207" t="s">
        <v>249</v>
      </c>
      <c r="D159" s="205" t="s">
        <v>1025</v>
      </c>
      <c r="E159" s="205" t="s">
        <v>1081</v>
      </c>
      <c r="F159" s="207">
        <v>19</v>
      </c>
      <c r="G159" s="213"/>
    </row>
    <row r="160" spans="1:7">
      <c r="A160" s="202" t="s">
        <v>751</v>
      </c>
      <c r="B160" s="205" t="s">
        <v>804</v>
      </c>
      <c r="C160" s="207" t="s">
        <v>253</v>
      </c>
      <c r="D160" s="205" t="s">
        <v>1026</v>
      </c>
      <c r="E160" s="205" t="s">
        <v>524</v>
      </c>
      <c r="F160" s="207">
        <v>19</v>
      </c>
      <c r="G160" s="213"/>
    </row>
    <row r="161" spans="1:7">
      <c r="A161" s="202" t="s">
        <v>752</v>
      </c>
      <c r="B161" s="205" t="s">
        <v>804</v>
      </c>
      <c r="C161" s="207" t="s">
        <v>255</v>
      </c>
      <c r="D161" s="205" t="s">
        <v>1004</v>
      </c>
      <c r="E161" s="205" t="s">
        <v>525</v>
      </c>
      <c r="F161" s="207">
        <v>19</v>
      </c>
      <c r="G161" s="213"/>
    </row>
    <row r="162" spans="1:7">
      <c r="A162" s="202" t="s">
        <v>753</v>
      </c>
      <c r="B162" s="205" t="s">
        <v>804</v>
      </c>
      <c r="C162" s="207" t="s">
        <v>918</v>
      </c>
      <c r="D162" s="205" t="s">
        <v>1006</v>
      </c>
      <c r="E162" s="205" t="s">
        <v>1082</v>
      </c>
      <c r="F162" s="207">
        <v>19</v>
      </c>
      <c r="G162" s="213"/>
    </row>
    <row r="163" spans="1:7">
      <c r="A163" s="202" t="s">
        <v>754</v>
      </c>
      <c r="B163" s="205" t="s">
        <v>804</v>
      </c>
      <c r="C163" s="207" t="s">
        <v>919</v>
      </c>
      <c r="D163" s="205" t="s">
        <v>1027</v>
      </c>
      <c r="E163" s="205" t="s">
        <v>1083</v>
      </c>
      <c r="F163" s="207">
        <v>12</v>
      </c>
      <c r="G163" s="213"/>
    </row>
    <row r="164" spans="1:7">
      <c r="A164" s="202" t="s">
        <v>755</v>
      </c>
      <c r="B164" s="205" t="s">
        <v>804</v>
      </c>
      <c r="C164" s="207" t="s">
        <v>920</v>
      </c>
      <c r="D164" s="205" t="s">
        <v>1028</v>
      </c>
      <c r="E164" s="205" t="s">
        <v>1084</v>
      </c>
      <c r="F164" s="207">
        <v>19</v>
      </c>
      <c r="G164" s="213"/>
    </row>
    <row r="165" spans="1:7">
      <c r="A165" s="202" t="s">
        <v>756</v>
      </c>
      <c r="B165" s="205" t="s">
        <v>804</v>
      </c>
      <c r="C165" s="207" t="s">
        <v>921</v>
      </c>
      <c r="D165" s="205" t="s">
        <v>1029</v>
      </c>
      <c r="E165" s="205" t="s">
        <v>1085</v>
      </c>
      <c r="F165" s="207">
        <v>19</v>
      </c>
      <c r="G165" s="213"/>
    </row>
    <row r="166" spans="1:7">
      <c r="A166" s="202" t="s">
        <v>757</v>
      </c>
      <c r="B166" s="205" t="s">
        <v>804</v>
      </c>
      <c r="C166" s="207" t="s">
        <v>922</v>
      </c>
      <c r="D166" s="205" t="s">
        <v>1030</v>
      </c>
      <c r="E166" s="205" t="s">
        <v>1086</v>
      </c>
      <c r="F166" s="207">
        <v>12</v>
      </c>
      <c r="G166" s="213"/>
    </row>
    <row r="167" spans="1:7">
      <c r="A167" s="202" t="s">
        <v>758</v>
      </c>
      <c r="B167" s="205" t="s">
        <v>804</v>
      </c>
      <c r="C167" s="207" t="s">
        <v>923</v>
      </c>
      <c r="D167" s="205" t="s">
        <v>1031</v>
      </c>
      <c r="E167" s="205" t="s">
        <v>526</v>
      </c>
      <c r="F167" s="207">
        <v>19</v>
      </c>
      <c r="G167" s="213"/>
    </row>
    <row r="168" spans="1:7">
      <c r="A168" s="202" t="s">
        <v>759</v>
      </c>
      <c r="B168" s="205" t="s">
        <v>804</v>
      </c>
      <c r="C168" s="207" t="s">
        <v>270</v>
      </c>
      <c r="D168" s="205" t="s">
        <v>1032</v>
      </c>
      <c r="E168" s="205" t="s">
        <v>1087</v>
      </c>
      <c r="F168" s="207">
        <v>12</v>
      </c>
      <c r="G168" s="213"/>
    </row>
    <row r="169" spans="1:7">
      <c r="A169" s="202" t="s">
        <v>760</v>
      </c>
      <c r="B169" s="205" t="s">
        <v>804</v>
      </c>
      <c r="C169" s="207" t="s">
        <v>924</v>
      </c>
      <c r="D169" s="205" t="s">
        <v>1033</v>
      </c>
      <c r="E169" s="205" t="s">
        <v>527</v>
      </c>
      <c r="F169" s="207">
        <v>19</v>
      </c>
      <c r="G169" s="213"/>
    </row>
    <row r="170" spans="1:7">
      <c r="A170" s="202" t="s">
        <v>761</v>
      </c>
      <c r="B170" s="205" t="s">
        <v>804</v>
      </c>
      <c r="C170" s="207" t="s">
        <v>925</v>
      </c>
      <c r="D170" s="205" t="s">
        <v>1034</v>
      </c>
      <c r="E170" s="205" t="s">
        <v>1088</v>
      </c>
      <c r="F170" s="207">
        <v>19</v>
      </c>
      <c r="G170" s="213"/>
    </row>
    <row r="171" spans="1:7">
      <c r="A171" s="202" t="s">
        <v>762</v>
      </c>
      <c r="B171" s="205" t="s">
        <v>804</v>
      </c>
      <c r="C171" s="207" t="s">
        <v>926</v>
      </c>
      <c r="D171" s="205" t="s">
        <v>1035</v>
      </c>
      <c r="E171" s="205" t="s">
        <v>1089</v>
      </c>
      <c r="F171" s="211">
        <v>12</v>
      </c>
      <c r="G171" s="213"/>
    </row>
    <row r="172" spans="1:7">
      <c r="A172" s="202" t="s">
        <v>763</v>
      </c>
      <c r="B172" s="205" t="s">
        <v>804</v>
      </c>
      <c r="C172" s="207" t="s">
        <v>927</v>
      </c>
      <c r="D172" s="205" t="s">
        <v>1036</v>
      </c>
      <c r="E172" s="205" t="s">
        <v>1086</v>
      </c>
      <c r="F172" s="207">
        <v>12</v>
      </c>
      <c r="G172" s="213"/>
    </row>
    <row r="173" spans="1:7">
      <c r="A173" s="202" t="s">
        <v>764</v>
      </c>
      <c r="B173" s="205" t="s">
        <v>804</v>
      </c>
      <c r="C173" s="207" t="s">
        <v>928</v>
      </c>
      <c r="D173" s="205" t="s">
        <v>1036</v>
      </c>
      <c r="E173" s="205" t="s">
        <v>1086</v>
      </c>
      <c r="F173" s="207">
        <v>12</v>
      </c>
      <c r="G173" s="213"/>
    </row>
    <row r="174" spans="1:7">
      <c r="A174" s="202" t="s">
        <v>765</v>
      </c>
      <c r="B174" s="205" t="s">
        <v>804</v>
      </c>
      <c r="C174" s="207" t="s">
        <v>929</v>
      </c>
      <c r="D174" s="205" t="s">
        <v>1591</v>
      </c>
      <c r="E174" s="205" t="s">
        <v>1064</v>
      </c>
      <c r="F174" s="207">
        <v>12</v>
      </c>
      <c r="G174" s="213"/>
    </row>
    <row r="175" spans="1:7">
      <c r="A175" s="202" t="s">
        <v>766</v>
      </c>
      <c r="B175" s="205" t="s">
        <v>804</v>
      </c>
      <c r="C175" s="207" t="s">
        <v>930</v>
      </c>
      <c r="D175" s="205" t="s">
        <v>1010</v>
      </c>
      <c r="E175" s="205" t="s">
        <v>517</v>
      </c>
      <c r="F175" s="207">
        <v>19</v>
      </c>
      <c r="G175" s="213"/>
    </row>
    <row r="176" spans="1:7">
      <c r="A176" s="202" t="s">
        <v>767</v>
      </c>
      <c r="B176" s="205" t="s">
        <v>804</v>
      </c>
      <c r="C176" s="207" t="s">
        <v>931</v>
      </c>
      <c r="D176" s="205" t="s">
        <v>1004</v>
      </c>
      <c r="E176" s="205" t="s">
        <v>525</v>
      </c>
      <c r="F176" s="207">
        <v>19</v>
      </c>
      <c r="G176" s="213"/>
    </row>
    <row r="177" spans="1:7">
      <c r="A177" s="202" t="s">
        <v>768</v>
      </c>
      <c r="B177" s="205" t="s">
        <v>804</v>
      </c>
      <c r="C177" s="207" t="s">
        <v>290</v>
      </c>
      <c r="D177" s="205" t="s">
        <v>689</v>
      </c>
      <c r="E177" s="205" t="s">
        <v>690</v>
      </c>
      <c r="F177" s="207">
        <v>18</v>
      </c>
      <c r="G177" s="213"/>
    </row>
    <row r="178" spans="1:7">
      <c r="A178" s="202" t="s">
        <v>591</v>
      </c>
      <c r="B178" s="205" t="s">
        <v>804</v>
      </c>
      <c r="C178" s="207" t="s">
        <v>932</v>
      </c>
      <c r="D178" s="205" t="s">
        <v>693</v>
      </c>
      <c r="E178" s="205" t="s">
        <v>671</v>
      </c>
      <c r="F178" s="207">
        <v>19</v>
      </c>
      <c r="G178" s="213"/>
    </row>
    <row r="179" spans="1:7">
      <c r="A179" s="202" t="s">
        <v>592</v>
      </c>
      <c r="B179" s="205" t="s">
        <v>804</v>
      </c>
      <c r="C179" s="207" t="s">
        <v>933</v>
      </c>
      <c r="D179" s="205" t="s">
        <v>1036</v>
      </c>
      <c r="E179" s="205" t="s">
        <v>1086</v>
      </c>
      <c r="F179" s="207">
        <v>12</v>
      </c>
      <c r="G179" s="213"/>
    </row>
    <row r="180" spans="1:7">
      <c r="A180" s="202" t="s">
        <v>593</v>
      </c>
      <c r="B180" s="205" t="s">
        <v>804</v>
      </c>
      <c r="C180" s="207" t="s">
        <v>934</v>
      </c>
      <c r="D180" s="205" t="s">
        <v>1037</v>
      </c>
      <c r="E180" s="205" t="s">
        <v>1090</v>
      </c>
      <c r="F180" s="207">
        <v>12</v>
      </c>
      <c r="G180" s="213"/>
    </row>
    <row r="181" spans="1:7">
      <c r="A181" s="202" t="s">
        <v>1580</v>
      </c>
      <c r="B181" s="205" t="s">
        <v>804</v>
      </c>
      <c r="C181" s="207" t="s">
        <v>1586</v>
      </c>
      <c r="D181" s="205" t="s">
        <v>1036</v>
      </c>
      <c r="E181" s="205" t="s">
        <v>1086</v>
      </c>
      <c r="F181" s="207">
        <v>12</v>
      </c>
      <c r="G181" s="213"/>
    </row>
    <row r="182" spans="1:7">
      <c r="A182" s="202" t="s">
        <v>1581</v>
      </c>
      <c r="B182" s="205" t="s">
        <v>804</v>
      </c>
      <c r="C182" s="207" t="s">
        <v>1587</v>
      </c>
      <c r="D182" s="205" t="s">
        <v>1036</v>
      </c>
      <c r="E182" s="205" t="s">
        <v>1086</v>
      </c>
      <c r="F182" s="207">
        <v>12</v>
      </c>
      <c r="G182" s="213"/>
    </row>
    <row r="183" spans="1:7">
      <c r="A183" s="202" t="s">
        <v>769</v>
      </c>
      <c r="B183" s="205" t="s">
        <v>804</v>
      </c>
      <c r="C183" s="207" t="s">
        <v>977</v>
      </c>
      <c r="D183" s="205" t="s">
        <v>1038</v>
      </c>
      <c r="E183" s="205" t="s">
        <v>1091</v>
      </c>
      <c r="F183" s="207">
        <v>19</v>
      </c>
      <c r="G183" s="213"/>
    </row>
    <row r="184" spans="1:7">
      <c r="A184" s="202" t="s">
        <v>770</v>
      </c>
      <c r="B184" s="205" t="s">
        <v>804</v>
      </c>
      <c r="C184" s="207" t="s">
        <v>303</v>
      </c>
      <c r="D184" s="205" t="s">
        <v>1039</v>
      </c>
      <c r="E184" s="205" t="s">
        <v>1092</v>
      </c>
      <c r="F184" s="207">
        <v>19</v>
      </c>
      <c r="G184" s="213"/>
    </row>
    <row r="185" spans="1:7">
      <c r="A185" s="202" t="s">
        <v>771</v>
      </c>
      <c r="B185" s="205" t="s">
        <v>804</v>
      </c>
      <c r="C185" s="207" t="s">
        <v>978</v>
      </c>
      <c r="D185" s="205" t="s">
        <v>1040</v>
      </c>
      <c r="E185" s="205" t="s">
        <v>1093</v>
      </c>
      <c r="F185" s="207">
        <v>18</v>
      </c>
      <c r="G185" s="213"/>
    </row>
    <row r="186" spans="1:7">
      <c r="A186" s="202" t="s">
        <v>772</v>
      </c>
      <c r="B186" s="205" t="s">
        <v>804</v>
      </c>
      <c r="C186" s="207" t="s">
        <v>979</v>
      </c>
      <c r="D186" s="205" t="s">
        <v>694</v>
      </c>
      <c r="E186" s="205" t="s">
        <v>1094</v>
      </c>
      <c r="F186" s="207">
        <v>19</v>
      </c>
      <c r="G186" s="213"/>
    </row>
    <row r="187" spans="1:7">
      <c r="A187" s="202" t="s">
        <v>773</v>
      </c>
      <c r="B187" s="205" t="s">
        <v>804</v>
      </c>
      <c r="C187" s="207" t="s">
        <v>313</v>
      </c>
      <c r="D187" s="205" t="s">
        <v>1041</v>
      </c>
      <c r="E187" s="205" t="s">
        <v>1095</v>
      </c>
      <c r="F187" s="207">
        <v>19</v>
      </c>
      <c r="G187" s="213"/>
    </row>
    <row r="188" spans="1:7">
      <c r="A188" s="202" t="s">
        <v>774</v>
      </c>
      <c r="B188" s="205" t="s">
        <v>804</v>
      </c>
      <c r="C188" s="207" t="s">
        <v>980</v>
      </c>
      <c r="D188" s="205" t="s">
        <v>1013</v>
      </c>
      <c r="E188" s="205" t="s">
        <v>1074</v>
      </c>
      <c r="F188" s="207">
        <v>19</v>
      </c>
      <c r="G188" s="213"/>
    </row>
    <row r="189" spans="1:7">
      <c r="A189" s="202" t="s">
        <v>775</v>
      </c>
      <c r="B189" s="205" t="s">
        <v>804</v>
      </c>
      <c r="C189" s="207" t="s">
        <v>981</v>
      </c>
      <c r="D189" s="205" t="s">
        <v>1590</v>
      </c>
      <c r="E189" s="205" t="s">
        <v>1060</v>
      </c>
      <c r="F189" s="207">
        <v>12</v>
      </c>
      <c r="G189" s="213"/>
    </row>
    <row r="190" spans="1:7">
      <c r="A190" s="202" t="s">
        <v>776</v>
      </c>
      <c r="B190" s="205" t="s">
        <v>804</v>
      </c>
      <c r="C190" s="207" t="s">
        <v>982</v>
      </c>
      <c r="D190" s="205" t="s">
        <v>1042</v>
      </c>
      <c r="E190" s="205" t="s">
        <v>1096</v>
      </c>
      <c r="F190" s="207">
        <v>12</v>
      </c>
      <c r="G190" s="213"/>
    </row>
    <row r="191" spans="1:7">
      <c r="A191" s="202" t="s">
        <v>777</v>
      </c>
      <c r="B191" s="205" t="s">
        <v>804</v>
      </c>
      <c r="C191" s="207" t="s">
        <v>669</v>
      </c>
      <c r="D191" s="205" t="s">
        <v>691</v>
      </c>
      <c r="E191" s="205" t="s">
        <v>692</v>
      </c>
      <c r="F191" s="207">
        <v>19</v>
      </c>
      <c r="G191" s="213"/>
    </row>
    <row r="192" spans="1:7">
      <c r="A192" s="202" t="s">
        <v>778</v>
      </c>
      <c r="B192" s="205" t="s">
        <v>804</v>
      </c>
      <c r="C192" s="207" t="s">
        <v>983</v>
      </c>
      <c r="D192" s="205" t="s">
        <v>1043</v>
      </c>
      <c r="E192" s="205" t="s">
        <v>1097</v>
      </c>
      <c r="F192" s="207">
        <v>12</v>
      </c>
      <c r="G192" s="213"/>
    </row>
    <row r="193" spans="1:7">
      <c r="A193" s="202" t="s">
        <v>935</v>
      </c>
      <c r="B193" s="205" t="s">
        <v>805</v>
      </c>
      <c r="C193" s="207" t="s">
        <v>984</v>
      </c>
      <c r="D193" s="205" t="s">
        <v>1013</v>
      </c>
      <c r="E193" s="205" t="s">
        <v>1074</v>
      </c>
      <c r="F193" s="207">
        <v>12</v>
      </c>
      <c r="G193" s="213"/>
    </row>
    <row r="194" spans="1:7">
      <c r="A194" s="203" t="s">
        <v>779</v>
      </c>
      <c r="B194" s="205" t="s">
        <v>804</v>
      </c>
      <c r="C194" s="209" t="s">
        <v>323</v>
      </c>
      <c r="D194" s="210" t="s">
        <v>1044</v>
      </c>
      <c r="E194" s="207" t="s">
        <v>1098</v>
      </c>
      <c r="F194" s="209">
        <v>12</v>
      </c>
      <c r="G194" s="214"/>
    </row>
    <row r="195" spans="1:7">
      <c r="A195" s="204" t="s">
        <v>1582</v>
      </c>
      <c r="B195" s="206" t="s">
        <v>804</v>
      </c>
      <c r="C195" s="208" t="s">
        <v>1588</v>
      </c>
      <c r="D195" s="206" t="s">
        <v>1593</v>
      </c>
      <c r="E195" s="206" t="s">
        <v>1584</v>
      </c>
      <c r="F195" s="208">
        <v>12</v>
      </c>
      <c r="G195" s="215"/>
    </row>
    <row r="196" spans="1:7">
      <c r="A196" s="201" t="s">
        <v>780</v>
      </c>
      <c r="B196" s="205" t="s">
        <v>806</v>
      </c>
      <c r="C196" s="205" t="s">
        <v>250</v>
      </c>
      <c r="D196" s="205" t="s">
        <v>1112</v>
      </c>
      <c r="E196" s="205" t="s">
        <v>1087</v>
      </c>
      <c r="F196" s="205">
        <v>12</v>
      </c>
      <c r="G196" s="212"/>
    </row>
    <row r="197" spans="1:7">
      <c r="A197" s="201" t="s">
        <v>781</v>
      </c>
      <c r="B197" s="205" t="s">
        <v>806</v>
      </c>
      <c r="C197" s="205" t="s">
        <v>1099</v>
      </c>
      <c r="D197" s="205" t="s">
        <v>1113</v>
      </c>
      <c r="E197" s="205" t="s">
        <v>528</v>
      </c>
      <c r="F197" s="205">
        <v>12</v>
      </c>
      <c r="G197" s="212"/>
    </row>
    <row r="198" spans="1:7">
      <c r="A198" s="202" t="s">
        <v>782</v>
      </c>
      <c r="B198" s="205" t="s">
        <v>806</v>
      </c>
      <c r="C198" s="207" t="s">
        <v>1100</v>
      </c>
      <c r="D198" s="205" t="s">
        <v>1114</v>
      </c>
      <c r="E198" s="205" t="s">
        <v>1104</v>
      </c>
      <c r="F198" s="207">
        <v>12</v>
      </c>
      <c r="G198" s="213"/>
    </row>
    <row r="199" spans="1:7">
      <c r="A199" s="202" t="s">
        <v>783</v>
      </c>
      <c r="B199" s="205" t="s">
        <v>806</v>
      </c>
      <c r="C199" s="207" t="s">
        <v>1101</v>
      </c>
      <c r="D199" s="205" t="s">
        <v>1115</v>
      </c>
      <c r="E199" s="205" t="s">
        <v>1105</v>
      </c>
      <c r="F199" s="207">
        <v>19</v>
      </c>
      <c r="G199" s="213"/>
    </row>
    <row r="200" spans="1:7">
      <c r="A200" s="202" t="s">
        <v>1583</v>
      </c>
      <c r="B200" s="205" t="s">
        <v>806</v>
      </c>
      <c r="C200" s="207" t="s">
        <v>1589</v>
      </c>
      <c r="D200" s="205" t="s">
        <v>1594</v>
      </c>
      <c r="E200" s="205" t="s">
        <v>1585</v>
      </c>
      <c r="F200" s="207">
        <v>12</v>
      </c>
      <c r="G200" s="213"/>
    </row>
    <row r="201" spans="1:7">
      <c r="A201" s="202" t="s">
        <v>784</v>
      </c>
      <c r="B201" s="205" t="s">
        <v>806</v>
      </c>
      <c r="C201" s="207" t="s">
        <v>261</v>
      </c>
      <c r="D201" s="205" t="s">
        <v>1116</v>
      </c>
      <c r="E201" s="205" t="s">
        <v>1106</v>
      </c>
      <c r="F201" s="207">
        <v>12</v>
      </c>
      <c r="G201" s="213"/>
    </row>
    <row r="202" spans="1:7">
      <c r="A202" s="202" t="s">
        <v>785</v>
      </c>
      <c r="B202" s="207" t="s">
        <v>806</v>
      </c>
      <c r="C202" s="207" t="s">
        <v>263</v>
      </c>
      <c r="D202" s="205" t="s">
        <v>1117</v>
      </c>
      <c r="E202" s="205" t="s">
        <v>1107</v>
      </c>
      <c r="F202" s="207">
        <v>19</v>
      </c>
      <c r="G202" s="213"/>
    </row>
    <row r="203" spans="1:7">
      <c r="A203" s="202" t="s">
        <v>786</v>
      </c>
      <c r="B203" s="207" t="s">
        <v>806</v>
      </c>
      <c r="C203" s="207" t="s">
        <v>670</v>
      </c>
      <c r="D203" s="205" t="s">
        <v>695</v>
      </c>
      <c r="E203" s="205" t="s">
        <v>696</v>
      </c>
      <c r="F203" s="207">
        <v>12</v>
      </c>
      <c r="G203" s="213"/>
    </row>
    <row r="204" spans="1:7">
      <c r="A204" s="202" t="s">
        <v>787</v>
      </c>
      <c r="B204" s="207" t="s">
        <v>806</v>
      </c>
      <c r="C204" s="207" t="s">
        <v>269</v>
      </c>
      <c r="D204" s="205" t="s">
        <v>530</v>
      </c>
      <c r="E204" s="205" t="s">
        <v>1108</v>
      </c>
      <c r="F204" s="207">
        <v>19</v>
      </c>
      <c r="G204" s="213"/>
    </row>
    <row r="205" spans="1:7">
      <c r="A205" s="202" t="s">
        <v>788</v>
      </c>
      <c r="B205" s="207" t="s">
        <v>806</v>
      </c>
      <c r="C205" s="207" t="s">
        <v>275</v>
      </c>
      <c r="D205" s="205" t="s">
        <v>1118</v>
      </c>
      <c r="E205" s="205" t="s">
        <v>1109</v>
      </c>
      <c r="F205" s="207">
        <v>12</v>
      </c>
      <c r="G205" s="213"/>
    </row>
    <row r="206" spans="1:7">
      <c r="A206" s="202" t="s">
        <v>789</v>
      </c>
      <c r="B206" s="207" t="s">
        <v>806</v>
      </c>
      <c r="C206" s="207" t="s">
        <v>1102</v>
      </c>
      <c r="D206" s="205" t="s">
        <v>1119</v>
      </c>
      <c r="E206" s="205" t="s">
        <v>1110</v>
      </c>
      <c r="F206" s="207">
        <v>11</v>
      </c>
      <c r="G206" s="213"/>
    </row>
    <row r="207" spans="1:7">
      <c r="A207" s="204" t="s">
        <v>790</v>
      </c>
      <c r="B207" s="208" t="s">
        <v>806</v>
      </c>
      <c r="C207" s="208" t="s">
        <v>1103</v>
      </c>
      <c r="D207" s="208" t="s">
        <v>1120</v>
      </c>
      <c r="E207" s="208" t="s">
        <v>1111</v>
      </c>
      <c r="F207" s="208">
        <v>19</v>
      </c>
      <c r="G207" s="215"/>
    </row>
    <row r="208" spans="1:7">
      <c r="A208" s="201" t="s">
        <v>542</v>
      </c>
      <c r="B208" s="205" t="s">
        <v>531</v>
      </c>
      <c r="C208" s="205" t="s">
        <v>1121</v>
      </c>
      <c r="D208" s="212"/>
      <c r="E208" s="205" t="s">
        <v>537</v>
      </c>
      <c r="F208" s="205">
        <v>8</v>
      </c>
      <c r="G208" s="212"/>
    </row>
    <row r="209" spans="1:7">
      <c r="A209" s="202" t="s">
        <v>543</v>
      </c>
      <c r="B209" s="207" t="s">
        <v>531</v>
      </c>
      <c r="C209" s="207" t="s">
        <v>1122</v>
      </c>
      <c r="D209" s="213"/>
      <c r="E209" s="207" t="s">
        <v>538</v>
      </c>
      <c r="F209" s="207">
        <v>10</v>
      </c>
      <c r="G209" s="213"/>
    </row>
    <row r="210" spans="1:7">
      <c r="A210" s="202" t="s">
        <v>544</v>
      </c>
      <c r="B210" s="207" t="s">
        <v>531</v>
      </c>
      <c r="C210" s="207" t="s">
        <v>1123</v>
      </c>
      <c r="D210" s="213"/>
      <c r="E210" s="207" t="s">
        <v>539</v>
      </c>
      <c r="F210" s="207">
        <v>10</v>
      </c>
      <c r="G210" s="213"/>
    </row>
    <row r="211" spans="1:7">
      <c r="A211" s="202" t="s">
        <v>545</v>
      </c>
      <c r="B211" s="207" t="s">
        <v>531</v>
      </c>
      <c r="C211" s="207" t="s">
        <v>1124</v>
      </c>
      <c r="D211" s="213"/>
      <c r="E211" s="207" t="s">
        <v>540</v>
      </c>
      <c r="F211" s="207">
        <v>10</v>
      </c>
      <c r="G211" s="213"/>
    </row>
    <row r="212" spans="1:7">
      <c r="A212" s="204" t="s">
        <v>546</v>
      </c>
      <c r="B212" s="208" t="s">
        <v>531</v>
      </c>
      <c r="C212" s="208" t="s">
        <v>1125</v>
      </c>
      <c r="D212" s="215"/>
      <c r="E212" s="208" t="s">
        <v>541</v>
      </c>
      <c r="F212" s="208">
        <v>10</v>
      </c>
      <c r="G212" s="215"/>
    </row>
    <row r="213" spans="1:7">
      <c r="A213" s="201" t="s">
        <v>547</v>
      </c>
      <c r="B213" s="205" t="s">
        <v>532</v>
      </c>
      <c r="C213" s="205" t="s">
        <v>1128</v>
      </c>
      <c r="D213" s="212"/>
      <c r="E213" s="205" t="s">
        <v>1128</v>
      </c>
      <c r="F213" s="205">
        <v>5</v>
      </c>
      <c r="G213" s="212"/>
    </row>
    <row r="214" spans="1:7">
      <c r="A214" s="202" t="s">
        <v>548</v>
      </c>
      <c r="B214" s="207" t="s">
        <v>532</v>
      </c>
      <c r="C214" s="207" t="s">
        <v>1129</v>
      </c>
      <c r="D214" s="213"/>
      <c r="E214" s="207" t="s">
        <v>1129</v>
      </c>
      <c r="F214" s="207">
        <v>5</v>
      </c>
      <c r="G214" s="213"/>
    </row>
    <row r="215" spans="1:7">
      <c r="A215" s="202" t="s">
        <v>549</v>
      </c>
      <c r="B215" s="207" t="s">
        <v>532</v>
      </c>
      <c r="C215" s="207" t="s">
        <v>1130</v>
      </c>
      <c r="D215" s="213"/>
      <c r="E215" s="207" t="s">
        <v>1130</v>
      </c>
      <c r="F215" s="207">
        <v>5</v>
      </c>
      <c r="G215" s="213"/>
    </row>
    <row r="216" spans="1:7">
      <c r="A216" s="202" t="s">
        <v>550</v>
      </c>
      <c r="B216" s="207" t="s">
        <v>532</v>
      </c>
      <c r="C216" s="207" t="s">
        <v>1131</v>
      </c>
      <c r="D216" s="213"/>
      <c r="E216" s="207" t="s">
        <v>1131</v>
      </c>
      <c r="F216" s="207">
        <v>5</v>
      </c>
      <c r="G216" s="213"/>
    </row>
    <row r="217" spans="1:7">
      <c r="A217" s="202" t="s">
        <v>224</v>
      </c>
      <c r="B217" s="207" t="s">
        <v>532</v>
      </c>
      <c r="C217" s="207" t="s">
        <v>1132</v>
      </c>
      <c r="D217" s="213"/>
      <c r="E217" s="207" t="s">
        <v>1132</v>
      </c>
      <c r="F217" s="207">
        <v>5</v>
      </c>
      <c r="G217" s="213"/>
    </row>
    <row r="218" spans="1:7">
      <c r="A218" s="202" t="s">
        <v>1595</v>
      </c>
      <c r="B218" s="207" t="s">
        <v>532</v>
      </c>
      <c r="C218" s="207" t="s">
        <v>1598</v>
      </c>
      <c r="D218" s="213"/>
      <c r="E218" s="207" t="s">
        <v>1598</v>
      </c>
      <c r="F218" s="207">
        <v>5</v>
      </c>
      <c r="G218" s="213"/>
    </row>
    <row r="219" spans="1:7">
      <c r="A219" s="202" t="s">
        <v>551</v>
      </c>
      <c r="B219" s="207" t="s">
        <v>532</v>
      </c>
      <c r="C219" s="207" t="s">
        <v>1133</v>
      </c>
      <c r="D219" s="213"/>
      <c r="E219" s="207" t="s">
        <v>1133</v>
      </c>
      <c r="F219" s="207">
        <v>5</v>
      </c>
      <c r="G219" s="213"/>
    </row>
    <row r="220" spans="1:7">
      <c r="A220" s="202" t="s">
        <v>552</v>
      </c>
      <c r="B220" s="207" t="s">
        <v>532</v>
      </c>
      <c r="C220" s="207" t="s">
        <v>1134</v>
      </c>
      <c r="D220" s="213"/>
      <c r="E220" s="207" t="s">
        <v>1134</v>
      </c>
      <c r="F220" s="207">
        <v>5</v>
      </c>
      <c r="G220" s="213"/>
    </row>
    <row r="221" spans="1:7">
      <c r="A221" s="202" t="s">
        <v>553</v>
      </c>
      <c r="B221" s="207" t="s">
        <v>532</v>
      </c>
      <c r="C221" s="207" t="s">
        <v>1135</v>
      </c>
      <c r="D221" s="213"/>
      <c r="E221" s="207" t="s">
        <v>1135</v>
      </c>
      <c r="F221" s="207">
        <v>5</v>
      </c>
      <c r="G221" s="213"/>
    </row>
    <row r="222" spans="1:7">
      <c r="A222" s="202" t="s">
        <v>554</v>
      </c>
      <c r="B222" s="207" t="s">
        <v>532</v>
      </c>
      <c r="C222" s="207" t="s">
        <v>1136</v>
      </c>
      <c r="D222" s="213"/>
      <c r="E222" s="207" t="s">
        <v>1136</v>
      </c>
      <c r="F222" s="207">
        <v>5</v>
      </c>
      <c r="G222" s="213"/>
    </row>
    <row r="223" spans="1:7">
      <c r="A223" s="202" t="s">
        <v>1126</v>
      </c>
      <c r="B223" s="207" t="s">
        <v>532</v>
      </c>
      <c r="C223" s="207" t="s">
        <v>1127</v>
      </c>
      <c r="D223" s="213"/>
      <c r="E223" s="207" t="s">
        <v>1127</v>
      </c>
      <c r="F223" s="207">
        <v>5</v>
      </c>
      <c r="G223" s="213"/>
    </row>
    <row r="224" spans="1:7">
      <c r="A224" s="202" t="s">
        <v>1596</v>
      </c>
      <c r="B224" s="207" t="s">
        <v>532</v>
      </c>
      <c r="C224" s="207" t="s">
        <v>1599</v>
      </c>
      <c r="D224" s="213"/>
      <c r="E224" s="207" t="s">
        <v>1599</v>
      </c>
      <c r="F224" s="207">
        <v>5</v>
      </c>
      <c r="G224" s="213"/>
    </row>
    <row r="225" spans="1:7">
      <c r="A225" s="203" t="s">
        <v>555</v>
      </c>
      <c r="B225" s="209" t="s">
        <v>532</v>
      </c>
      <c r="C225" s="209" t="s">
        <v>1137</v>
      </c>
      <c r="D225" s="214"/>
      <c r="E225" s="209" t="s">
        <v>1137</v>
      </c>
      <c r="F225" s="209">
        <v>5</v>
      </c>
      <c r="G225" s="214"/>
    </row>
    <row r="226" spans="1:7">
      <c r="A226" s="202" t="s">
        <v>556</v>
      </c>
      <c r="B226" s="207" t="s">
        <v>532</v>
      </c>
      <c r="C226" s="207" t="s">
        <v>1138</v>
      </c>
      <c r="D226" s="213"/>
      <c r="E226" s="207" t="s">
        <v>1138</v>
      </c>
      <c r="F226" s="207">
        <v>5</v>
      </c>
      <c r="G226" s="213"/>
    </row>
    <row r="227" spans="1:7">
      <c r="A227" s="202" t="s">
        <v>557</v>
      </c>
      <c r="B227" s="207" t="s">
        <v>532</v>
      </c>
      <c r="C227" s="207" t="s">
        <v>1139</v>
      </c>
      <c r="D227" s="213"/>
      <c r="E227" s="207" t="s">
        <v>1139</v>
      </c>
      <c r="F227" s="207">
        <v>5</v>
      </c>
      <c r="G227" s="213"/>
    </row>
    <row r="228" spans="1:7">
      <c r="A228" s="202" t="s">
        <v>558</v>
      </c>
      <c r="B228" s="207" t="s">
        <v>532</v>
      </c>
      <c r="C228" s="207" t="s">
        <v>1140</v>
      </c>
      <c r="D228" s="213"/>
      <c r="E228" s="207" t="s">
        <v>1140</v>
      </c>
      <c r="F228" s="207">
        <v>5</v>
      </c>
      <c r="G228" s="213"/>
    </row>
    <row r="229" spans="1:7">
      <c r="A229" s="202" t="s">
        <v>559</v>
      </c>
      <c r="B229" s="207" t="s">
        <v>532</v>
      </c>
      <c r="C229" s="207" t="s">
        <v>1141</v>
      </c>
      <c r="D229" s="213"/>
      <c r="E229" s="207" t="s">
        <v>1141</v>
      </c>
      <c r="F229" s="207">
        <v>5</v>
      </c>
      <c r="G229" s="213"/>
    </row>
    <row r="230" spans="1:7">
      <c r="A230" s="202" t="s">
        <v>560</v>
      </c>
      <c r="B230" s="207" t="s">
        <v>532</v>
      </c>
      <c r="C230" s="207" t="s">
        <v>1142</v>
      </c>
      <c r="D230" s="213"/>
      <c r="E230" s="207" t="s">
        <v>1142</v>
      </c>
      <c r="F230" s="207">
        <v>5</v>
      </c>
      <c r="G230" s="213"/>
    </row>
    <row r="231" spans="1:7">
      <c r="A231" s="202" t="s">
        <v>561</v>
      </c>
      <c r="B231" s="207" t="s">
        <v>532</v>
      </c>
      <c r="C231" s="207" t="s">
        <v>1143</v>
      </c>
      <c r="D231" s="213"/>
      <c r="E231" s="207" t="s">
        <v>1143</v>
      </c>
      <c r="F231" s="207">
        <v>5</v>
      </c>
      <c r="G231" s="213"/>
    </row>
    <row r="232" spans="1:7">
      <c r="A232" s="202" t="s">
        <v>562</v>
      </c>
      <c r="B232" s="207" t="s">
        <v>532</v>
      </c>
      <c r="C232" s="207" t="s">
        <v>1144</v>
      </c>
      <c r="D232" s="213"/>
      <c r="E232" s="207" t="s">
        <v>1144</v>
      </c>
      <c r="F232" s="207">
        <v>5</v>
      </c>
      <c r="G232" s="213"/>
    </row>
    <row r="233" spans="1:7">
      <c r="A233" s="202" t="s">
        <v>563</v>
      </c>
      <c r="B233" s="207" t="s">
        <v>532</v>
      </c>
      <c r="C233" s="207" t="s">
        <v>1145</v>
      </c>
      <c r="D233" s="213"/>
      <c r="E233" s="207" t="s">
        <v>1145</v>
      </c>
      <c r="F233" s="207">
        <v>5</v>
      </c>
      <c r="G233" s="213"/>
    </row>
    <row r="234" spans="1:7">
      <c r="A234" s="202" t="s">
        <v>564</v>
      </c>
      <c r="B234" s="207" t="s">
        <v>532</v>
      </c>
      <c r="C234" s="207" t="s">
        <v>1146</v>
      </c>
      <c r="D234" s="213"/>
      <c r="E234" s="207" t="s">
        <v>1146</v>
      </c>
      <c r="F234" s="207">
        <v>5</v>
      </c>
      <c r="G234" s="213"/>
    </row>
    <row r="235" spans="1:7">
      <c r="A235" s="202" t="s">
        <v>808</v>
      </c>
      <c r="B235" s="207" t="s">
        <v>532</v>
      </c>
      <c r="C235" s="207" t="s">
        <v>1147</v>
      </c>
      <c r="D235" s="213"/>
      <c r="E235" s="207" t="s">
        <v>1147</v>
      </c>
      <c r="F235" s="207">
        <v>5</v>
      </c>
      <c r="G235" s="213"/>
    </row>
    <row r="236" spans="1:7">
      <c r="A236" s="202" t="s">
        <v>565</v>
      </c>
      <c r="B236" s="207" t="s">
        <v>532</v>
      </c>
      <c r="C236" s="207" t="s">
        <v>1148</v>
      </c>
      <c r="D236" s="213"/>
      <c r="E236" s="207" t="s">
        <v>1148</v>
      </c>
      <c r="F236" s="207">
        <v>5</v>
      </c>
      <c r="G236" s="213"/>
    </row>
    <row r="237" spans="1:7">
      <c r="A237" s="202" t="s">
        <v>566</v>
      </c>
      <c r="B237" s="207" t="s">
        <v>532</v>
      </c>
      <c r="C237" s="207" t="s">
        <v>1149</v>
      </c>
      <c r="D237" s="213"/>
      <c r="E237" s="207" t="s">
        <v>1149</v>
      </c>
      <c r="F237" s="207">
        <v>5</v>
      </c>
      <c r="G237" s="213"/>
    </row>
    <row r="238" spans="1:7">
      <c r="A238" s="202" t="s">
        <v>567</v>
      </c>
      <c r="B238" s="207" t="s">
        <v>532</v>
      </c>
      <c r="C238" s="207" t="s">
        <v>1150</v>
      </c>
      <c r="D238" s="213"/>
      <c r="E238" s="207" t="s">
        <v>1150</v>
      </c>
      <c r="F238" s="207">
        <v>5</v>
      </c>
      <c r="G238" s="213"/>
    </row>
    <row r="239" spans="1:7">
      <c r="A239" s="202" t="s">
        <v>568</v>
      </c>
      <c r="B239" s="207" t="s">
        <v>532</v>
      </c>
      <c r="C239" s="207" t="s">
        <v>1151</v>
      </c>
      <c r="D239" s="213"/>
      <c r="E239" s="207" t="s">
        <v>1151</v>
      </c>
      <c r="F239" s="207">
        <v>5</v>
      </c>
      <c r="G239" s="213"/>
    </row>
    <row r="240" spans="1:7">
      <c r="A240" s="202" t="s">
        <v>569</v>
      </c>
      <c r="B240" s="207" t="s">
        <v>532</v>
      </c>
      <c r="C240" s="207" t="s">
        <v>1152</v>
      </c>
      <c r="D240" s="213"/>
      <c r="E240" s="207" t="s">
        <v>1152</v>
      </c>
      <c r="F240" s="207">
        <v>5</v>
      </c>
      <c r="G240" s="213"/>
    </row>
    <row r="241" spans="1:7">
      <c r="A241" s="202" t="s">
        <v>570</v>
      </c>
      <c r="B241" s="207" t="s">
        <v>532</v>
      </c>
      <c r="C241" s="207" t="s">
        <v>1153</v>
      </c>
      <c r="D241" s="213"/>
      <c r="E241" s="207" t="s">
        <v>1153</v>
      </c>
      <c r="F241" s="207">
        <v>5</v>
      </c>
      <c r="G241" s="213"/>
    </row>
    <row r="242" spans="1:7">
      <c r="A242" s="202" t="s">
        <v>571</v>
      </c>
      <c r="B242" s="207" t="s">
        <v>532</v>
      </c>
      <c r="C242" s="207" t="s">
        <v>1154</v>
      </c>
      <c r="D242" s="213"/>
      <c r="E242" s="207" t="s">
        <v>1154</v>
      </c>
      <c r="F242" s="207">
        <v>5</v>
      </c>
      <c r="G242" s="213"/>
    </row>
    <row r="243" spans="1:7">
      <c r="A243" s="202" t="s">
        <v>572</v>
      </c>
      <c r="B243" s="207" t="s">
        <v>532</v>
      </c>
      <c r="C243" s="207" t="s">
        <v>1155</v>
      </c>
      <c r="D243" s="213"/>
      <c r="E243" s="207" t="s">
        <v>1155</v>
      </c>
      <c r="F243" s="207">
        <v>5</v>
      </c>
      <c r="G243" s="213"/>
    </row>
    <row r="244" spans="1:7">
      <c r="A244" s="202" t="s">
        <v>573</v>
      </c>
      <c r="B244" s="207" t="s">
        <v>532</v>
      </c>
      <c r="C244" s="207" t="s">
        <v>1156</v>
      </c>
      <c r="D244" s="213"/>
      <c r="E244" s="207" t="s">
        <v>1156</v>
      </c>
      <c r="F244" s="207">
        <v>5</v>
      </c>
      <c r="G244" s="213"/>
    </row>
    <row r="245" spans="1:7">
      <c r="A245" s="202" t="s">
        <v>574</v>
      </c>
      <c r="B245" s="207" t="s">
        <v>532</v>
      </c>
      <c r="C245" s="207" t="s">
        <v>1157</v>
      </c>
      <c r="D245" s="213"/>
      <c r="E245" s="207" t="s">
        <v>1157</v>
      </c>
      <c r="F245" s="207">
        <v>5</v>
      </c>
      <c r="G245" s="213"/>
    </row>
    <row r="246" spans="1:7">
      <c r="A246" s="202" t="s">
        <v>1597</v>
      </c>
      <c r="B246" s="207" t="s">
        <v>532</v>
      </c>
      <c r="C246" s="207" t="s">
        <v>1600</v>
      </c>
      <c r="D246" s="213"/>
      <c r="E246" s="207" t="s">
        <v>1600</v>
      </c>
      <c r="F246" s="207">
        <v>5</v>
      </c>
      <c r="G246" s="213"/>
    </row>
    <row r="247" spans="1:7">
      <c r="A247" s="202" t="s">
        <v>237</v>
      </c>
      <c r="B247" s="207" t="s">
        <v>532</v>
      </c>
      <c r="C247" s="207" t="s">
        <v>1158</v>
      </c>
      <c r="D247" s="213"/>
      <c r="E247" s="207" t="s">
        <v>1158</v>
      </c>
      <c r="F247" s="207">
        <v>5</v>
      </c>
      <c r="G247" s="213"/>
    </row>
    <row r="248" spans="1:7">
      <c r="A248" s="202" t="s">
        <v>239</v>
      </c>
      <c r="B248" s="207" t="s">
        <v>532</v>
      </c>
      <c r="C248" s="207" t="s">
        <v>1159</v>
      </c>
      <c r="D248" s="213"/>
      <c r="E248" s="207" t="s">
        <v>1159</v>
      </c>
      <c r="F248" s="207">
        <v>5</v>
      </c>
      <c r="G248" s="213"/>
    </row>
    <row r="249" spans="1:7">
      <c r="A249" s="202" t="s">
        <v>241</v>
      </c>
      <c r="B249" s="207" t="s">
        <v>532</v>
      </c>
      <c r="C249" s="207" t="s">
        <v>1160</v>
      </c>
      <c r="D249" s="213"/>
      <c r="E249" s="207" t="s">
        <v>1160</v>
      </c>
      <c r="F249" s="207">
        <v>5</v>
      </c>
      <c r="G249" s="213"/>
    </row>
    <row r="250" spans="1:7">
      <c r="A250" s="204" t="s">
        <v>575</v>
      </c>
      <c r="B250" s="208" t="s">
        <v>532</v>
      </c>
      <c r="C250" s="208" t="s">
        <v>917</v>
      </c>
      <c r="D250" s="215"/>
      <c r="E250" s="208" t="s">
        <v>917</v>
      </c>
      <c r="F250" s="208">
        <v>5</v>
      </c>
      <c r="G250" s="215"/>
    </row>
    <row r="251" spans="1:7">
      <c r="A251" s="217" t="s">
        <v>1606</v>
      </c>
      <c r="B251" s="218" t="s">
        <v>1607</v>
      </c>
      <c r="C251" s="218" t="s">
        <v>1608</v>
      </c>
      <c r="D251" s="218" t="s">
        <v>1609</v>
      </c>
      <c r="E251" s="218" t="s">
        <v>1610</v>
      </c>
      <c r="F251" s="218">
        <v>2</v>
      </c>
      <c r="G251" s="219"/>
    </row>
    <row r="252" spans="1:7">
      <c r="A252" s="201" t="s">
        <v>673</v>
      </c>
      <c r="B252" s="205" t="s">
        <v>809</v>
      </c>
      <c r="C252" s="205" t="s">
        <v>1162</v>
      </c>
      <c r="D252" s="205" t="s">
        <v>1175</v>
      </c>
      <c r="E252" s="205" t="s">
        <v>1188</v>
      </c>
      <c r="F252" s="205">
        <v>19</v>
      </c>
      <c r="G252" s="212"/>
    </row>
    <row r="253" spans="1:7">
      <c r="A253" s="201" t="s">
        <v>674</v>
      </c>
      <c r="B253" s="205" t="s">
        <v>533</v>
      </c>
      <c r="C253" s="205" t="s">
        <v>1163</v>
      </c>
      <c r="D253" s="205" t="s">
        <v>1605</v>
      </c>
      <c r="E253" s="205" t="s">
        <v>1189</v>
      </c>
      <c r="F253" s="207">
        <v>12</v>
      </c>
      <c r="G253" s="213"/>
    </row>
    <row r="254" spans="1:7">
      <c r="A254" s="202" t="s">
        <v>675</v>
      </c>
      <c r="B254" s="207" t="s">
        <v>533</v>
      </c>
      <c r="C254" s="207" t="s">
        <v>1164</v>
      </c>
      <c r="D254" s="207" t="s">
        <v>1176</v>
      </c>
      <c r="E254" s="207" t="s">
        <v>1190</v>
      </c>
      <c r="F254" s="207">
        <v>19</v>
      </c>
      <c r="G254" s="213"/>
    </row>
    <row r="255" spans="1:7">
      <c r="A255" s="202" t="s">
        <v>1161</v>
      </c>
      <c r="B255" s="207" t="s">
        <v>533</v>
      </c>
      <c r="C255" s="207" t="s">
        <v>1165</v>
      </c>
      <c r="D255" s="207" t="s">
        <v>1177</v>
      </c>
      <c r="E255" s="207" t="s">
        <v>1191</v>
      </c>
      <c r="F255" s="207">
        <v>19</v>
      </c>
      <c r="G255" s="213"/>
    </row>
    <row r="256" spans="1:7">
      <c r="A256" s="202" t="s">
        <v>676</v>
      </c>
      <c r="B256" s="207" t="s">
        <v>533</v>
      </c>
      <c r="C256" s="207" t="s">
        <v>1166</v>
      </c>
      <c r="D256" s="207" t="s">
        <v>1178</v>
      </c>
      <c r="E256" s="207" t="s">
        <v>1192</v>
      </c>
      <c r="F256" s="207">
        <v>19</v>
      </c>
      <c r="G256" s="213"/>
    </row>
    <row r="257" spans="1:7">
      <c r="A257" s="202" t="s">
        <v>677</v>
      </c>
      <c r="B257" s="207" t="s">
        <v>533</v>
      </c>
      <c r="C257" s="207" t="s">
        <v>1167</v>
      </c>
      <c r="D257" s="207" t="s">
        <v>1179</v>
      </c>
      <c r="E257" s="207" t="s">
        <v>1193</v>
      </c>
      <c r="F257" s="207">
        <v>19</v>
      </c>
      <c r="G257" s="213"/>
    </row>
    <row r="258" spans="1:7">
      <c r="A258" s="202" t="s">
        <v>1601</v>
      </c>
      <c r="B258" s="207" t="s">
        <v>533</v>
      </c>
      <c r="C258" s="207" t="s">
        <v>1603</v>
      </c>
      <c r="D258" s="207" t="s">
        <v>530</v>
      </c>
      <c r="E258" s="207" t="s">
        <v>1604</v>
      </c>
      <c r="F258" s="207">
        <v>12</v>
      </c>
      <c r="G258" s="213"/>
    </row>
    <row r="259" spans="1:7">
      <c r="A259" s="201" t="s">
        <v>678</v>
      </c>
      <c r="B259" s="205" t="s">
        <v>533</v>
      </c>
      <c r="C259" s="205" t="s">
        <v>1168</v>
      </c>
      <c r="D259" s="205" t="s">
        <v>1180</v>
      </c>
      <c r="E259" s="205" t="s">
        <v>1194</v>
      </c>
      <c r="F259" s="205">
        <v>12</v>
      </c>
      <c r="G259" s="212"/>
    </row>
    <row r="260" spans="1:7">
      <c r="A260" s="204" t="s">
        <v>1602</v>
      </c>
      <c r="B260" s="208" t="s">
        <v>533</v>
      </c>
      <c r="C260" s="208" t="s">
        <v>1174</v>
      </c>
      <c r="D260" s="208" t="s">
        <v>1187</v>
      </c>
      <c r="E260" s="208" t="s">
        <v>1200</v>
      </c>
      <c r="F260" s="208">
        <v>18</v>
      </c>
      <c r="G260" s="215"/>
    </row>
    <row r="261" spans="1:7">
      <c r="A261" s="201" t="s">
        <v>679</v>
      </c>
      <c r="B261" s="205" t="s">
        <v>810</v>
      </c>
      <c r="C261" s="205" t="s">
        <v>1169</v>
      </c>
      <c r="D261" s="205" t="s">
        <v>1181</v>
      </c>
      <c r="E261" s="205" t="s">
        <v>534</v>
      </c>
      <c r="F261" s="205">
        <v>19</v>
      </c>
      <c r="G261" s="212"/>
    </row>
    <row r="262" spans="1:7">
      <c r="A262" s="201" t="s">
        <v>680</v>
      </c>
      <c r="B262" s="207" t="s">
        <v>810</v>
      </c>
      <c r="C262" s="205" t="s">
        <v>1170</v>
      </c>
      <c r="D262" s="205" t="s">
        <v>1182</v>
      </c>
      <c r="E262" s="205" t="s">
        <v>1195</v>
      </c>
      <c r="F262" s="205">
        <v>5</v>
      </c>
      <c r="G262" s="212"/>
    </row>
    <row r="263" spans="1:7">
      <c r="A263" s="204" t="s">
        <v>681</v>
      </c>
      <c r="B263" s="206" t="s">
        <v>810</v>
      </c>
      <c r="C263" s="208" t="s">
        <v>1171</v>
      </c>
      <c r="D263" s="208" t="s">
        <v>1181</v>
      </c>
      <c r="E263" s="208" t="s">
        <v>534</v>
      </c>
      <c r="F263" s="208">
        <v>19</v>
      </c>
      <c r="G263" s="215"/>
    </row>
    <row r="264" spans="1:7">
      <c r="A264" s="201" t="s">
        <v>682</v>
      </c>
      <c r="B264" s="205" t="s">
        <v>811</v>
      </c>
      <c r="C264" s="205" t="s">
        <v>1172</v>
      </c>
      <c r="D264" s="205" t="s">
        <v>1183</v>
      </c>
      <c r="E264" s="205" t="s">
        <v>1196</v>
      </c>
      <c r="F264" s="205">
        <v>20</v>
      </c>
      <c r="G264" s="212"/>
    </row>
    <row r="265" spans="1:7">
      <c r="A265" s="202" t="s">
        <v>683</v>
      </c>
      <c r="B265" s="207" t="s">
        <v>811</v>
      </c>
      <c r="C265" s="207" t="s">
        <v>1173</v>
      </c>
      <c r="D265" s="207" t="s">
        <v>1184</v>
      </c>
      <c r="E265" s="207" t="s">
        <v>1197</v>
      </c>
      <c r="F265" s="207">
        <v>22</v>
      </c>
      <c r="G265" s="213"/>
    </row>
    <row r="266" spans="1:7">
      <c r="A266" s="202" t="s">
        <v>684</v>
      </c>
      <c r="B266" s="207" t="s">
        <v>812</v>
      </c>
      <c r="C266" s="207" t="s">
        <v>535</v>
      </c>
      <c r="D266" s="207" t="s">
        <v>1185</v>
      </c>
      <c r="E266" s="207" t="s">
        <v>1198</v>
      </c>
      <c r="F266" s="207">
        <v>29</v>
      </c>
      <c r="G266" s="213"/>
    </row>
    <row r="267" spans="1:7">
      <c r="A267" s="204" t="s">
        <v>685</v>
      </c>
      <c r="B267" s="208" t="s">
        <v>812</v>
      </c>
      <c r="C267" s="208" t="s">
        <v>536</v>
      </c>
      <c r="D267" s="208" t="s">
        <v>1186</v>
      </c>
      <c r="E267" s="208" t="s">
        <v>1199</v>
      </c>
      <c r="F267" s="208">
        <v>78</v>
      </c>
      <c r="G267" s="215"/>
    </row>
    <row r="268" spans="1:7">
      <c r="A268" s="226" t="s">
        <v>1622</v>
      </c>
      <c r="B268" s="227" t="s">
        <v>1623</v>
      </c>
      <c r="C268" s="228" t="s">
        <v>1545</v>
      </c>
      <c r="D268" s="229" t="s">
        <v>1624</v>
      </c>
      <c r="E268" s="229" t="s">
        <v>1625</v>
      </c>
      <c r="F268" s="230"/>
      <c r="G268" s="231">
        <v>45</v>
      </c>
    </row>
    <row r="269" spans="1:7">
      <c r="A269" s="226" t="s">
        <v>1626</v>
      </c>
      <c r="B269" s="227" t="s">
        <v>1623</v>
      </c>
      <c r="C269" s="228" t="s">
        <v>1627</v>
      </c>
      <c r="D269" s="229" t="s">
        <v>1628</v>
      </c>
      <c r="E269" s="229" t="s">
        <v>1629</v>
      </c>
      <c r="F269" s="232"/>
      <c r="G269" s="231">
        <v>35</v>
      </c>
    </row>
    <row r="270" spans="1:7">
      <c r="A270" s="226" t="s">
        <v>1630</v>
      </c>
      <c r="B270" s="227" t="s">
        <v>1623</v>
      </c>
      <c r="C270" s="228" t="s">
        <v>1631</v>
      </c>
      <c r="D270" s="229" t="s">
        <v>1632</v>
      </c>
      <c r="E270" s="229" t="s">
        <v>1633</v>
      </c>
      <c r="F270" s="232"/>
      <c r="G270" s="231">
        <v>135</v>
      </c>
    </row>
    <row r="271" spans="1:7">
      <c r="A271" s="226" t="s">
        <v>1634</v>
      </c>
      <c r="B271" s="227" t="s">
        <v>1623</v>
      </c>
      <c r="C271" s="228" t="s">
        <v>1635</v>
      </c>
      <c r="D271" s="229" t="s">
        <v>1636</v>
      </c>
      <c r="E271" s="229" t="s">
        <v>1633</v>
      </c>
      <c r="F271" s="232"/>
      <c r="G271" s="231">
        <v>75</v>
      </c>
    </row>
    <row r="272" spans="1:7">
      <c r="A272" s="226" t="s">
        <v>1637</v>
      </c>
      <c r="B272" s="227" t="s">
        <v>1623</v>
      </c>
      <c r="C272" s="228" t="s">
        <v>1638</v>
      </c>
      <c r="D272" s="229" t="s">
        <v>1639</v>
      </c>
      <c r="E272" s="229" t="s">
        <v>1640</v>
      </c>
      <c r="F272" s="232"/>
      <c r="G272" s="231">
        <v>270</v>
      </c>
    </row>
    <row r="273" spans="1:7">
      <c r="A273" s="226" t="s">
        <v>1641</v>
      </c>
      <c r="B273" s="227" t="s">
        <v>1623</v>
      </c>
      <c r="C273" s="228" t="s">
        <v>1642</v>
      </c>
      <c r="D273" s="229" t="s">
        <v>1643</v>
      </c>
      <c r="E273" s="229" t="s">
        <v>1644</v>
      </c>
      <c r="F273" s="232"/>
      <c r="G273" s="231">
        <v>105</v>
      </c>
    </row>
    <row r="274" spans="1:7">
      <c r="A274" s="226" t="s">
        <v>1645</v>
      </c>
      <c r="B274" s="227" t="s">
        <v>1623</v>
      </c>
      <c r="C274" s="228" t="s">
        <v>1646</v>
      </c>
      <c r="D274" s="229" t="s">
        <v>1647</v>
      </c>
      <c r="E274" s="229" t="s">
        <v>1648</v>
      </c>
      <c r="F274" s="232"/>
      <c r="G274" s="231">
        <v>105</v>
      </c>
    </row>
    <row r="275" spans="1:7">
      <c r="A275" s="226" t="s">
        <v>1649</v>
      </c>
      <c r="B275" s="227" t="s">
        <v>1623</v>
      </c>
      <c r="C275" s="228" t="s">
        <v>1650</v>
      </c>
      <c r="D275" s="229" t="s">
        <v>1651</v>
      </c>
      <c r="E275" s="229" t="s">
        <v>1652</v>
      </c>
      <c r="F275" s="232"/>
      <c r="G275" s="231">
        <v>30</v>
      </c>
    </row>
    <row r="276" spans="1:7">
      <c r="A276" s="226" t="s">
        <v>1653</v>
      </c>
      <c r="B276" s="227" t="s">
        <v>1623</v>
      </c>
      <c r="C276" s="228" t="s">
        <v>1575</v>
      </c>
      <c r="D276" s="229" t="s">
        <v>1654</v>
      </c>
      <c r="E276" s="229" t="s">
        <v>1655</v>
      </c>
      <c r="F276" s="232"/>
      <c r="G276" s="231">
        <v>105</v>
      </c>
    </row>
    <row r="277" spans="1:7">
      <c r="A277" s="226" t="s">
        <v>1656</v>
      </c>
      <c r="B277" s="227" t="s">
        <v>1623</v>
      </c>
      <c r="C277" s="228" t="s">
        <v>1578</v>
      </c>
      <c r="D277" s="229" t="s">
        <v>1657</v>
      </c>
      <c r="E277" s="229" t="s">
        <v>1658</v>
      </c>
      <c r="F277" s="232"/>
      <c r="G277" s="231">
        <v>150</v>
      </c>
    </row>
    <row r="278" spans="1:7">
      <c r="A278" s="226" t="s">
        <v>1659</v>
      </c>
      <c r="B278" s="227" t="s">
        <v>1623</v>
      </c>
      <c r="C278" s="228" t="s">
        <v>1660</v>
      </c>
      <c r="D278" s="229" t="s">
        <v>1661</v>
      </c>
      <c r="E278" s="229" t="s">
        <v>1662</v>
      </c>
      <c r="F278" s="230"/>
      <c r="G278" s="229">
        <v>45</v>
      </c>
    </row>
    <row r="279" spans="1:7">
      <c r="A279" s="226" t="s">
        <v>1663</v>
      </c>
      <c r="B279" s="227" t="s">
        <v>1623</v>
      </c>
      <c r="C279" s="228" t="s">
        <v>1664</v>
      </c>
      <c r="D279" s="229" t="s">
        <v>1665</v>
      </c>
      <c r="E279" s="229" t="s">
        <v>1666</v>
      </c>
      <c r="F279" s="230"/>
      <c r="G279" s="229">
        <v>25</v>
      </c>
    </row>
    <row r="280" spans="1:7">
      <c r="A280" s="226" t="s">
        <v>1667</v>
      </c>
      <c r="B280" s="227" t="s">
        <v>1623</v>
      </c>
      <c r="C280" s="228" t="s">
        <v>1668</v>
      </c>
      <c r="D280" s="229" t="s">
        <v>1669</v>
      </c>
      <c r="E280" s="229" t="s">
        <v>1670</v>
      </c>
      <c r="F280" s="230"/>
      <c r="G280" s="229">
        <v>25</v>
      </c>
    </row>
    <row r="281" spans="1:7">
      <c r="A281" s="226" t="s">
        <v>1671</v>
      </c>
      <c r="B281" s="227" t="s">
        <v>1623</v>
      </c>
      <c r="C281" s="228" t="s">
        <v>1672</v>
      </c>
      <c r="D281" s="229" t="s">
        <v>1673</v>
      </c>
      <c r="E281" s="229" t="s">
        <v>1674</v>
      </c>
      <c r="F281" s="230"/>
      <c r="G281" s="229">
        <v>131</v>
      </c>
    </row>
    <row r="282" spans="1:7">
      <c r="A282" s="226" t="s">
        <v>1675</v>
      </c>
      <c r="B282" s="227" t="s">
        <v>1623</v>
      </c>
      <c r="C282" s="228" t="s">
        <v>1676</v>
      </c>
      <c r="D282" s="229" t="s">
        <v>1677</v>
      </c>
      <c r="E282" s="229" t="s">
        <v>1678</v>
      </c>
      <c r="F282" s="230"/>
      <c r="G282" s="229">
        <v>35</v>
      </c>
    </row>
    <row r="283" spans="1:7">
      <c r="A283" s="226" t="s">
        <v>1679</v>
      </c>
      <c r="B283" s="227" t="s">
        <v>1623</v>
      </c>
      <c r="C283" s="228" t="s">
        <v>1680</v>
      </c>
      <c r="D283" s="229" t="s">
        <v>1681</v>
      </c>
      <c r="E283" s="229" t="s">
        <v>1682</v>
      </c>
      <c r="F283" s="232"/>
      <c r="G283" s="231">
        <v>190</v>
      </c>
    </row>
    <row r="284" spans="1:7">
      <c r="A284" s="226" t="s">
        <v>1683</v>
      </c>
      <c r="B284" s="227" t="s">
        <v>1623</v>
      </c>
      <c r="C284" s="228" t="s">
        <v>1684</v>
      </c>
      <c r="D284" s="229" t="s">
        <v>1685</v>
      </c>
      <c r="E284" s="229" t="s">
        <v>1686</v>
      </c>
      <c r="F284" s="230"/>
      <c r="G284" s="229">
        <v>135</v>
      </c>
    </row>
    <row r="285" spans="1:7">
      <c r="A285" s="226" t="s">
        <v>1687</v>
      </c>
      <c r="B285" s="227" t="s">
        <v>1623</v>
      </c>
      <c r="C285" s="228" t="s">
        <v>1573</v>
      </c>
      <c r="D285" s="229" t="s">
        <v>1688</v>
      </c>
      <c r="E285" s="229" t="s">
        <v>1689</v>
      </c>
      <c r="F285" s="230"/>
      <c r="G285" s="229">
        <v>130</v>
      </c>
    </row>
    <row r="286" spans="1:7">
      <c r="A286" s="226" t="s">
        <v>1690</v>
      </c>
      <c r="B286" s="227" t="s">
        <v>1623</v>
      </c>
      <c r="C286" s="228" t="s">
        <v>1576</v>
      </c>
      <c r="D286" s="229" t="s">
        <v>1691</v>
      </c>
      <c r="E286" s="229" t="s">
        <v>1692</v>
      </c>
      <c r="F286" s="232"/>
      <c r="G286" s="231">
        <v>180</v>
      </c>
    </row>
    <row r="287" spans="1:7">
      <c r="A287" s="226" t="s">
        <v>1693</v>
      </c>
      <c r="B287" s="227" t="s">
        <v>1623</v>
      </c>
      <c r="C287" s="228" t="s">
        <v>1579</v>
      </c>
      <c r="D287" s="229" t="s">
        <v>1694</v>
      </c>
      <c r="E287" s="229" t="s">
        <v>1658</v>
      </c>
      <c r="F287" s="230"/>
      <c r="G287" s="229">
        <v>40</v>
      </c>
    </row>
    <row r="288" spans="1:7">
      <c r="A288" s="226" t="s">
        <v>1695</v>
      </c>
      <c r="B288" s="227" t="s">
        <v>1623</v>
      </c>
      <c r="C288" s="228" t="s">
        <v>1696</v>
      </c>
      <c r="D288" s="229" t="s">
        <v>1697</v>
      </c>
      <c r="E288" s="229"/>
      <c r="F288" s="230"/>
      <c r="G288" s="229">
        <v>105</v>
      </c>
    </row>
    <row r="289" spans="1:7">
      <c r="A289" s="226" t="s">
        <v>1698</v>
      </c>
      <c r="B289" s="227" t="s">
        <v>1623</v>
      </c>
      <c r="C289" s="228" t="s">
        <v>1699</v>
      </c>
      <c r="D289" s="229" t="s">
        <v>1700</v>
      </c>
      <c r="E289" s="229"/>
      <c r="F289" s="230"/>
      <c r="G289" s="229">
        <v>180</v>
      </c>
    </row>
    <row r="290" spans="1:7">
      <c r="A290" s="226" t="s">
        <v>1701</v>
      </c>
      <c r="B290" s="227" t="s">
        <v>1623</v>
      </c>
      <c r="C290" s="228" t="s">
        <v>1702</v>
      </c>
      <c r="D290" s="229" t="s">
        <v>1703</v>
      </c>
      <c r="E290" s="229" t="s">
        <v>1704</v>
      </c>
      <c r="F290" s="230"/>
      <c r="G290" s="229">
        <v>75</v>
      </c>
    </row>
    <row r="291" spans="1:7">
      <c r="A291" s="226" t="s">
        <v>1705</v>
      </c>
      <c r="B291" s="227" t="s">
        <v>1623</v>
      </c>
      <c r="C291" s="228" t="s">
        <v>1706</v>
      </c>
      <c r="D291" s="229" t="s">
        <v>1707</v>
      </c>
      <c r="E291" s="229" t="s">
        <v>1708</v>
      </c>
      <c r="F291" s="230"/>
      <c r="G291" s="229">
        <v>45</v>
      </c>
    </row>
    <row r="292" spans="1:7">
      <c r="A292" s="226" t="s">
        <v>1709</v>
      </c>
      <c r="B292" s="227" t="s">
        <v>1623</v>
      </c>
      <c r="C292" s="228" t="s">
        <v>1710</v>
      </c>
      <c r="D292" s="229" t="s">
        <v>1711</v>
      </c>
      <c r="E292" s="229" t="s">
        <v>1712</v>
      </c>
      <c r="F292" s="230"/>
      <c r="G292" s="229">
        <v>70</v>
      </c>
    </row>
    <row r="293" spans="1:7">
      <c r="A293" s="226" t="s">
        <v>1713</v>
      </c>
      <c r="B293" s="227" t="s">
        <v>1623</v>
      </c>
      <c r="C293" s="228" t="s">
        <v>1714</v>
      </c>
      <c r="D293" s="229" t="s">
        <v>1715</v>
      </c>
      <c r="E293" s="229" t="s">
        <v>1716</v>
      </c>
      <c r="F293" s="230"/>
      <c r="G293" s="229">
        <v>80</v>
      </c>
    </row>
    <row r="294" spans="1:7">
      <c r="A294" s="226" t="s">
        <v>1717</v>
      </c>
      <c r="B294" s="227" t="s">
        <v>1623</v>
      </c>
      <c r="C294" s="228" t="s">
        <v>1718</v>
      </c>
      <c r="D294" s="229" t="s">
        <v>1719</v>
      </c>
      <c r="E294" s="229" t="s">
        <v>1720</v>
      </c>
      <c r="F294" s="230"/>
      <c r="G294" s="229">
        <v>60</v>
      </c>
    </row>
    <row r="295" spans="1:7">
      <c r="A295" s="226" t="s">
        <v>1721</v>
      </c>
      <c r="B295" s="227" t="s">
        <v>1623</v>
      </c>
      <c r="C295" s="228" t="s">
        <v>1722</v>
      </c>
      <c r="D295" s="229" t="s">
        <v>1723</v>
      </c>
      <c r="E295" s="229"/>
      <c r="F295" s="230"/>
      <c r="G295" s="229">
        <v>40</v>
      </c>
    </row>
    <row r="296" spans="1:7">
      <c r="A296" s="226" t="s">
        <v>1724</v>
      </c>
      <c r="B296" s="227" t="s">
        <v>1623</v>
      </c>
      <c r="C296" s="228" t="s">
        <v>1725</v>
      </c>
      <c r="D296" s="229" t="s">
        <v>1726</v>
      </c>
      <c r="E296" s="229" t="s">
        <v>1727</v>
      </c>
      <c r="F296" s="230"/>
      <c r="G296" s="229">
        <v>80</v>
      </c>
    </row>
    <row r="297" spans="1:7">
      <c r="A297" s="226" t="s">
        <v>1728</v>
      </c>
      <c r="B297" s="227" t="s">
        <v>1623</v>
      </c>
      <c r="C297" s="228" t="s">
        <v>1729</v>
      </c>
      <c r="D297" s="229" t="s">
        <v>1730</v>
      </c>
      <c r="E297" s="229" t="s">
        <v>1704</v>
      </c>
      <c r="F297" s="230"/>
      <c r="G297" s="229">
        <v>120</v>
      </c>
    </row>
    <row r="298" spans="1:7">
      <c r="A298" s="226" t="s">
        <v>1731</v>
      </c>
      <c r="B298" s="227" t="s">
        <v>1623</v>
      </c>
      <c r="C298" s="228" t="s">
        <v>1732</v>
      </c>
      <c r="D298" s="229" t="s">
        <v>1733</v>
      </c>
      <c r="E298" s="229" t="s">
        <v>1734</v>
      </c>
      <c r="F298" s="230"/>
      <c r="G298" s="229">
        <v>45</v>
      </c>
    </row>
    <row r="299" spans="1:7">
      <c r="A299" s="226" t="s">
        <v>1735</v>
      </c>
      <c r="B299" s="227" t="s">
        <v>1623</v>
      </c>
      <c r="C299" s="228" t="s">
        <v>1736</v>
      </c>
      <c r="D299" s="229" t="s">
        <v>1737</v>
      </c>
      <c r="E299" s="229" t="s">
        <v>1652</v>
      </c>
      <c r="F299" s="230"/>
      <c r="G299" s="229">
        <v>90</v>
      </c>
    </row>
    <row r="300" spans="1:7">
      <c r="A300" s="226" t="s">
        <v>1738</v>
      </c>
      <c r="B300" s="227" t="s">
        <v>1623</v>
      </c>
      <c r="C300" s="228" t="s">
        <v>1739</v>
      </c>
      <c r="D300" s="229" t="s">
        <v>1740</v>
      </c>
      <c r="E300" s="229" t="s">
        <v>1633</v>
      </c>
      <c r="F300" s="230"/>
      <c r="G300" s="229">
        <v>60</v>
      </c>
    </row>
    <row r="301" spans="1:7">
      <c r="A301" s="226" t="s">
        <v>1741</v>
      </c>
      <c r="B301" s="227" t="s">
        <v>1623</v>
      </c>
      <c r="C301" s="228" t="s">
        <v>1742</v>
      </c>
      <c r="D301" s="229" t="s">
        <v>1743</v>
      </c>
      <c r="E301" s="229" t="s">
        <v>1633</v>
      </c>
      <c r="F301" s="230"/>
      <c r="G301" s="229">
        <v>60</v>
      </c>
    </row>
    <row r="302" spans="1:7">
      <c r="A302" s="233" t="s">
        <v>1744</v>
      </c>
      <c r="B302" s="234" t="s">
        <v>1623</v>
      </c>
      <c r="C302" s="235" t="s">
        <v>1745</v>
      </c>
      <c r="D302" s="236" t="s">
        <v>1746</v>
      </c>
      <c r="E302" s="236" t="s">
        <v>1747</v>
      </c>
      <c r="F302" s="237"/>
      <c r="G302" s="236">
        <v>80</v>
      </c>
    </row>
    <row r="303" spans="1:7">
      <c r="A303" s="238" t="s">
        <v>1748</v>
      </c>
      <c r="B303" s="239" t="s">
        <v>1749</v>
      </c>
      <c r="C303" s="240" t="s">
        <v>1750</v>
      </c>
      <c r="D303" s="231" t="s">
        <v>1276</v>
      </c>
      <c r="E303" s="231" t="s">
        <v>1751</v>
      </c>
      <c r="F303" s="231">
        <v>105</v>
      </c>
      <c r="G303" s="229">
        <v>75</v>
      </c>
    </row>
    <row r="304" spans="1:7">
      <c r="A304" s="238" t="s">
        <v>848</v>
      </c>
      <c r="B304" s="227" t="s">
        <v>1749</v>
      </c>
      <c r="C304" s="241" t="s">
        <v>1752</v>
      </c>
      <c r="D304" s="229" t="s">
        <v>1277</v>
      </c>
      <c r="E304" s="229" t="s">
        <v>1753</v>
      </c>
      <c r="F304" s="229">
        <v>120</v>
      </c>
      <c r="G304" s="229">
        <v>120</v>
      </c>
    </row>
    <row r="305" spans="1:7">
      <c r="A305" s="238" t="s">
        <v>849</v>
      </c>
      <c r="B305" s="227" t="s">
        <v>1749</v>
      </c>
      <c r="C305" s="241" t="s">
        <v>1754</v>
      </c>
      <c r="D305" s="229" t="s">
        <v>1278</v>
      </c>
      <c r="E305" s="229" t="s">
        <v>1755</v>
      </c>
      <c r="F305" s="229">
        <v>90</v>
      </c>
      <c r="G305" s="229">
        <v>45</v>
      </c>
    </row>
    <row r="306" spans="1:7">
      <c r="A306" s="238" t="s">
        <v>850</v>
      </c>
      <c r="B306" s="227" t="s">
        <v>1749</v>
      </c>
      <c r="C306" s="241" t="s">
        <v>1756</v>
      </c>
      <c r="D306" s="229" t="s">
        <v>1279</v>
      </c>
      <c r="E306" s="229" t="s">
        <v>1757</v>
      </c>
      <c r="F306" s="229">
        <v>75</v>
      </c>
      <c r="G306" s="229">
        <v>45</v>
      </c>
    </row>
    <row r="307" spans="1:7">
      <c r="A307" s="238" t="s">
        <v>851</v>
      </c>
      <c r="B307" s="227" t="s">
        <v>1749</v>
      </c>
      <c r="C307" s="241" t="s">
        <v>1758</v>
      </c>
      <c r="D307" s="229" t="s">
        <v>1280</v>
      </c>
      <c r="E307" s="229" t="s">
        <v>1759</v>
      </c>
      <c r="F307" s="229">
        <v>78</v>
      </c>
      <c r="G307" s="229">
        <v>15</v>
      </c>
    </row>
    <row r="308" spans="1:7">
      <c r="A308" s="238" t="s">
        <v>1760</v>
      </c>
      <c r="B308" s="227" t="s">
        <v>1749</v>
      </c>
      <c r="C308" s="241" t="s">
        <v>1761</v>
      </c>
      <c r="D308" s="229" t="s">
        <v>1281</v>
      </c>
      <c r="E308" s="229" t="s">
        <v>1762</v>
      </c>
      <c r="F308" s="229">
        <v>130</v>
      </c>
      <c r="G308" s="229">
        <v>12</v>
      </c>
    </row>
    <row r="309" spans="1:7">
      <c r="A309" s="238" t="s">
        <v>1763</v>
      </c>
      <c r="B309" s="227" t="s">
        <v>1749</v>
      </c>
      <c r="C309" s="241" t="s">
        <v>1764</v>
      </c>
      <c r="D309" s="229" t="s">
        <v>821</v>
      </c>
      <c r="E309" s="229" t="s">
        <v>1765</v>
      </c>
      <c r="F309" s="229">
        <v>86</v>
      </c>
      <c r="G309" s="229">
        <v>34</v>
      </c>
    </row>
    <row r="310" spans="1:7">
      <c r="A310" s="238" t="s">
        <v>625</v>
      </c>
      <c r="B310" s="227" t="s">
        <v>1749</v>
      </c>
      <c r="C310" s="241" t="s">
        <v>644</v>
      </c>
      <c r="D310" s="229" t="s">
        <v>822</v>
      </c>
      <c r="E310" s="229" t="s">
        <v>1766</v>
      </c>
      <c r="F310" s="229">
        <v>60</v>
      </c>
      <c r="G310" s="229">
        <v>3</v>
      </c>
    </row>
    <row r="311" spans="1:7">
      <c r="A311" s="238" t="s">
        <v>854</v>
      </c>
      <c r="B311" s="227" t="s">
        <v>1749</v>
      </c>
      <c r="C311" s="241" t="s">
        <v>823</v>
      </c>
      <c r="D311" s="229" t="s">
        <v>1767</v>
      </c>
      <c r="E311" s="229" t="s">
        <v>1768</v>
      </c>
      <c r="F311" s="229">
        <v>70</v>
      </c>
      <c r="G311" s="229">
        <v>3</v>
      </c>
    </row>
    <row r="312" spans="1:7">
      <c r="A312" s="238" t="s">
        <v>1418</v>
      </c>
      <c r="B312" s="227" t="s">
        <v>1749</v>
      </c>
      <c r="C312" s="241" t="s">
        <v>1769</v>
      </c>
      <c r="D312" s="229" t="s">
        <v>1770</v>
      </c>
      <c r="E312" s="229" t="s">
        <v>1771</v>
      </c>
      <c r="F312" s="229">
        <v>135</v>
      </c>
      <c r="G312" s="229">
        <v>3</v>
      </c>
    </row>
    <row r="313" spans="1:7">
      <c r="A313" s="238" t="s">
        <v>1772</v>
      </c>
      <c r="B313" s="227" t="s">
        <v>1749</v>
      </c>
      <c r="C313" s="241" t="s">
        <v>1773</v>
      </c>
      <c r="D313" s="229" t="s">
        <v>1282</v>
      </c>
      <c r="E313" s="229" t="s">
        <v>1774</v>
      </c>
      <c r="F313" s="229">
        <v>61</v>
      </c>
      <c r="G313" s="229">
        <v>15</v>
      </c>
    </row>
    <row r="314" spans="1:7">
      <c r="A314" s="238" t="s">
        <v>1775</v>
      </c>
      <c r="B314" s="227" t="s">
        <v>1749</v>
      </c>
      <c r="C314" s="241" t="s">
        <v>1776</v>
      </c>
      <c r="D314" s="229" t="s">
        <v>1283</v>
      </c>
      <c r="E314" s="229" t="s">
        <v>1777</v>
      </c>
      <c r="F314" s="229">
        <v>87</v>
      </c>
      <c r="G314" s="229">
        <v>13</v>
      </c>
    </row>
    <row r="315" spans="1:7">
      <c r="A315" s="238" t="s">
        <v>1778</v>
      </c>
      <c r="B315" s="227" t="s">
        <v>1749</v>
      </c>
      <c r="C315" s="241" t="s">
        <v>1779</v>
      </c>
      <c r="D315" s="229" t="s">
        <v>1283</v>
      </c>
      <c r="E315" s="229" t="s">
        <v>1777</v>
      </c>
      <c r="F315" s="229">
        <v>120</v>
      </c>
      <c r="G315" s="229">
        <v>12</v>
      </c>
    </row>
    <row r="316" spans="1:7">
      <c r="A316" s="238" t="s">
        <v>1780</v>
      </c>
      <c r="B316" s="227" t="s">
        <v>1749</v>
      </c>
      <c r="C316" s="241" t="s">
        <v>1781</v>
      </c>
      <c r="D316" s="229" t="s">
        <v>1283</v>
      </c>
      <c r="E316" s="229" t="s">
        <v>1777</v>
      </c>
      <c r="F316" s="229">
        <v>60</v>
      </c>
      <c r="G316" s="229">
        <v>3</v>
      </c>
    </row>
    <row r="317" spans="1:7">
      <c r="A317" s="238" t="s">
        <v>1782</v>
      </c>
      <c r="B317" s="227" t="s">
        <v>1749</v>
      </c>
      <c r="C317" s="241" t="s">
        <v>1783</v>
      </c>
      <c r="D317" s="229" t="s">
        <v>1284</v>
      </c>
      <c r="E317" s="229" t="s">
        <v>1784</v>
      </c>
      <c r="F317" s="229">
        <v>80</v>
      </c>
      <c r="G317" s="229">
        <v>8</v>
      </c>
    </row>
    <row r="318" spans="1:7">
      <c r="A318" s="238" t="s">
        <v>1785</v>
      </c>
      <c r="B318" s="227" t="s">
        <v>1749</v>
      </c>
      <c r="C318" s="241" t="s">
        <v>1786</v>
      </c>
      <c r="D318" s="229" t="s">
        <v>1285</v>
      </c>
      <c r="E318" s="229" t="s">
        <v>1787</v>
      </c>
      <c r="F318" s="229">
        <v>65</v>
      </c>
      <c r="G318" s="229">
        <v>5</v>
      </c>
    </row>
    <row r="319" spans="1:7">
      <c r="A319" s="238" t="s">
        <v>1788</v>
      </c>
      <c r="B319" s="227" t="s">
        <v>1749</v>
      </c>
      <c r="C319" s="241" t="s">
        <v>1789</v>
      </c>
      <c r="D319" s="229" t="s">
        <v>1286</v>
      </c>
      <c r="E319" s="229" t="s">
        <v>1790</v>
      </c>
      <c r="F319" s="229">
        <v>159</v>
      </c>
      <c r="G319" s="229">
        <v>75</v>
      </c>
    </row>
    <row r="320" spans="1:7">
      <c r="A320" s="238" t="s">
        <v>1791</v>
      </c>
      <c r="B320" s="227" t="s">
        <v>1749</v>
      </c>
      <c r="C320" s="241" t="s">
        <v>1792</v>
      </c>
      <c r="D320" s="229" t="s">
        <v>1287</v>
      </c>
      <c r="E320" s="229" t="s">
        <v>1793</v>
      </c>
      <c r="F320" s="229">
        <v>66</v>
      </c>
      <c r="G320" s="229">
        <v>144</v>
      </c>
    </row>
    <row r="321" spans="1:7">
      <c r="A321" s="238" t="s">
        <v>626</v>
      </c>
      <c r="B321" s="227" t="s">
        <v>1749</v>
      </c>
      <c r="C321" s="241" t="s">
        <v>646</v>
      </c>
      <c r="D321" s="229" t="s">
        <v>1288</v>
      </c>
      <c r="E321" s="229" t="s">
        <v>1771</v>
      </c>
      <c r="F321" s="229">
        <v>123</v>
      </c>
      <c r="G321" s="229">
        <v>12</v>
      </c>
    </row>
    <row r="322" spans="1:7">
      <c r="A322" s="238" t="s">
        <v>627</v>
      </c>
      <c r="B322" s="227" t="s">
        <v>1749</v>
      </c>
      <c r="C322" s="241" t="s">
        <v>824</v>
      </c>
      <c r="D322" s="229" t="s">
        <v>1289</v>
      </c>
      <c r="E322" s="229" t="s">
        <v>521</v>
      </c>
      <c r="F322" s="229">
        <v>50</v>
      </c>
      <c r="G322" s="229">
        <v>11</v>
      </c>
    </row>
    <row r="323" spans="1:7">
      <c r="A323" s="238" t="s">
        <v>1455</v>
      </c>
      <c r="B323" s="227" t="s">
        <v>1749</v>
      </c>
      <c r="C323" s="241" t="s">
        <v>1794</v>
      </c>
      <c r="D323" s="229" t="s">
        <v>1795</v>
      </c>
      <c r="E323" s="229" t="s">
        <v>1771</v>
      </c>
      <c r="F323" s="229">
        <v>120</v>
      </c>
      <c r="G323" s="229">
        <v>5</v>
      </c>
    </row>
    <row r="324" spans="1:7">
      <c r="A324" s="238" t="s">
        <v>1796</v>
      </c>
      <c r="B324" s="227" t="s">
        <v>1749</v>
      </c>
      <c r="C324" s="241" t="s">
        <v>1797</v>
      </c>
      <c r="D324" s="229" t="s">
        <v>1291</v>
      </c>
      <c r="E324" s="229" t="s">
        <v>1798</v>
      </c>
      <c r="F324" s="229">
        <v>90</v>
      </c>
      <c r="G324" s="229">
        <v>90</v>
      </c>
    </row>
    <row r="325" spans="1:7">
      <c r="A325" s="238" t="s">
        <v>1799</v>
      </c>
      <c r="B325" s="227" t="s">
        <v>1749</v>
      </c>
      <c r="C325" s="241" t="s">
        <v>1800</v>
      </c>
      <c r="D325" s="229" t="s">
        <v>1283</v>
      </c>
      <c r="E325" s="229" t="s">
        <v>1777</v>
      </c>
      <c r="F325" s="229">
        <v>90</v>
      </c>
      <c r="G325" s="229">
        <v>3</v>
      </c>
    </row>
    <row r="326" spans="1:7">
      <c r="A326" s="238" t="s">
        <v>1801</v>
      </c>
      <c r="B326" s="227" t="s">
        <v>1749</v>
      </c>
      <c r="C326" s="241" t="s">
        <v>1802</v>
      </c>
      <c r="D326" s="229" t="s">
        <v>1292</v>
      </c>
      <c r="E326" s="229" t="s">
        <v>1803</v>
      </c>
      <c r="F326" s="229">
        <v>60</v>
      </c>
      <c r="G326" s="229">
        <v>10</v>
      </c>
    </row>
    <row r="327" spans="1:7">
      <c r="A327" s="238" t="s">
        <v>1804</v>
      </c>
      <c r="B327" s="227" t="s">
        <v>1749</v>
      </c>
      <c r="C327" s="241" t="s">
        <v>1805</v>
      </c>
      <c r="D327" s="229" t="s">
        <v>1293</v>
      </c>
      <c r="E327" s="229" t="s">
        <v>1768</v>
      </c>
      <c r="F327" s="229">
        <v>110</v>
      </c>
      <c r="G327" s="229">
        <v>10</v>
      </c>
    </row>
    <row r="328" spans="1:7">
      <c r="A328" s="238" t="s">
        <v>1806</v>
      </c>
      <c r="B328" s="227" t="s">
        <v>1749</v>
      </c>
      <c r="C328" s="241" t="s">
        <v>1807</v>
      </c>
      <c r="D328" s="229" t="s">
        <v>1289</v>
      </c>
      <c r="E328" s="229" t="s">
        <v>521</v>
      </c>
      <c r="F328" s="229">
        <v>80</v>
      </c>
      <c r="G328" s="229">
        <v>60</v>
      </c>
    </row>
    <row r="329" spans="1:7">
      <c r="A329" s="238" t="s">
        <v>628</v>
      </c>
      <c r="B329" s="227" t="s">
        <v>1749</v>
      </c>
      <c r="C329" s="241" t="s">
        <v>825</v>
      </c>
      <c r="D329" s="229" t="s">
        <v>1289</v>
      </c>
      <c r="E329" s="229" t="s">
        <v>521</v>
      </c>
      <c r="F329" s="229">
        <v>90</v>
      </c>
      <c r="G329" s="229">
        <v>12</v>
      </c>
    </row>
    <row r="330" spans="1:7">
      <c r="A330" s="238" t="s">
        <v>868</v>
      </c>
      <c r="B330" s="227" t="s">
        <v>1749</v>
      </c>
      <c r="C330" s="241" t="s">
        <v>826</v>
      </c>
      <c r="D330" s="229" t="s">
        <v>1808</v>
      </c>
      <c r="E330" s="229" t="s">
        <v>1762</v>
      </c>
      <c r="F330" s="229">
        <v>117</v>
      </c>
      <c r="G330" s="229">
        <v>6</v>
      </c>
    </row>
    <row r="331" spans="1:7">
      <c r="A331" s="238" t="s">
        <v>869</v>
      </c>
      <c r="B331" s="227" t="s">
        <v>1749</v>
      </c>
      <c r="C331" s="241" t="s">
        <v>827</v>
      </c>
      <c r="D331" s="229" t="s">
        <v>1809</v>
      </c>
      <c r="E331" s="229" t="s">
        <v>1810</v>
      </c>
      <c r="F331" s="229">
        <v>90</v>
      </c>
      <c r="G331" s="229">
        <v>15</v>
      </c>
    </row>
    <row r="332" spans="1:7">
      <c r="A332" s="238" t="s">
        <v>1483</v>
      </c>
      <c r="B332" s="227" t="s">
        <v>1749</v>
      </c>
      <c r="C332" s="241" t="s">
        <v>1811</v>
      </c>
      <c r="D332" s="229" t="s">
        <v>1812</v>
      </c>
      <c r="E332" s="229" t="s">
        <v>1813</v>
      </c>
      <c r="F332" s="229">
        <v>90</v>
      </c>
      <c r="G332" s="229">
        <v>9</v>
      </c>
    </row>
    <row r="333" spans="1:7">
      <c r="A333" s="238" t="s">
        <v>1814</v>
      </c>
      <c r="B333" s="227" t="s">
        <v>1749</v>
      </c>
      <c r="C333" s="241" t="s">
        <v>1815</v>
      </c>
      <c r="D333" s="229" t="s">
        <v>1296</v>
      </c>
      <c r="E333" s="229" t="s">
        <v>1816</v>
      </c>
      <c r="F333" s="229">
        <v>86</v>
      </c>
      <c r="G333" s="229">
        <v>240</v>
      </c>
    </row>
    <row r="334" spans="1:7">
      <c r="A334" s="238" t="s">
        <v>1817</v>
      </c>
      <c r="B334" s="227" t="s">
        <v>1749</v>
      </c>
      <c r="C334" s="241" t="s">
        <v>1818</v>
      </c>
      <c r="D334" s="229" t="s">
        <v>1297</v>
      </c>
      <c r="E334" s="229" t="s">
        <v>1819</v>
      </c>
      <c r="F334" s="229">
        <v>64</v>
      </c>
      <c r="G334" s="229">
        <v>207</v>
      </c>
    </row>
    <row r="335" spans="1:7">
      <c r="A335" s="238" t="s">
        <v>1820</v>
      </c>
      <c r="B335" s="227" t="s">
        <v>1749</v>
      </c>
      <c r="C335" s="241" t="s">
        <v>1821</v>
      </c>
      <c r="D335" s="229" t="s">
        <v>1822</v>
      </c>
      <c r="E335" s="229" t="s">
        <v>1823</v>
      </c>
      <c r="F335" s="229">
        <v>10</v>
      </c>
      <c r="G335" s="229">
        <v>15</v>
      </c>
    </row>
    <row r="336" spans="1:7">
      <c r="A336" s="238" t="s">
        <v>1824</v>
      </c>
      <c r="B336" s="227" t="s">
        <v>1749</v>
      </c>
      <c r="C336" s="241" t="s">
        <v>1825</v>
      </c>
      <c r="D336" s="229" t="s">
        <v>1826</v>
      </c>
      <c r="E336" s="229" t="s">
        <v>1827</v>
      </c>
      <c r="F336" s="229">
        <v>90</v>
      </c>
      <c r="G336" s="229">
        <v>10</v>
      </c>
    </row>
    <row r="337" spans="1:7">
      <c r="A337" s="238" t="s">
        <v>1828</v>
      </c>
      <c r="B337" s="227" t="s">
        <v>1749</v>
      </c>
      <c r="C337" s="241" t="s">
        <v>1829</v>
      </c>
      <c r="D337" s="229" t="s">
        <v>1283</v>
      </c>
      <c r="E337" s="229" t="s">
        <v>1777</v>
      </c>
      <c r="F337" s="229">
        <v>130</v>
      </c>
      <c r="G337" s="229">
        <v>12</v>
      </c>
    </row>
    <row r="338" spans="1:7">
      <c r="A338" s="238" t="s">
        <v>1830</v>
      </c>
      <c r="B338" s="227" t="s">
        <v>1749</v>
      </c>
      <c r="C338" s="241" t="s">
        <v>1831</v>
      </c>
      <c r="D338" s="229" t="s">
        <v>1298</v>
      </c>
      <c r="E338" s="229" t="s">
        <v>1832</v>
      </c>
      <c r="F338" s="229">
        <v>90</v>
      </c>
      <c r="G338" s="229">
        <v>10</v>
      </c>
    </row>
    <row r="339" spans="1:7">
      <c r="A339" s="238" t="s">
        <v>1833</v>
      </c>
      <c r="B339" s="227" t="s">
        <v>1749</v>
      </c>
      <c r="C339" s="241" t="s">
        <v>1834</v>
      </c>
      <c r="D339" s="229" t="s">
        <v>1299</v>
      </c>
      <c r="E339" s="229" t="s">
        <v>1835</v>
      </c>
      <c r="F339" s="229">
        <v>90</v>
      </c>
      <c r="G339" s="229">
        <v>9</v>
      </c>
    </row>
    <row r="340" spans="1:7">
      <c r="A340" s="238" t="s">
        <v>1836</v>
      </c>
      <c r="B340" s="227" t="s">
        <v>1749</v>
      </c>
      <c r="C340" s="241" t="s">
        <v>1837</v>
      </c>
      <c r="D340" s="229" t="s">
        <v>1298</v>
      </c>
      <c r="E340" s="229" t="s">
        <v>1832</v>
      </c>
      <c r="F340" s="229">
        <v>120</v>
      </c>
      <c r="G340" s="229">
        <v>12</v>
      </c>
    </row>
    <row r="341" spans="1:7">
      <c r="A341" s="238" t="s">
        <v>878</v>
      </c>
      <c r="B341" s="227" t="s">
        <v>1749</v>
      </c>
      <c r="C341" s="241" t="s">
        <v>828</v>
      </c>
      <c r="D341" s="229" t="s">
        <v>1300</v>
      </c>
      <c r="E341" s="229" t="s">
        <v>1838</v>
      </c>
      <c r="F341" s="229">
        <v>90</v>
      </c>
      <c r="G341" s="229">
        <v>3</v>
      </c>
    </row>
    <row r="342" spans="1:7">
      <c r="A342" s="238" t="s">
        <v>879</v>
      </c>
      <c r="B342" s="227" t="s">
        <v>1749</v>
      </c>
      <c r="C342" s="241" t="s">
        <v>829</v>
      </c>
      <c r="D342" s="229" t="s">
        <v>1300</v>
      </c>
      <c r="E342" s="229" t="s">
        <v>1838</v>
      </c>
      <c r="F342" s="229">
        <v>120</v>
      </c>
      <c r="G342" s="229">
        <v>3</v>
      </c>
    </row>
    <row r="343" spans="1:7">
      <c r="A343" s="238" t="s">
        <v>1839</v>
      </c>
      <c r="B343" s="227" t="s">
        <v>1749</v>
      </c>
      <c r="C343" s="241" t="s">
        <v>1840</v>
      </c>
      <c r="D343" s="229" t="s">
        <v>1826</v>
      </c>
      <c r="E343" s="229" t="s">
        <v>1827</v>
      </c>
      <c r="F343" s="229">
        <v>90</v>
      </c>
      <c r="G343" s="229">
        <v>10</v>
      </c>
    </row>
    <row r="344" spans="1:7">
      <c r="A344" s="238" t="s">
        <v>1841</v>
      </c>
      <c r="B344" s="227" t="s">
        <v>1749</v>
      </c>
      <c r="C344" s="241" t="s">
        <v>1842</v>
      </c>
      <c r="D344" s="229" t="s">
        <v>1278</v>
      </c>
      <c r="E344" s="229" t="s">
        <v>1755</v>
      </c>
      <c r="F344" s="229">
        <v>96</v>
      </c>
      <c r="G344" s="229">
        <v>30</v>
      </c>
    </row>
    <row r="345" spans="1:7">
      <c r="A345" s="238" t="s">
        <v>1843</v>
      </c>
      <c r="B345" s="227" t="s">
        <v>1749</v>
      </c>
      <c r="C345" s="241" t="s">
        <v>1844</v>
      </c>
      <c r="D345" s="229" t="s">
        <v>1826</v>
      </c>
      <c r="E345" s="229" t="s">
        <v>1827</v>
      </c>
      <c r="F345" s="229">
        <v>210</v>
      </c>
      <c r="G345" s="229">
        <v>12</v>
      </c>
    </row>
    <row r="346" spans="1:7">
      <c r="A346" s="238" t="s">
        <v>1845</v>
      </c>
      <c r="B346" s="227" t="s">
        <v>1749</v>
      </c>
      <c r="C346" s="241" t="s">
        <v>1846</v>
      </c>
      <c r="D346" s="229" t="s">
        <v>1283</v>
      </c>
      <c r="E346" s="229" t="s">
        <v>1777</v>
      </c>
      <c r="F346" s="229">
        <v>90</v>
      </c>
      <c r="G346" s="229">
        <v>12</v>
      </c>
    </row>
    <row r="347" spans="1:7">
      <c r="A347" s="238" t="s">
        <v>1847</v>
      </c>
      <c r="B347" s="227" t="s">
        <v>1749</v>
      </c>
      <c r="C347" s="241" t="s">
        <v>1848</v>
      </c>
      <c r="D347" s="229" t="s">
        <v>1302</v>
      </c>
      <c r="E347" s="229" t="s">
        <v>1849</v>
      </c>
      <c r="F347" s="229">
        <v>168</v>
      </c>
      <c r="G347" s="229">
        <v>69</v>
      </c>
    </row>
    <row r="348" spans="1:7">
      <c r="A348" s="238" t="s">
        <v>1850</v>
      </c>
      <c r="B348" s="227" t="s">
        <v>1749</v>
      </c>
      <c r="C348" s="241" t="s">
        <v>1851</v>
      </c>
      <c r="D348" s="229" t="s">
        <v>1292</v>
      </c>
      <c r="E348" s="229" t="s">
        <v>1813</v>
      </c>
      <c r="F348" s="229">
        <v>90</v>
      </c>
      <c r="G348" s="229">
        <v>7</v>
      </c>
    </row>
    <row r="349" spans="1:7">
      <c r="A349" s="238" t="s">
        <v>1852</v>
      </c>
      <c r="B349" s="227" t="s">
        <v>1749</v>
      </c>
      <c r="C349" s="241" t="s">
        <v>1853</v>
      </c>
      <c r="D349" s="229" t="s">
        <v>1303</v>
      </c>
      <c r="E349" s="229" t="s">
        <v>1854</v>
      </c>
      <c r="F349" s="229">
        <v>80</v>
      </c>
      <c r="G349" s="229">
        <v>3</v>
      </c>
    </row>
    <row r="350" spans="1:7">
      <c r="A350" s="238" t="s">
        <v>1855</v>
      </c>
      <c r="B350" s="227" t="s">
        <v>1749</v>
      </c>
      <c r="C350" s="241" t="s">
        <v>1856</v>
      </c>
      <c r="D350" s="229" t="s">
        <v>1303</v>
      </c>
      <c r="E350" s="229" t="s">
        <v>1854</v>
      </c>
      <c r="F350" s="229">
        <v>90</v>
      </c>
      <c r="G350" s="229">
        <v>3</v>
      </c>
    </row>
    <row r="351" spans="1:7">
      <c r="A351" s="238" t="s">
        <v>629</v>
      </c>
      <c r="B351" s="227" t="s">
        <v>1749</v>
      </c>
      <c r="C351" s="241" t="s">
        <v>647</v>
      </c>
      <c r="D351" s="229" t="s">
        <v>1304</v>
      </c>
      <c r="E351" s="229" t="s">
        <v>1857</v>
      </c>
      <c r="F351" s="229">
        <v>110</v>
      </c>
      <c r="G351" s="229">
        <v>11</v>
      </c>
    </row>
    <row r="352" spans="1:7">
      <c r="A352" s="238" t="s">
        <v>630</v>
      </c>
      <c r="B352" s="227" t="s">
        <v>1749</v>
      </c>
      <c r="C352" s="241" t="s">
        <v>648</v>
      </c>
      <c r="D352" s="229" t="s">
        <v>1304</v>
      </c>
      <c r="E352" s="229" t="s">
        <v>1857</v>
      </c>
      <c r="F352" s="229">
        <v>90</v>
      </c>
      <c r="G352" s="229">
        <v>6</v>
      </c>
    </row>
    <row r="353" spans="1:7">
      <c r="A353" s="238" t="s">
        <v>631</v>
      </c>
      <c r="B353" s="227" t="s">
        <v>1749</v>
      </c>
      <c r="C353" s="241" t="s">
        <v>830</v>
      </c>
      <c r="D353" s="229" t="s">
        <v>1289</v>
      </c>
      <c r="E353" s="229" t="s">
        <v>521</v>
      </c>
      <c r="F353" s="229">
        <v>60</v>
      </c>
      <c r="G353" s="229">
        <v>12</v>
      </c>
    </row>
    <row r="354" spans="1:7">
      <c r="A354" s="238" t="s">
        <v>632</v>
      </c>
      <c r="B354" s="227" t="s">
        <v>1749</v>
      </c>
      <c r="C354" s="242" t="s">
        <v>831</v>
      </c>
      <c r="D354" s="243" t="s">
        <v>1289</v>
      </c>
      <c r="E354" s="243" t="s">
        <v>521</v>
      </c>
      <c r="F354" s="229">
        <v>60</v>
      </c>
      <c r="G354" s="229">
        <v>7</v>
      </c>
    </row>
    <row r="355" spans="1:7">
      <c r="A355" s="238" t="s">
        <v>888</v>
      </c>
      <c r="B355" s="227" t="s">
        <v>1749</v>
      </c>
      <c r="C355" s="242" t="s">
        <v>832</v>
      </c>
      <c r="D355" s="243" t="s">
        <v>1300</v>
      </c>
      <c r="E355" s="243" t="s">
        <v>1838</v>
      </c>
      <c r="F355" s="229">
        <v>90</v>
      </c>
      <c r="G355" s="229">
        <v>4</v>
      </c>
    </row>
    <row r="356" spans="1:7">
      <c r="A356" s="238" t="s">
        <v>889</v>
      </c>
      <c r="B356" s="227" t="s">
        <v>1749</v>
      </c>
      <c r="C356" s="242" t="s">
        <v>833</v>
      </c>
      <c r="D356" s="243" t="s">
        <v>1858</v>
      </c>
      <c r="E356" s="243" t="s">
        <v>1777</v>
      </c>
      <c r="F356" s="229">
        <v>90</v>
      </c>
      <c r="G356" s="229">
        <v>10</v>
      </c>
    </row>
    <row r="357" spans="1:7">
      <c r="A357" s="238" t="s">
        <v>1859</v>
      </c>
      <c r="B357" s="227" t="s">
        <v>1749</v>
      </c>
      <c r="C357" s="242" t="s">
        <v>1860</v>
      </c>
      <c r="D357" s="243" t="s">
        <v>1281</v>
      </c>
      <c r="E357" s="243" t="s">
        <v>1762</v>
      </c>
      <c r="F357" s="229">
        <v>110</v>
      </c>
      <c r="G357" s="229">
        <v>15</v>
      </c>
    </row>
    <row r="358" spans="1:7">
      <c r="A358" s="238" t="s">
        <v>633</v>
      </c>
      <c r="B358" s="227" t="s">
        <v>1749</v>
      </c>
      <c r="C358" s="242" t="s">
        <v>650</v>
      </c>
      <c r="D358" s="243" t="s">
        <v>1305</v>
      </c>
      <c r="E358" s="243" t="s">
        <v>1861</v>
      </c>
      <c r="F358" s="229">
        <v>120</v>
      </c>
      <c r="G358" s="229">
        <v>15</v>
      </c>
    </row>
    <row r="359" spans="1:7">
      <c r="A359" s="238" t="s">
        <v>634</v>
      </c>
      <c r="B359" s="227" t="s">
        <v>1749</v>
      </c>
      <c r="C359" s="242" t="s">
        <v>651</v>
      </c>
      <c r="D359" s="243" t="s">
        <v>1298</v>
      </c>
      <c r="E359" s="243" t="s">
        <v>1832</v>
      </c>
      <c r="F359" s="229">
        <v>130</v>
      </c>
      <c r="G359" s="229">
        <v>12</v>
      </c>
    </row>
    <row r="360" spans="1:7">
      <c r="A360" s="238" t="s">
        <v>1862</v>
      </c>
      <c r="B360" s="227" t="s">
        <v>1863</v>
      </c>
      <c r="C360" s="242" t="s">
        <v>1864</v>
      </c>
      <c r="D360" s="243" t="s">
        <v>1300</v>
      </c>
      <c r="E360" s="243" t="s">
        <v>1865</v>
      </c>
      <c r="F360" s="229">
        <v>80</v>
      </c>
      <c r="G360" s="229">
        <v>25</v>
      </c>
    </row>
    <row r="361" spans="1:7">
      <c r="A361" s="238" t="s">
        <v>1866</v>
      </c>
      <c r="B361" s="227" t="s">
        <v>1863</v>
      </c>
      <c r="C361" s="242" t="s">
        <v>1867</v>
      </c>
      <c r="D361" s="243" t="s">
        <v>1309</v>
      </c>
      <c r="E361" s="243" t="s">
        <v>1868</v>
      </c>
      <c r="F361" s="229">
        <v>20</v>
      </c>
      <c r="G361" s="229">
        <v>25</v>
      </c>
    </row>
    <row r="362" spans="1:7">
      <c r="A362" s="238" t="s">
        <v>1457</v>
      </c>
      <c r="B362" s="227" t="s">
        <v>1863</v>
      </c>
      <c r="C362" s="242" t="s">
        <v>1869</v>
      </c>
      <c r="D362" s="243" t="s">
        <v>1870</v>
      </c>
      <c r="E362" s="243" t="s">
        <v>1871</v>
      </c>
      <c r="F362" s="229">
        <v>70</v>
      </c>
      <c r="G362" s="229">
        <v>25</v>
      </c>
    </row>
    <row r="363" spans="1:7">
      <c r="A363" s="238" t="s">
        <v>1872</v>
      </c>
      <c r="B363" s="227" t="s">
        <v>1863</v>
      </c>
      <c r="C363" s="242" t="s">
        <v>1873</v>
      </c>
      <c r="D363" s="243" t="s">
        <v>1310</v>
      </c>
      <c r="E363" s="243" t="s">
        <v>1874</v>
      </c>
      <c r="F363" s="229">
        <v>46</v>
      </c>
      <c r="G363" s="229">
        <v>54</v>
      </c>
    </row>
    <row r="364" spans="1:7">
      <c r="A364" s="238" t="s">
        <v>1255</v>
      </c>
      <c r="B364" s="227" t="s">
        <v>1863</v>
      </c>
      <c r="C364" s="242" t="s">
        <v>1875</v>
      </c>
      <c r="D364" s="243" t="s">
        <v>1876</v>
      </c>
      <c r="E364" s="243" t="s">
        <v>1877</v>
      </c>
      <c r="F364" s="229">
        <v>30</v>
      </c>
      <c r="G364" s="229">
        <v>50</v>
      </c>
    </row>
    <row r="365" spans="1:7">
      <c r="A365" s="238" t="s">
        <v>1464</v>
      </c>
      <c r="B365" s="227" t="s">
        <v>1863</v>
      </c>
      <c r="C365" s="242" t="s">
        <v>1878</v>
      </c>
      <c r="D365" s="243" t="s">
        <v>1879</v>
      </c>
      <c r="E365" s="243" t="s">
        <v>1880</v>
      </c>
      <c r="F365" s="229">
        <v>40</v>
      </c>
      <c r="G365" s="229">
        <v>90</v>
      </c>
    </row>
    <row r="366" spans="1:7">
      <c r="A366" s="238" t="s">
        <v>1468</v>
      </c>
      <c r="B366" s="227" t="s">
        <v>1863</v>
      </c>
      <c r="C366" s="242" t="s">
        <v>1881</v>
      </c>
      <c r="D366" s="243" t="s">
        <v>1882</v>
      </c>
      <c r="E366" s="243" t="s">
        <v>1883</v>
      </c>
      <c r="F366" s="229">
        <v>70</v>
      </c>
      <c r="G366" s="229">
        <v>70</v>
      </c>
    </row>
    <row r="367" spans="1:7">
      <c r="A367" s="238" t="s">
        <v>1884</v>
      </c>
      <c r="B367" s="227" t="s">
        <v>1863</v>
      </c>
      <c r="C367" s="242" t="s">
        <v>1885</v>
      </c>
      <c r="D367" s="243" t="s">
        <v>1312</v>
      </c>
      <c r="E367" s="243" t="s">
        <v>1886</v>
      </c>
      <c r="F367" s="229">
        <v>40</v>
      </c>
      <c r="G367" s="229">
        <v>75</v>
      </c>
    </row>
    <row r="368" spans="1:7">
      <c r="A368" s="238" t="s">
        <v>1256</v>
      </c>
      <c r="B368" s="227" t="s">
        <v>1863</v>
      </c>
      <c r="C368" s="242" t="s">
        <v>1887</v>
      </c>
      <c r="D368" s="243" t="s">
        <v>1888</v>
      </c>
      <c r="E368" s="243" t="s">
        <v>1889</v>
      </c>
      <c r="F368" s="229">
        <v>60</v>
      </c>
      <c r="G368" s="229">
        <v>180</v>
      </c>
    </row>
    <row r="369" spans="1:7">
      <c r="A369" s="238" t="s">
        <v>1257</v>
      </c>
      <c r="B369" s="227" t="s">
        <v>1863</v>
      </c>
      <c r="C369" s="242" t="s">
        <v>1890</v>
      </c>
      <c r="D369" s="243" t="s">
        <v>1891</v>
      </c>
      <c r="E369" s="243" t="s">
        <v>1892</v>
      </c>
      <c r="F369" s="229">
        <v>10</v>
      </c>
      <c r="G369" s="229">
        <v>150</v>
      </c>
    </row>
    <row r="370" spans="1:7">
      <c r="A370" s="238" t="s">
        <v>1258</v>
      </c>
      <c r="B370" s="227" t="s">
        <v>1863</v>
      </c>
      <c r="C370" s="242" t="s">
        <v>1893</v>
      </c>
      <c r="D370" s="243" t="s">
        <v>1894</v>
      </c>
      <c r="E370" s="243" t="s">
        <v>1895</v>
      </c>
      <c r="F370" s="229">
        <v>50</v>
      </c>
      <c r="G370" s="229">
        <v>60</v>
      </c>
    </row>
    <row r="371" spans="1:7">
      <c r="A371" s="238" t="s">
        <v>1896</v>
      </c>
      <c r="B371" s="227" t="s">
        <v>1863</v>
      </c>
      <c r="C371" s="242" t="s">
        <v>1897</v>
      </c>
      <c r="D371" s="243" t="s">
        <v>1315</v>
      </c>
      <c r="E371" s="243" t="s">
        <v>1898</v>
      </c>
      <c r="F371" s="229">
        <v>60</v>
      </c>
      <c r="G371" s="229">
        <v>25</v>
      </c>
    </row>
    <row r="372" spans="1:7">
      <c r="A372" s="238" t="s">
        <v>1899</v>
      </c>
      <c r="B372" s="227" t="s">
        <v>1863</v>
      </c>
      <c r="C372" s="242" t="s">
        <v>1900</v>
      </c>
      <c r="D372" s="243" t="s">
        <v>1317</v>
      </c>
      <c r="E372" s="243" t="s">
        <v>1901</v>
      </c>
      <c r="F372" s="229">
        <v>40</v>
      </c>
      <c r="G372" s="229">
        <v>80</v>
      </c>
    </row>
    <row r="373" spans="1:7">
      <c r="A373" s="238" t="s">
        <v>1902</v>
      </c>
      <c r="B373" s="227" t="s">
        <v>1863</v>
      </c>
      <c r="C373" s="242" t="s">
        <v>1903</v>
      </c>
      <c r="D373" s="243" t="s">
        <v>1319</v>
      </c>
      <c r="E373" s="243" t="s">
        <v>1904</v>
      </c>
      <c r="F373" s="229">
        <v>52</v>
      </c>
      <c r="G373" s="229">
        <v>30</v>
      </c>
    </row>
    <row r="374" spans="1:7">
      <c r="A374" s="238" t="s">
        <v>1259</v>
      </c>
      <c r="B374" s="227" t="s">
        <v>1863</v>
      </c>
      <c r="C374" s="242" t="s">
        <v>1320</v>
      </c>
      <c r="D374" s="243" t="s">
        <v>1321</v>
      </c>
      <c r="E374" s="243" t="s">
        <v>1905</v>
      </c>
      <c r="F374" s="229">
        <v>60</v>
      </c>
      <c r="G374" s="229">
        <v>120</v>
      </c>
    </row>
    <row r="375" spans="1:7">
      <c r="A375" s="238" t="s">
        <v>912</v>
      </c>
      <c r="B375" s="227" t="s">
        <v>1863</v>
      </c>
      <c r="C375" s="242" t="s">
        <v>1322</v>
      </c>
      <c r="D375" s="243" t="s">
        <v>1323</v>
      </c>
      <c r="E375" s="243" t="s">
        <v>1906</v>
      </c>
      <c r="F375" s="229">
        <v>40</v>
      </c>
      <c r="G375" s="229">
        <v>50</v>
      </c>
    </row>
    <row r="376" spans="1:7">
      <c r="A376" s="238" t="s">
        <v>913</v>
      </c>
      <c r="B376" s="227" t="s">
        <v>1863</v>
      </c>
      <c r="C376" s="242" t="s">
        <v>1324</v>
      </c>
      <c r="D376" s="243" t="s">
        <v>1325</v>
      </c>
      <c r="E376" s="243" t="s">
        <v>1907</v>
      </c>
      <c r="F376" s="229">
        <v>70</v>
      </c>
      <c r="G376" s="229">
        <v>50</v>
      </c>
    </row>
    <row r="377" spans="1:7">
      <c r="A377" s="238" t="s">
        <v>914</v>
      </c>
      <c r="B377" s="227" t="s">
        <v>1863</v>
      </c>
      <c r="C377" s="242" t="s">
        <v>1326</v>
      </c>
      <c r="D377" s="243" t="s">
        <v>1327</v>
      </c>
      <c r="E377" s="243" t="s">
        <v>1908</v>
      </c>
      <c r="F377" s="229">
        <v>70</v>
      </c>
      <c r="G377" s="229">
        <v>85</v>
      </c>
    </row>
    <row r="378" spans="1:7">
      <c r="A378" s="238" t="s">
        <v>1260</v>
      </c>
      <c r="B378" s="227" t="s">
        <v>1863</v>
      </c>
      <c r="C378" s="242" t="s">
        <v>1328</v>
      </c>
      <c r="D378" s="243" t="s">
        <v>1329</v>
      </c>
      <c r="E378" s="243" t="s">
        <v>1909</v>
      </c>
      <c r="F378" s="229">
        <v>45</v>
      </c>
      <c r="G378" s="229">
        <v>135</v>
      </c>
    </row>
    <row r="379" spans="1:7">
      <c r="A379" s="238" t="s">
        <v>1261</v>
      </c>
      <c r="B379" s="227" t="s">
        <v>1863</v>
      </c>
      <c r="C379" s="242" t="s">
        <v>1910</v>
      </c>
      <c r="D379" s="243" t="s">
        <v>1911</v>
      </c>
      <c r="E379" s="243" t="s">
        <v>1883</v>
      </c>
      <c r="F379" s="229">
        <v>80</v>
      </c>
      <c r="G379" s="229">
        <v>80</v>
      </c>
    </row>
    <row r="380" spans="1:7">
      <c r="A380" s="238" t="s">
        <v>1912</v>
      </c>
      <c r="B380" s="227" t="s">
        <v>1863</v>
      </c>
      <c r="C380" s="242" t="s">
        <v>1913</v>
      </c>
      <c r="D380" s="243" t="s">
        <v>1331</v>
      </c>
      <c r="E380" s="243" t="s">
        <v>1914</v>
      </c>
      <c r="F380" s="229">
        <v>20</v>
      </c>
      <c r="G380" s="229">
        <v>75</v>
      </c>
    </row>
    <row r="381" spans="1:7">
      <c r="A381" s="238" t="s">
        <v>635</v>
      </c>
      <c r="B381" s="227" t="s">
        <v>1915</v>
      </c>
      <c r="C381" s="242" t="s">
        <v>652</v>
      </c>
      <c r="D381" s="243" t="s">
        <v>1333</v>
      </c>
      <c r="E381" s="243" t="s">
        <v>516</v>
      </c>
      <c r="F381" s="229">
        <v>90</v>
      </c>
      <c r="G381" s="229">
        <v>15</v>
      </c>
    </row>
    <row r="382" spans="1:7">
      <c r="A382" s="238" t="s">
        <v>891</v>
      </c>
      <c r="B382" s="227" t="s">
        <v>1915</v>
      </c>
      <c r="C382" s="242" t="s">
        <v>1916</v>
      </c>
      <c r="D382" s="243" t="s">
        <v>1917</v>
      </c>
      <c r="E382" s="243" t="s">
        <v>1871</v>
      </c>
      <c r="F382" s="229">
        <v>43</v>
      </c>
      <c r="G382" s="229">
        <v>4</v>
      </c>
    </row>
    <row r="383" spans="1:7">
      <c r="A383" s="238" t="s">
        <v>892</v>
      </c>
      <c r="B383" s="227" t="s">
        <v>1915</v>
      </c>
      <c r="C383" s="242" t="s">
        <v>1918</v>
      </c>
      <c r="D383" s="243" t="s">
        <v>1919</v>
      </c>
      <c r="E383" s="243" t="s">
        <v>1920</v>
      </c>
      <c r="F383" s="229">
        <v>90</v>
      </c>
      <c r="G383" s="229">
        <v>4</v>
      </c>
    </row>
    <row r="384" spans="1:7">
      <c r="A384" s="238" t="s">
        <v>1262</v>
      </c>
      <c r="B384" s="227" t="s">
        <v>1915</v>
      </c>
      <c r="C384" s="242" t="s">
        <v>1921</v>
      </c>
      <c r="D384" s="243" t="s">
        <v>1922</v>
      </c>
      <c r="E384" s="243" t="s">
        <v>1923</v>
      </c>
      <c r="F384" s="229">
        <v>50</v>
      </c>
      <c r="G384" s="229">
        <v>9</v>
      </c>
    </row>
    <row r="385" spans="1:7">
      <c r="A385" s="238" t="s">
        <v>1263</v>
      </c>
      <c r="B385" s="227" t="s">
        <v>1915</v>
      </c>
      <c r="C385" s="242" t="s">
        <v>1924</v>
      </c>
      <c r="D385" s="243" t="s">
        <v>1922</v>
      </c>
      <c r="E385" s="243" t="s">
        <v>1923</v>
      </c>
      <c r="F385" s="229">
        <v>46</v>
      </c>
      <c r="G385" s="229">
        <v>4</v>
      </c>
    </row>
    <row r="386" spans="1:7">
      <c r="A386" s="238" t="s">
        <v>1264</v>
      </c>
      <c r="B386" s="227" t="s">
        <v>1915</v>
      </c>
      <c r="C386" s="242" t="s">
        <v>1925</v>
      </c>
      <c r="D386" s="243" t="s">
        <v>1926</v>
      </c>
      <c r="E386" s="243" t="s">
        <v>1927</v>
      </c>
      <c r="F386" s="229">
        <v>90</v>
      </c>
      <c r="G386" s="229">
        <v>10</v>
      </c>
    </row>
    <row r="387" spans="1:7">
      <c r="A387" s="238" t="s">
        <v>1265</v>
      </c>
      <c r="B387" s="227" t="s">
        <v>1915</v>
      </c>
      <c r="C387" s="242" t="s">
        <v>645</v>
      </c>
      <c r="D387" s="243" t="s">
        <v>1335</v>
      </c>
      <c r="E387" s="243" t="s">
        <v>1928</v>
      </c>
      <c r="F387" s="229">
        <v>102</v>
      </c>
      <c r="G387" s="229">
        <v>15</v>
      </c>
    </row>
    <row r="388" spans="1:7">
      <c r="A388" s="238" t="s">
        <v>1411</v>
      </c>
      <c r="B388" s="227" t="s">
        <v>1915</v>
      </c>
      <c r="C388" s="242" t="s">
        <v>1929</v>
      </c>
      <c r="D388" s="243" t="s">
        <v>1930</v>
      </c>
      <c r="E388" s="243" t="s">
        <v>1931</v>
      </c>
      <c r="F388" s="229">
        <v>80</v>
      </c>
      <c r="G388" s="229">
        <v>12</v>
      </c>
    </row>
    <row r="389" spans="1:7">
      <c r="A389" s="238" t="s">
        <v>1416</v>
      </c>
      <c r="B389" s="227" t="s">
        <v>1915</v>
      </c>
      <c r="C389" s="242" t="s">
        <v>1932</v>
      </c>
      <c r="D389" s="243" t="s">
        <v>1933</v>
      </c>
      <c r="E389" s="243" t="s">
        <v>1934</v>
      </c>
      <c r="F389" s="229">
        <v>60</v>
      </c>
      <c r="G389" s="229">
        <v>3</v>
      </c>
    </row>
    <row r="390" spans="1:7">
      <c r="A390" s="238" t="s">
        <v>1421</v>
      </c>
      <c r="B390" s="227" t="s">
        <v>1915</v>
      </c>
      <c r="C390" s="242" t="s">
        <v>1935</v>
      </c>
      <c r="D390" s="243" t="s">
        <v>1933</v>
      </c>
      <c r="E390" s="243" t="s">
        <v>1936</v>
      </c>
      <c r="F390" s="229">
        <v>90</v>
      </c>
      <c r="G390" s="229">
        <v>6</v>
      </c>
    </row>
    <row r="391" spans="1:7">
      <c r="A391" s="238" t="s">
        <v>1426</v>
      </c>
      <c r="B391" s="227" t="s">
        <v>1915</v>
      </c>
      <c r="C391" s="242" t="s">
        <v>1937</v>
      </c>
      <c r="D391" s="243" t="s">
        <v>1938</v>
      </c>
      <c r="E391" s="243" t="s">
        <v>1939</v>
      </c>
      <c r="F391" s="229">
        <v>38</v>
      </c>
      <c r="G391" s="229">
        <v>3</v>
      </c>
    </row>
    <row r="392" spans="1:7">
      <c r="A392" s="238" t="s">
        <v>1940</v>
      </c>
      <c r="B392" s="227" t="s">
        <v>1915</v>
      </c>
      <c r="C392" s="242" t="s">
        <v>1941</v>
      </c>
      <c r="D392" s="243" t="s">
        <v>1336</v>
      </c>
      <c r="E392" s="243" t="s">
        <v>1337</v>
      </c>
      <c r="F392" s="229">
        <v>60</v>
      </c>
      <c r="G392" s="229">
        <v>15</v>
      </c>
    </row>
    <row r="393" spans="1:7">
      <c r="A393" s="238" t="s">
        <v>1942</v>
      </c>
      <c r="B393" s="227" t="s">
        <v>1915</v>
      </c>
      <c r="C393" s="242" t="s">
        <v>1943</v>
      </c>
      <c r="D393" s="243" t="s">
        <v>1338</v>
      </c>
      <c r="E393" s="243" t="s">
        <v>526</v>
      </c>
      <c r="F393" s="229">
        <v>78</v>
      </c>
      <c r="G393" s="229">
        <v>6</v>
      </c>
    </row>
    <row r="394" spans="1:7">
      <c r="A394" s="238" t="s">
        <v>636</v>
      </c>
      <c r="B394" s="227" t="s">
        <v>1915</v>
      </c>
      <c r="C394" s="242" t="s">
        <v>653</v>
      </c>
      <c r="D394" s="243" t="s">
        <v>1339</v>
      </c>
      <c r="E394" s="243" t="s">
        <v>1340</v>
      </c>
      <c r="F394" s="229">
        <v>40</v>
      </c>
      <c r="G394" s="229">
        <v>15</v>
      </c>
    </row>
    <row r="395" spans="1:7">
      <c r="A395" s="238" t="s">
        <v>637</v>
      </c>
      <c r="B395" s="227" t="s">
        <v>1915</v>
      </c>
      <c r="C395" s="242" t="s">
        <v>654</v>
      </c>
      <c r="D395" s="243" t="s">
        <v>1339</v>
      </c>
      <c r="E395" s="243" t="s">
        <v>1340</v>
      </c>
      <c r="F395" s="229">
        <v>50</v>
      </c>
      <c r="G395" s="229">
        <v>14</v>
      </c>
    </row>
    <row r="396" spans="1:7">
      <c r="A396" s="238" t="s">
        <v>638</v>
      </c>
      <c r="B396" s="227" t="s">
        <v>1915</v>
      </c>
      <c r="C396" s="242" t="s">
        <v>1944</v>
      </c>
      <c r="D396" s="243" t="s">
        <v>1341</v>
      </c>
      <c r="E396" s="243" t="s">
        <v>1945</v>
      </c>
      <c r="F396" s="229">
        <v>35</v>
      </c>
      <c r="G396" s="229">
        <v>3</v>
      </c>
    </row>
    <row r="397" spans="1:7">
      <c r="A397" s="238" t="s">
        <v>814</v>
      </c>
      <c r="B397" s="227" t="s">
        <v>1915</v>
      </c>
      <c r="C397" s="242" t="s">
        <v>1946</v>
      </c>
      <c r="D397" s="243" t="s">
        <v>1947</v>
      </c>
      <c r="E397" s="243" t="s">
        <v>1928</v>
      </c>
      <c r="F397" s="229">
        <v>54</v>
      </c>
      <c r="G397" s="229">
        <v>6</v>
      </c>
    </row>
    <row r="398" spans="1:7">
      <c r="A398" s="238" t="s">
        <v>815</v>
      </c>
      <c r="B398" s="227" t="s">
        <v>1915</v>
      </c>
      <c r="C398" s="242" t="s">
        <v>837</v>
      </c>
      <c r="D398" s="243" t="s">
        <v>1948</v>
      </c>
      <c r="E398" s="243" t="s">
        <v>1949</v>
      </c>
      <c r="F398" s="229">
        <v>60</v>
      </c>
      <c r="G398" s="229">
        <v>3</v>
      </c>
    </row>
    <row r="399" spans="1:7">
      <c r="A399" s="238" t="s">
        <v>816</v>
      </c>
      <c r="B399" s="227" t="s">
        <v>1915</v>
      </c>
      <c r="C399" s="242" t="s">
        <v>838</v>
      </c>
      <c r="D399" s="243" t="s">
        <v>1858</v>
      </c>
      <c r="E399" s="243" t="s">
        <v>1777</v>
      </c>
      <c r="F399" s="229">
        <v>70</v>
      </c>
      <c r="G399" s="229">
        <v>3</v>
      </c>
    </row>
    <row r="400" spans="1:7">
      <c r="A400" s="238" t="s">
        <v>817</v>
      </c>
      <c r="B400" s="227" t="s">
        <v>1915</v>
      </c>
      <c r="C400" s="242" t="s">
        <v>839</v>
      </c>
      <c r="D400" s="243" t="s">
        <v>1950</v>
      </c>
      <c r="E400" s="243" t="s">
        <v>1340</v>
      </c>
      <c r="F400" s="229">
        <v>30</v>
      </c>
      <c r="G400" s="229">
        <v>15</v>
      </c>
    </row>
    <row r="401" spans="1:7">
      <c r="A401" s="238" t="s">
        <v>818</v>
      </c>
      <c r="B401" s="227" t="s">
        <v>1915</v>
      </c>
      <c r="C401" s="242" t="s">
        <v>1951</v>
      </c>
      <c r="D401" s="243" t="s">
        <v>1952</v>
      </c>
      <c r="E401" s="243" t="s">
        <v>1945</v>
      </c>
      <c r="F401" s="229">
        <v>37</v>
      </c>
      <c r="G401" s="229">
        <v>3</v>
      </c>
    </row>
    <row r="402" spans="1:7">
      <c r="A402" s="238" t="s">
        <v>819</v>
      </c>
      <c r="B402" s="227" t="s">
        <v>1915</v>
      </c>
      <c r="C402" s="242" t="s">
        <v>1343</v>
      </c>
      <c r="D402" s="243" t="s">
        <v>1953</v>
      </c>
      <c r="E402" s="243" t="s">
        <v>1344</v>
      </c>
      <c r="F402" s="229">
        <v>60</v>
      </c>
      <c r="G402" s="229">
        <v>8</v>
      </c>
    </row>
    <row r="403" spans="1:7">
      <c r="A403" s="238" t="s">
        <v>820</v>
      </c>
      <c r="B403" s="227" t="s">
        <v>1915</v>
      </c>
      <c r="C403" s="242" t="s">
        <v>1954</v>
      </c>
      <c r="D403" s="243" t="s">
        <v>1345</v>
      </c>
      <c r="E403" s="243" t="s">
        <v>1955</v>
      </c>
      <c r="F403" s="229">
        <v>50</v>
      </c>
      <c r="G403" s="229">
        <v>15</v>
      </c>
    </row>
    <row r="404" spans="1:7">
      <c r="A404" s="238" t="s">
        <v>1956</v>
      </c>
      <c r="B404" s="227" t="s">
        <v>1915</v>
      </c>
      <c r="C404" s="242" t="s">
        <v>1957</v>
      </c>
      <c r="D404" s="243" t="s">
        <v>1926</v>
      </c>
      <c r="E404" s="243" t="s">
        <v>1927</v>
      </c>
      <c r="F404" s="229">
        <v>100</v>
      </c>
      <c r="G404" s="229">
        <v>10</v>
      </c>
    </row>
    <row r="405" spans="1:7">
      <c r="A405" s="238" t="s">
        <v>1958</v>
      </c>
      <c r="B405" s="227" t="s">
        <v>1915</v>
      </c>
      <c r="C405" s="242" t="s">
        <v>1959</v>
      </c>
      <c r="D405" s="243" t="s">
        <v>1960</v>
      </c>
      <c r="E405" s="243" t="s">
        <v>1961</v>
      </c>
      <c r="F405" s="229">
        <v>60</v>
      </c>
      <c r="G405" s="229">
        <v>3</v>
      </c>
    </row>
    <row r="406" spans="1:7">
      <c r="A406" s="238" t="s">
        <v>1962</v>
      </c>
      <c r="B406" s="227" t="s">
        <v>1915</v>
      </c>
      <c r="C406" s="242" t="s">
        <v>1963</v>
      </c>
      <c r="D406" s="243" t="s">
        <v>1345</v>
      </c>
      <c r="E406" s="243" t="s">
        <v>1955</v>
      </c>
      <c r="F406" s="229">
        <v>60</v>
      </c>
      <c r="G406" s="229">
        <v>12</v>
      </c>
    </row>
    <row r="407" spans="1:7">
      <c r="A407" s="238" t="s">
        <v>1964</v>
      </c>
      <c r="B407" s="227" t="s">
        <v>1915</v>
      </c>
      <c r="C407" s="242" t="s">
        <v>1965</v>
      </c>
      <c r="D407" s="243" t="s">
        <v>1338</v>
      </c>
      <c r="E407" s="243" t="s">
        <v>526</v>
      </c>
      <c r="F407" s="229">
        <v>60</v>
      </c>
      <c r="G407" s="229">
        <v>6</v>
      </c>
    </row>
    <row r="408" spans="1:7">
      <c r="A408" s="244" t="s">
        <v>1966</v>
      </c>
      <c r="B408" s="227" t="s">
        <v>1915</v>
      </c>
      <c r="C408" s="242" t="s">
        <v>1967</v>
      </c>
      <c r="D408" s="243" t="s">
        <v>1346</v>
      </c>
      <c r="E408" s="243" t="s">
        <v>1968</v>
      </c>
      <c r="F408" s="229">
        <v>60</v>
      </c>
      <c r="G408" s="229">
        <v>11</v>
      </c>
    </row>
    <row r="409" spans="1:7">
      <c r="A409" s="238" t="s">
        <v>639</v>
      </c>
      <c r="B409" s="227" t="s">
        <v>1915</v>
      </c>
      <c r="C409" s="242" t="s">
        <v>655</v>
      </c>
      <c r="D409" s="243" t="s">
        <v>1347</v>
      </c>
      <c r="E409" s="243" t="s">
        <v>1969</v>
      </c>
      <c r="F409" s="229">
        <v>36</v>
      </c>
      <c r="G409" s="229">
        <v>3</v>
      </c>
    </row>
    <row r="410" spans="1:7">
      <c r="A410" s="238" t="s">
        <v>583</v>
      </c>
      <c r="B410" s="227" t="s">
        <v>1915</v>
      </c>
      <c r="C410" s="242" t="s">
        <v>656</v>
      </c>
      <c r="D410" s="243" t="s">
        <v>1348</v>
      </c>
      <c r="E410" s="243" t="s">
        <v>1970</v>
      </c>
      <c r="F410" s="229">
        <v>51</v>
      </c>
      <c r="G410" s="229">
        <v>3</v>
      </c>
    </row>
    <row r="411" spans="1:7">
      <c r="A411" s="238" t="s">
        <v>584</v>
      </c>
      <c r="B411" s="227" t="s">
        <v>1915</v>
      </c>
      <c r="C411" s="242" t="s">
        <v>657</v>
      </c>
      <c r="D411" s="243" t="s">
        <v>1333</v>
      </c>
      <c r="E411" s="243" t="s">
        <v>516</v>
      </c>
      <c r="F411" s="229">
        <v>60</v>
      </c>
      <c r="G411" s="229">
        <v>6</v>
      </c>
    </row>
    <row r="412" spans="1:7">
      <c r="A412" s="238" t="s">
        <v>585</v>
      </c>
      <c r="B412" s="227" t="s">
        <v>1915</v>
      </c>
      <c r="C412" s="242" t="s">
        <v>658</v>
      </c>
      <c r="D412" s="243" t="s">
        <v>1333</v>
      </c>
      <c r="E412" s="243" t="s">
        <v>516</v>
      </c>
      <c r="F412" s="229">
        <v>50</v>
      </c>
      <c r="G412" s="229">
        <v>14</v>
      </c>
    </row>
    <row r="413" spans="1:7">
      <c r="A413" s="238" t="s">
        <v>586</v>
      </c>
      <c r="B413" s="227" t="s">
        <v>1915</v>
      </c>
      <c r="C413" s="242" t="s">
        <v>659</v>
      </c>
      <c r="D413" s="243" t="s">
        <v>1338</v>
      </c>
      <c r="E413" s="243" t="s">
        <v>526</v>
      </c>
      <c r="F413" s="229">
        <v>60</v>
      </c>
      <c r="G413" s="229">
        <v>6</v>
      </c>
    </row>
    <row r="414" spans="1:7">
      <c r="A414" s="238" t="s">
        <v>897</v>
      </c>
      <c r="B414" s="227" t="s">
        <v>1915</v>
      </c>
      <c r="C414" s="242" t="s">
        <v>840</v>
      </c>
      <c r="D414" s="243" t="s">
        <v>1971</v>
      </c>
      <c r="E414" s="243" t="s">
        <v>1972</v>
      </c>
      <c r="F414" s="229">
        <v>90</v>
      </c>
      <c r="G414" s="229">
        <v>15</v>
      </c>
    </row>
    <row r="415" spans="1:7">
      <c r="A415" s="238" t="s">
        <v>1269</v>
      </c>
      <c r="B415" s="227" t="s">
        <v>1915</v>
      </c>
      <c r="C415" s="242" t="s">
        <v>1973</v>
      </c>
      <c r="D415" s="243" t="s">
        <v>1974</v>
      </c>
      <c r="E415" s="243" t="s">
        <v>1975</v>
      </c>
      <c r="F415" s="229">
        <v>90</v>
      </c>
      <c r="G415" s="229">
        <v>15</v>
      </c>
    </row>
    <row r="416" spans="1:7">
      <c r="A416" s="238" t="s">
        <v>1423</v>
      </c>
      <c r="B416" s="227" t="s">
        <v>1915</v>
      </c>
      <c r="C416" s="242" t="s">
        <v>1976</v>
      </c>
      <c r="D416" s="243" t="s">
        <v>1933</v>
      </c>
      <c r="E416" s="243" t="s">
        <v>1977</v>
      </c>
      <c r="F416" s="229">
        <v>70</v>
      </c>
      <c r="G416" s="229">
        <v>6</v>
      </c>
    </row>
    <row r="417" spans="1:7">
      <c r="A417" s="238" t="s">
        <v>640</v>
      </c>
      <c r="B417" s="227" t="s">
        <v>1915</v>
      </c>
      <c r="C417" s="242" t="s">
        <v>660</v>
      </c>
      <c r="D417" s="243" t="s">
        <v>1350</v>
      </c>
      <c r="E417" s="243" t="s">
        <v>1978</v>
      </c>
      <c r="F417" s="229">
        <v>48</v>
      </c>
      <c r="G417" s="229">
        <v>6</v>
      </c>
    </row>
    <row r="418" spans="1:7">
      <c r="A418" s="238" t="s">
        <v>587</v>
      </c>
      <c r="B418" s="227" t="s">
        <v>1915</v>
      </c>
      <c r="C418" s="242" t="s">
        <v>661</v>
      </c>
      <c r="D418" s="243" t="s">
        <v>1351</v>
      </c>
      <c r="E418" s="243" t="s">
        <v>1979</v>
      </c>
      <c r="F418" s="229">
        <v>50</v>
      </c>
      <c r="G418" s="229">
        <v>3</v>
      </c>
    </row>
    <row r="419" spans="1:7">
      <c r="A419" s="238" t="s">
        <v>588</v>
      </c>
      <c r="B419" s="227" t="s">
        <v>1915</v>
      </c>
      <c r="C419" s="242" t="s">
        <v>662</v>
      </c>
      <c r="D419" s="243" t="s">
        <v>1352</v>
      </c>
      <c r="E419" s="243" t="s">
        <v>527</v>
      </c>
      <c r="F419" s="229">
        <v>39</v>
      </c>
      <c r="G419" s="229">
        <v>9</v>
      </c>
    </row>
    <row r="420" spans="1:7">
      <c r="A420" s="238" t="s">
        <v>898</v>
      </c>
      <c r="B420" s="227" t="s">
        <v>1915</v>
      </c>
      <c r="C420" s="242" t="s">
        <v>841</v>
      </c>
      <c r="D420" s="243" t="s">
        <v>1980</v>
      </c>
      <c r="E420" s="243" t="s">
        <v>1981</v>
      </c>
      <c r="F420" s="229">
        <v>100</v>
      </c>
      <c r="G420" s="229">
        <v>12</v>
      </c>
    </row>
    <row r="421" spans="1:7">
      <c r="A421" s="238" t="s">
        <v>1270</v>
      </c>
      <c r="B421" s="227" t="s">
        <v>1915</v>
      </c>
      <c r="C421" s="242" t="s">
        <v>1982</v>
      </c>
      <c r="D421" s="243" t="s">
        <v>1922</v>
      </c>
      <c r="E421" s="243" t="s">
        <v>1923</v>
      </c>
      <c r="F421" s="229">
        <v>60</v>
      </c>
      <c r="G421" s="229">
        <v>8</v>
      </c>
    </row>
    <row r="422" spans="1:7">
      <c r="A422" s="238" t="s">
        <v>1271</v>
      </c>
      <c r="B422" s="227" t="s">
        <v>1915</v>
      </c>
      <c r="C422" s="242" t="s">
        <v>1983</v>
      </c>
      <c r="D422" s="243" t="s">
        <v>1808</v>
      </c>
      <c r="E422" s="243" t="s">
        <v>1762</v>
      </c>
      <c r="F422" s="229">
        <v>90</v>
      </c>
      <c r="G422" s="229">
        <v>3</v>
      </c>
    </row>
    <row r="423" spans="1:7">
      <c r="A423" s="238" t="s">
        <v>1272</v>
      </c>
      <c r="B423" s="227" t="s">
        <v>1915</v>
      </c>
      <c r="C423" s="242" t="s">
        <v>1984</v>
      </c>
      <c r="D423" s="243" t="s">
        <v>1960</v>
      </c>
      <c r="E423" s="243" t="s">
        <v>1961</v>
      </c>
      <c r="F423" s="229">
        <v>90</v>
      </c>
      <c r="G423" s="229">
        <v>3</v>
      </c>
    </row>
    <row r="424" spans="1:7">
      <c r="A424" s="238" t="s">
        <v>1448</v>
      </c>
      <c r="B424" s="227" t="s">
        <v>1915</v>
      </c>
      <c r="C424" s="242" t="s">
        <v>1985</v>
      </c>
      <c r="D424" s="243" t="s">
        <v>1986</v>
      </c>
      <c r="E424" s="243" t="s">
        <v>1838</v>
      </c>
      <c r="F424" s="229">
        <v>90</v>
      </c>
      <c r="G424" s="229">
        <v>3</v>
      </c>
    </row>
    <row r="425" spans="1:7">
      <c r="A425" s="238" t="s">
        <v>1987</v>
      </c>
      <c r="B425" s="227" t="s">
        <v>1915</v>
      </c>
      <c r="C425" s="242" t="s">
        <v>1988</v>
      </c>
      <c r="D425" s="243" t="s">
        <v>1353</v>
      </c>
      <c r="E425" s="243" t="s">
        <v>1989</v>
      </c>
      <c r="F425" s="229">
        <v>50</v>
      </c>
      <c r="G425" s="229">
        <v>10</v>
      </c>
    </row>
    <row r="426" spans="1:7">
      <c r="A426" s="238" t="s">
        <v>641</v>
      </c>
      <c r="B426" s="227" t="s">
        <v>1915</v>
      </c>
      <c r="C426" s="242" t="s">
        <v>663</v>
      </c>
      <c r="D426" s="243" t="s">
        <v>1990</v>
      </c>
      <c r="E426" s="243" t="s">
        <v>1991</v>
      </c>
      <c r="F426" s="229">
        <v>59</v>
      </c>
      <c r="G426" s="229">
        <v>6</v>
      </c>
    </row>
    <row r="427" spans="1:7">
      <c r="A427" s="238" t="s">
        <v>642</v>
      </c>
      <c r="B427" s="227" t="s">
        <v>1915</v>
      </c>
      <c r="C427" s="242" t="s">
        <v>1992</v>
      </c>
      <c r="D427" s="243" t="s">
        <v>1354</v>
      </c>
      <c r="E427" s="243" t="s">
        <v>1993</v>
      </c>
      <c r="F427" s="229">
        <v>56</v>
      </c>
      <c r="G427" s="229">
        <v>3</v>
      </c>
    </row>
    <row r="428" spans="1:7">
      <c r="A428" s="238" t="s">
        <v>900</v>
      </c>
      <c r="B428" s="227" t="s">
        <v>1915</v>
      </c>
      <c r="C428" s="242" t="s">
        <v>843</v>
      </c>
      <c r="D428" s="243" t="s">
        <v>1298</v>
      </c>
      <c r="E428" s="243" t="s">
        <v>1832</v>
      </c>
      <c r="F428" s="229">
        <v>90</v>
      </c>
      <c r="G428" s="229">
        <v>6</v>
      </c>
    </row>
    <row r="429" spans="1:7">
      <c r="A429" s="244" t="s">
        <v>901</v>
      </c>
      <c r="B429" s="227" t="s">
        <v>1915</v>
      </c>
      <c r="C429" s="242" t="s">
        <v>844</v>
      </c>
      <c r="D429" s="243" t="s">
        <v>1994</v>
      </c>
      <c r="E429" s="243" t="s">
        <v>1995</v>
      </c>
      <c r="F429" s="229">
        <v>60</v>
      </c>
      <c r="G429" s="229">
        <v>3</v>
      </c>
    </row>
    <row r="430" spans="1:7">
      <c r="A430" s="244" t="s">
        <v>902</v>
      </c>
      <c r="B430" s="227" t="s">
        <v>1915</v>
      </c>
      <c r="C430" s="242" t="s">
        <v>845</v>
      </c>
      <c r="D430" s="243" t="s">
        <v>1996</v>
      </c>
      <c r="E430" s="243" t="s">
        <v>1991</v>
      </c>
      <c r="F430" s="229">
        <v>40</v>
      </c>
      <c r="G430" s="229">
        <v>3</v>
      </c>
    </row>
    <row r="431" spans="1:7">
      <c r="A431" s="244" t="s">
        <v>903</v>
      </c>
      <c r="B431" s="227" t="s">
        <v>1915</v>
      </c>
      <c r="C431" s="242" t="s">
        <v>846</v>
      </c>
      <c r="D431" s="243" t="s">
        <v>1997</v>
      </c>
      <c r="E431" s="243" t="s">
        <v>1998</v>
      </c>
      <c r="F431" s="229">
        <v>41</v>
      </c>
      <c r="G431" s="229">
        <v>3</v>
      </c>
    </row>
    <row r="432" spans="1:7">
      <c r="A432" s="244" t="s">
        <v>1273</v>
      </c>
      <c r="B432" s="227" t="s">
        <v>1915</v>
      </c>
      <c r="C432" s="242" t="s">
        <v>649</v>
      </c>
      <c r="D432" s="243" t="s">
        <v>1355</v>
      </c>
      <c r="E432" s="243" t="s">
        <v>1928</v>
      </c>
      <c r="F432" s="229">
        <v>78</v>
      </c>
      <c r="G432" s="229">
        <v>10</v>
      </c>
    </row>
    <row r="433" spans="1:7">
      <c r="A433" s="244" t="s">
        <v>643</v>
      </c>
      <c r="B433" s="227" t="s">
        <v>1915</v>
      </c>
      <c r="C433" s="242" t="s">
        <v>664</v>
      </c>
      <c r="D433" s="243" t="s">
        <v>1333</v>
      </c>
      <c r="E433" s="243" t="s">
        <v>516</v>
      </c>
      <c r="F433" s="229">
        <v>30</v>
      </c>
      <c r="G433" s="229">
        <v>8</v>
      </c>
    </row>
    <row r="434" spans="1:7">
      <c r="A434" s="244" t="s">
        <v>1274</v>
      </c>
      <c r="B434" s="227" t="s">
        <v>1915</v>
      </c>
      <c r="C434" s="242" t="s">
        <v>1999</v>
      </c>
      <c r="D434" s="243" t="s">
        <v>2000</v>
      </c>
      <c r="E434" s="243" t="s">
        <v>1975</v>
      </c>
      <c r="F434" s="229">
        <v>117</v>
      </c>
      <c r="G434" s="229">
        <v>15</v>
      </c>
    </row>
    <row r="435" spans="1:7">
      <c r="A435" s="244" t="s">
        <v>1481</v>
      </c>
      <c r="B435" s="227" t="s">
        <v>1915</v>
      </c>
      <c r="C435" s="242" t="s">
        <v>2001</v>
      </c>
      <c r="D435" s="243" t="s">
        <v>421</v>
      </c>
      <c r="E435" s="243" t="s">
        <v>2002</v>
      </c>
      <c r="F435" s="245">
        <v>147</v>
      </c>
      <c r="G435" s="245">
        <v>9</v>
      </c>
    </row>
    <row r="436" spans="1:7">
      <c r="A436" s="244" t="s">
        <v>1485</v>
      </c>
      <c r="B436" s="227" t="s">
        <v>1915</v>
      </c>
      <c r="C436" s="242" t="s">
        <v>2003</v>
      </c>
      <c r="D436" s="243" t="s">
        <v>421</v>
      </c>
      <c r="E436" s="243" t="s">
        <v>2002</v>
      </c>
      <c r="F436" s="229">
        <v>90</v>
      </c>
      <c r="G436" s="229">
        <v>9</v>
      </c>
    </row>
  </sheetData>
  <autoFilter ref="A1:F388" xr:uid="{00000000-0009-0000-0000-000007000000}"/>
  <phoneticPr fontId="2"/>
  <pageMargins left="0.7" right="0.7" top="0.75" bottom="0.75" header="0.3" footer="0.3"/>
  <pageSetup paperSize="9" scale="75" fitToHeight="0" orientation="landscape" r:id="rId1"/>
  <rowBreaks count="1" manualBreakCount="1">
    <brk id="180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E51"/>
  <sheetViews>
    <sheetView showZeros="0" view="pageBreakPreview" zoomScale="80" zoomScaleNormal="85" zoomScaleSheetLayoutView="80" workbookViewId="0">
      <selection activeCell="P6" sqref="P6"/>
    </sheetView>
  </sheetViews>
  <sheetFormatPr defaultColWidth="9" defaultRowHeight="18"/>
  <cols>
    <col min="1" max="1" width="2.90625" style="3" customWidth="1"/>
    <col min="2" max="2" width="5.6328125" style="3" customWidth="1"/>
    <col min="3" max="3" width="4" style="3" customWidth="1"/>
    <col min="4" max="4" width="7.7265625" style="3" customWidth="1"/>
    <col min="5" max="5" width="4.26953125" style="3" customWidth="1"/>
    <col min="6" max="6" width="4.7265625" style="3" customWidth="1"/>
    <col min="7" max="7" width="5.6328125" style="3" customWidth="1"/>
    <col min="8" max="8" width="6.7265625" style="3" customWidth="1"/>
    <col min="9" max="9" width="5.6328125" style="3" customWidth="1"/>
    <col min="10" max="10" width="15.453125" style="3" customWidth="1"/>
    <col min="11" max="12" width="8.453125" style="3" customWidth="1"/>
    <col min="13" max="14" width="7.90625" style="3" customWidth="1"/>
    <col min="15" max="15" width="6.453125" style="3" customWidth="1"/>
    <col min="16" max="16" width="7.90625" style="3" customWidth="1"/>
    <col min="17" max="17" width="7" style="3" customWidth="1"/>
    <col min="18" max="18" width="7.90625" style="3" customWidth="1"/>
    <col min="19" max="19" width="7.26953125" style="3" customWidth="1"/>
    <col min="20" max="20" width="2.90625" style="3" customWidth="1"/>
    <col min="21" max="21" width="9" style="3"/>
    <col min="22" max="30" width="4.36328125" style="3" customWidth="1"/>
    <col min="31" max="16384" width="9" style="3"/>
  </cols>
  <sheetData>
    <row r="1" spans="1:22" ht="30" customHeight="1">
      <c r="R1" s="377">
        <f>一番最初に入力!C6</f>
        <v>0</v>
      </c>
      <c r="S1" s="377"/>
      <c r="V1" s="135" t="s">
        <v>339</v>
      </c>
    </row>
    <row r="2" spans="1:22" ht="30" customHeight="1">
      <c r="B2" s="136" t="s">
        <v>1369</v>
      </c>
      <c r="C2" s="136"/>
      <c r="D2" s="136"/>
      <c r="E2" s="136"/>
      <c r="F2" s="136"/>
      <c r="L2" s="137"/>
      <c r="V2" s="135" t="s">
        <v>340</v>
      </c>
    </row>
    <row r="3" spans="1:22" ht="27" customHeight="1">
      <c r="A3" s="138"/>
      <c r="B3" s="366"/>
      <c r="C3" s="366"/>
      <c r="D3" s="366"/>
      <c r="E3" s="366"/>
      <c r="F3" s="366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V3" s="4"/>
    </row>
    <row r="4" spans="1:22" ht="41.25" customHeight="1">
      <c r="A4" s="367" t="s">
        <v>1370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</row>
    <row r="5" spans="1:22" ht="30.65" customHeight="1">
      <c r="A5" s="140"/>
      <c r="B5" s="140"/>
      <c r="C5" s="140"/>
      <c r="D5" s="140"/>
      <c r="E5" s="140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22" ht="23.25" customHeight="1">
      <c r="A6" s="141"/>
      <c r="B6" s="141"/>
      <c r="C6" s="141"/>
      <c r="D6" s="141"/>
      <c r="E6" s="141"/>
      <c r="F6" s="139"/>
      <c r="G6" s="141"/>
      <c r="H6" s="141"/>
      <c r="I6" s="141"/>
      <c r="J6" s="141"/>
      <c r="K6" s="141"/>
      <c r="L6" s="139"/>
      <c r="M6" s="142" t="s">
        <v>341</v>
      </c>
      <c r="N6" s="65" t="s">
        <v>1386</v>
      </c>
      <c r="O6" s="143" t="s">
        <v>342</v>
      </c>
      <c r="P6" s="65"/>
      <c r="Q6" s="143" t="s">
        <v>343</v>
      </c>
      <c r="R6" s="65"/>
      <c r="S6" s="143" t="s">
        <v>344</v>
      </c>
      <c r="T6" s="139"/>
    </row>
    <row r="7" spans="1:22" ht="40.5" customHeight="1">
      <c r="A7" s="138"/>
      <c r="B7" s="368" t="s">
        <v>345</v>
      </c>
      <c r="C7" s="368"/>
      <c r="D7" s="368"/>
      <c r="E7" s="368"/>
      <c r="F7" s="368"/>
      <c r="G7" s="368"/>
      <c r="H7" s="368"/>
      <c r="I7" s="144"/>
      <c r="J7" s="144"/>
      <c r="K7" s="145"/>
      <c r="L7" s="145"/>
      <c r="M7" s="145"/>
      <c r="N7" s="145"/>
      <c r="O7" s="145"/>
      <c r="P7" s="145"/>
      <c r="Q7" s="145"/>
      <c r="R7" s="145"/>
      <c r="S7" s="145"/>
    </row>
    <row r="8" spans="1:22" ht="24" hidden="1" customHeight="1">
      <c r="A8" s="140"/>
      <c r="B8" s="146"/>
      <c r="C8" s="146"/>
      <c r="D8" s="146"/>
      <c r="E8" s="146"/>
      <c r="F8" s="145"/>
      <c r="G8" s="145"/>
      <c r="H8" s="145"/>
      <c r="I8" s="145"/>
      <c r="J8" s="142" t="s">
        <v>346</v>
      </c>
      <c r="K8" s="369" t="str">
        <f>IFERROR(VLOOKUP(一番最初に入力!C6,【適宜更新してください】法人情報!A:G,2,0)," ")</f>
        <v xml:space="preserve"> </v>
      </c>
      <c r="L8" s="369"/>
      <c r="M8" s="369"/>
      <c r="N8" s="369"/>
      <c r="O8" s="369"/>
      <c r="P8" s="369"/>
      <c r="Q8" s="369"/>
      <c r="R8" s="369"/>
      <c r="S8" s="145" t="s">
        <v>347</v>
      </c>
    </row>
    <row r="9" spans="1:22" ht="24" hidden="1" customHeight="1">
      <c r="A9" s="140"/>
      <c r="B9" s="146"/>
      <c r="C9" s="146"/>
      <c r="D9" s="146"/>
      <c r="E9" s="146"/>
      <c r="F9" s="145"/>
      <c r="G9" s="145"/>
      <c r="H9" s="145"/>
      <c r="I9" s="145"/>
      <c r="J9" s="142" t="s">
        <v>348</v>
      </c>
      <c r="K9" s="369" t="str">
        <f>IFERROR(VLOOKUP(一番最初に入力!C6,【適宜更新してください】法人情報!A:G,3,0)," ")</f>
        <v xml:space="preserve"> </v>
      </c>
      <c r="L9" s="369"/>
      <c r="M9" s="369"/>
      <c r="N9" s="369"/>
      <c r="O9" s="369"/>
      <c r="P9" s="369"/>
      <c r="Q9" s="369"/>
      <c r="R9" s="369"/>
      <c r="S9" s="145" t="s">
        <v>347</v>
      </c>
    </row>
    <row r="10" spans="1:22" ht="24" customHeight="1">
      <c r="A10" s="1"/>
      <c r="B10" s="144"/>
      <c r="C10" s="144"/>
      <c r="D10" s="144"/>
      <c r="E10" s="144"/>
      <c r="F10" s="144"/>
      <c r="G10" s="144"/>
      <c r="H10" s="144"/>
      <c r="I10" s="144"/>
      <c r="J10" s="372" t="s">
        <v>1373</v>
      </c>
      <c r="K10" s="350" t="s">
        <v>1371</v>
      </c>
      <c r="L10" s="350"/>
      <c r="M10" s="351" t="str">
        <f>IFERROR(VLOOKUP(一番最初に入力!C6,【適宜更新してください】法人情報!A:G,4,0)," ")</f>
        <v xml:space="preserve"> </v>
      </c>
      <c r="N10" s="351"/>
      <c r="O10" s="351"/>
      <c r="P10" s="351"/>
      <c r="Q10" s="351"/>
      <c r="R10" s="351"/>
      <c r="S10" s="351"/>
      <c r="T10" s="1" t="s">
        <v>349</v>
      </c>
      <c r="U10" s="1"/>
      <c r="V10" s="1"/>
    </row>
    <row r="11" spans="1:22" ht="24" customHeight="1">
      <c r="A11" s="1"/>
      <c r="B11" s="144"/>
      <c r="C11" s="144"/>
      <c r="D11" s="144"/>
      <c r="E11" s="144"/>
      <c r="F11" s="144"/>
      <c r="G11" s="144"/>
      <c r="H11" s="144"/>
      <c r="I11" s="144"/>
      <c r="J11" s="372"/>
      <c r="K11" s="350" t="s">
        <v>1372</v>
      </c>
      <c r="L11" s="350"/>
      <c r="M11" s="376" t="str">
        <f>IFERROR(VLOOKUP(一番最初に入力!C6,【適宜更新してください】法人情報!A:G,5,0)," ")</f>
        <v xml:space="preserve"> </v>
      </c>
      <c r="N11" s="376"/>
      <c r="O11" s="376"/>
      <c r="P11" s="376"/>
      <c r="Q11" s="376"/>
      <c r="R11" s="376"/>
      <c r="S11" s="376"/>
      <c r="T11" s="1" t="s">
        <v>350</v>
      </c>
      <c r="U11" s="1"/>
      <c r="V11" s="1"/>
    </row>
    <row r="12" spans="1:22" ht="24" customHeight="1">
      <c r="A12" s="1"/>
      <c r="B12" s="144"/>
      <c r="C12" s="144"/>
      <c r="D12" s="144"/>
      <c r="E12" s="144"/>
      <c r="F12" s="144"/>
      <c r="G12" s="144"/>
      <c r="H12" s="144"/>
      <c r="I12" s="144"/>
      <c r="J12" s="372"/>
      <c r="K12" s="350" t="s">
        <v>351</v>
      </c>
      <c r="L12" s="350"/>
      <c r="M12" s="351"/>
      <c r="N12" s="351"/>
      <c r="O12" s="351"/>
      <c r="P12" s="351"/>
      <c r="Q12" s="351"/>
      <c r="R12" s="255"/>
      <c r="S12" s="256"/>
      <c r="T12" s="1"/>
      <c r="U12" s="1"/>
      <c r="V12" s="1"/>
    </row>
    <row r="13" spans="1:22" ht="23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375"/>
      <c r="L13" s="375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9.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7" customHeight="1">
      <c r="B15" s="373" t="s">
        <v>1374</v>
      </c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</row>
    <row r="16" spans="1:22" ht="73.5" customHeight="1">
      <c r="A16" s="149"/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</row>
    <row r="17" spans="1:31" ht="27.65" customHeight="1">
      <c r="A17" s="149"/>
      <c r="B17" s="149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</row>
    <row r="18" spans="1:31" ht="34.5" customHeight="1">
      <c r="A18" s="352" t="s">
        <v>352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</row>
    <row r="19" spans="1:31" ht="26.15" customHeight="1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</row>
    <row r="20" spans="1:31" ht="27" customHeight="1">
      <c r="A20" s="147"/>
      <c r="B20" s="147"/>
      <c r="C20" s="370" t="s">
        <v>353</v>
      </c>
      <c r="D20" s="370"/>
      <c r="E20" s="370"/>
      <c r="F20" s="370"/>
      <c r="G20" s="370"/>
      <c r="H20" s="147"/>
      <c r="I20" s="348" t="str">
        <f>IFERROR(VLOOKUP(一番最初に入力!C6,【適宜更新してください】法人情報!A:G,2,0)," ")</f>
        <v xml:space="preserve"> </v>
      </c>
      <c r="J20" s="348"/>
      <c r="K20" s="348"/>
      <c r="L20" s="348"/>
      <c r="M20" s="348"/>
      <c r="N20" s="147"/>
      <c r="O20" s="147"/>
      <c r="P20" s="147"/>
      <c r="Q20" s="147"/>
      <c r="R20" s="147"/>
      <c r="S20" s="147"/>
      <c r="T20" s="147"/>
    </row>
    <row r="21" spans="1:31" ht="10.5" customHeight="1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31" s="6" customFormat="1" ht="25" customHeight="1">
      <c r="C22" s="374" t="s">
        <v>354</v>
      </c>
      <c r="D22" s="374"/>
      <c r="E22" s="374"/>
      <c r="F22" s="374"/>
      <c r="G22" s="374"/>
      <c r="H22" s="151"/>
      <c r="I22" s="349" t="str">
        <f>IFERROR(VLOOKUP(一番最初に入力!C6,【適宜更新してください】法人情報!A:G,3,0)," ")</f>
        <v xml:space="preserve"> </v>
      </c>
      <c r="J22" s="349"/>
      <c r="K22" s="349"/>
      <c r="L22" s="349"/>
      <c r="M22" s="349"/>
      <c r="O22" s="7"/>
      <c r="P22" s="7"/>
      <c r="Q22" s="7"/>
      <c r="R22" s="7"/>
      <c r="S22" s="7"/>
      <c r="T22" s="7"/>
      <c r="U22" s="7"/>
    </row>
    <row r="23" spans="1:31" s="6" customFormat="1" ht="11.15" customHeight="1">
      <c r="C23" s="152"/>
      <c r="D23" s="152"/>
      <c r="E23" s="153"/>
      <c r="F23" s="153"/>
      <c r="G23" s="150"/>
      <c r="H23" s="150"/>
      <c r="I23" s="150"/>
      <c r="J23" s="150"/>
      <c r="K23" s="150"/>
      <c r="L23" s="154"/>
      <c r="M23" s="154"/>
      <c r="N23" s="155"/>
      <c r="O23" s="154"/>
      <c r="Q23" s="7"/>
      <c r="R23" s="7"/>
      <c r="S23" s="7"/>
      <c r="T23" s="7"/>
      <c r="U23" s="7"/>
      <c r="V23" s="7"/>
      <c r="W23" s="7"/>
    </row>
    <row r="24" spans="1:31" s="6" customFormat="1" ht="23.15" customHeight="1">
      <c r="C24" s="370" t="s">
        <v>355</v>
      </c>
      <c r="D24" s="370"/>
      <c r="E24" s="370"/>
      <c r="F24" s="370"/>
      <c r="G24" s="370"/>
      <c r="H24" s="156"/>
      <c r="I24" s="157" t="s">
        <v>356</v>
      </c>
      <c r="J24" s="371">
        <f>IF(AND(B31="☑",B32="☑",B33="☑"),I27*L27,0)</f>
        <v>0</v>
      </c>
      <c r="K24" s="371"/>
      <c r="L24" s="371"/>
      <c r="M24" s="158" t="s">
        <v>357</v>
      </c>
      <c r="N24" s="158"/>
      <c r="O24" s="8"/>
      <c r="P24" s="8"/>
      <c r="Q24" s="8"/>
      <c r="R24" s="8"/>
      <c r="S24" s="8"/>
      <c r="T24" s="8"/>
      <c r="U24" s="8"/>
      <c r="V24" s="8"/>
      <c r="W24" s="8"/>
    </row>
    <row r="25" spans="1:31" s="6" customFormat="1" ht="13.5" customHeight="1">
      <c r="C25" s="152"/>
      <c r="D25" s="152"/>
      <c r="E25" s="159"/>
      <c r="F25" s="159"/>
      <c r="G25" s="150"/>
      <c r="H25" s="156"/>
      <c r="I25" s="150"/>
      <c r="J25" s="160"/>
      <c r="K25" s="12"/>
      <c r="L25" s="12"/>
      <c r="M25" s="12"/>
      <c r="N25" s="12"/>
      <c r="O25" s="158"/>
      <c r="P25" s="8"/>
      <c r="Q25" s="8"/>
      <c r="R25" s="8"/>
      <c r="S25" s="8"/>
      <c r="T25" s="8"/>
      <c r="U25" s="8"/>
      <c r="V25" s="9" t="s">
        <v>358</v>
      </c>
      <c r="W25" s="10"/>
      <c r="X25" s="11"/>
      <c r="Y25" s="11"/>
      <c r="Z25" s="11"/>
      <c r="AA25" s="11"/>
      <c r="AB25" s="11"/>
      <c r="AC25" s="11"/>
      <c r="AD25" s="11"/>
      <c r="AE25" s="11"/>
    </row>
    <row r="26" spans="1:31" s="6" customFormat="1" ht="19.5" customHeight="1">
      <c r="C26" s="362" t="s">
        <v>1375</v>
      </c>
      <c r="D26" s="362"/>
      <c r="E26" s="362"/>
      <c r="F26" s="362"/>
      <c r="G26" s="362"/>
      <c r="H26" s="156"/>
      <c r="I26" s="363" t="s">
        <v>1</v>
      </c>
      <c r="J26" s="363"/>
      <c r="K26" s="12"/>
      <c r="L26" s="347" t="s">
        <v>1368</v>
      </c>
      <c r="M26" s="347"/>
      <c r="N26" s="12"/>
      <c r="O26" s="158"/>
      <c r="P26" s="8"/>
      <c r="Q26" s="8"/>
      <c r="R26" s="8"/>
      <c r="S26" s="8"/>
      <c r="T26" s="8"/>
      <c r="U26" s="8"/>
      <c r="V26" s="9"/>
      <c r="W26" s="10"/>
      <c r="X26" s="11"/>
      <c r="Y26" s="11"/>
      <c r="Z26" s="11"/>
      <c r="AA26" s="11"/>
      <c r="AB26" s="11"/>
      <c r="AC26" s="11"/>
      <c r="AD26" s="11"/>
      <c r="AE26" s="11"/>
    </row>
    <row r="27" spans="1:31" s="6" customFormat="1" ht="23" customHeight="1">
      <c r="C27" s="362"/>
      <c r="D27" s="362"/>
      <c r="E27" s="362"/>
      <c r="F27" s="362"/>
      <c r="G27" s="362"/>
      <c r="H27" s="161"/>
      <c r="I27" s="364">
        <v>4400</v>
      </c>
      <c r="J27" s="364"/>
      <c r="K27" s="251" t="s">
        <v>0</v>
      </c>
      <c r="L27" s="365">
        <f>IFERROR(VLOOKUP(一番最初に入力!C6,【適宜更新してください】法人情報!A:G,7,0)+VLOOKUP(一番最初に入力!C6,【適宜更新してください】法人情報!A:G,6,0),0)</f>
        <v>0</v>
      </c>
      <c r="M27" s="365"/>
      <c r="N27" s="251"/>
      <c r="O27" s="251"/>
      <c r="P27" s="251"/>
      <c r="Q27" s="251"/>
      <c r="R27" s="251"/>
      <c r="S27" s="251"/>
      <c r="T27" s="8"/>
      <c r="U27" s="8"/>
      <c r="V27" s="13" t="str">
        <f>IF(OR(W27="",W27="￥"),"",IF(J24&lt;100000000,"￥",LEFT(RIGHT(J24,9),1)))</f>
        <v/>
      </c>
      <c r="W27" s="13" t="str">
        <f>IF(OR(X27="",X27="￥"),"",IF(J24&lt;10000000,"￥",LEFT(RIGHT(J24,8),1)))</f>
        <v/>
      </c>
      <c r="X27" s="13" t="str">
        <f>IF(OR(Y27="",Y27="￥"),"",IF(J24&lt;1000000,"￥",LEFT(RIGHT(J24,7),1)))</f>
        <v/>
      </c>
      <c r="Y27" s="13" t="str">
        <f>IF(OR(Z27="",Z27="￥"),"",IF(J24&lt;100000,"￥",LEFT(RIGHT(J24,6),1)))</f>
        <v/>
      </c>
      <c r="Z27" s="13" t="str">
        <f>IF(OR(AA27="",AA27="￥"),"",IF(J24&lt;10000,"￥",LEFT(RIGHT(J24,5),1)))</f>
        <v/>
      </c>
      <c r="AA27" s="13" t="str">
        <f>IF(OR(AB27="",AB27="￥"),"",IF(J24&lt;1000,"￥",LEFT(RIGHT(J24,4),1)))</f>
        <v/>
      </c>
      <c r="AB27" s="13" t="str">
        <f>IF(OR(AC27="",AC27="￥"),"",IF(J24&lt;100,"￥",LEFT(RIGHT(J24,3),1)))</f>
        <v/>
      </c>
      <c r="AC27" s="13" t="str">
        <f>IF(OR(AD27="",AD27="￥"),"",IF(J24&lt;10,"￥",LEFT(RIGHT(J24,2),1)))</f>
        <v/>
      </c>
      <c r="AD27" s="13" t="str">
        <f>IF(J24=0,"￥",RIGHT(J24,1))</f>
        <v>￥</v>
      </c>
      <c r="AE27" s="13"/>
    </row>
    <row r="28" spans="1:31" s="6" customFormat="1" ht="23.15" customHeight="1">
      <c r="A28" s="3"/>
      <c r="B28" s="3"/>
      <c r="C28" s="3"/>
      <c r="D28" s="3"/>
      <c r="E28" s="138"/>
      <c r="F28" s="138"/>
      <c r="G28" s="162"/>
      <c r="H28" s="144"/>
      <c r="I28" s="16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8"/>
      <c r="V28" s="14"/>
      <c r="W28" s="8"/>
    </row>
    <row r="29" spans="1:31" ht="35.25" customHeight="1">
      <c r="A29" s="71"/>
      <c r="B29" s="164" t="s">
        <v>1377</v>
      </c>
      <c r="C29" s="138"/>
      <c r="D29" s="138"/>
      <c r="E29" s="165"/>
      <c r="F29" s="1"/>
      <c r="G29" s="166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70"/>
      <c r="T29" s="70"/>
      <c r="U29" s="15"/>
      <c r="V29" s="16"/>
      <c r="W29" s="17"/>
      <c r="X29" s="5"/>
      <c r="Y29" s="5"/>
      <c r="Z29" s="5"/>
    </row>
    <row r="30" spans="1:31" s="70" customFormat="1" ht="27" customHeight="1">
      <c r="B30" s="4" t="s">
        <v>1376</v>
      </c>
      <c r="C30" s="138"/>
      <c r="D30" s="138"/>
      <c r="E30" s="165"/>
      <c r="F30" s="1"/>
      <c r="G30" s="166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</row>
    <row r="31" spans="1:31" s="70" customFormat="1" ht="50.5" customHeight="1">
      <c r="B31" s="72" t="s">
        <v>2</v>
      </c>
      <c r="C31" s="361" t="s">
        <v>1378</v>
      </c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</row>
    <row r="32" spans="1:31" s="70" customFormat="1" ht="50.5" customHeight="1">
      <c r="B32" s="72" t="s">
        <v>2</v>
      </c>
      <c r="C32" s="361" t="s">
        <v>1379</v>
      </c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</row>
    <row r="33" spans="1:23" s="70" customFormat="1" ht="50.5" customHeight="1">
      <c r="B33" s="72" t="s">
        <v>2</v>
      </c>
      <c r="C33" s="361" t="s">
        <v>1380</v>
      </c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</row>
    <row r="34" spans="1:23" s="70" customFormat="1" ht="98.15" customHeight="1">
      <c r="A34" s="138"/>
      <c r="B34" s="138"/>
      <c r="C34" s="162"/>
      <c r="D34" s="144"/>
      <c r="E34" s="16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5"/>
    </row>
    <row r="35" spans="1:23" ht="29.15" customHeight="1">
      <c r="A35" s="138"/>
      <c r="B35" s="138"/>
      <c r="C35" s="162"/>
      <c r="D35" s="144"/>
      <c r="E35" s="163"/>
      <c r="F35" s="15"/>
      <c r="G35" s="15"/>
      <c r="H35" s="15"/>
      <c r="I35" s="15"/>
      <c r="J35" s="15"/>
      <c r="K35" s="15"/>
      <c r="L35" s="15"/>
      <c r="M35" s="353" t="s">
        <v>359</v>
      </c>
      <c r="N35" s="354"/>
      <c r="O35" s="358">
        <f>R1</f>
        <v>0</v>
      </c>
      <c r="P35" s="359"/>
      <c r="Q35" s="359"/>
      <c r="R35" s="359"/>
      <c r="S35" s="360"/>
      <c r="T35" s="5"/>
      <c r="U35" s="5"/>
      <c r="V35" s="18"/>
      <c r="W35" s="17"/>
    </row>
    <row r="36" spans="1:23" ht="27.75" customHeight="1">
      <c r="A36" s="138"/>
      <c r="B36" s="13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353" t="s">
        <v>360</v>
      </c>
      <c r="N36" s="354"/>
      <c r="O36" s="355"/>
      <c r="P36" s="356"/>
      <c r="Q36" s="356"/>
      <c r="R36" s="356"/>
      <c r="S36" s="357"/>
      <c r="T36" s="168"/>
      <c r="U36" s="5"/>
      <c r="V36" s="18"/>
      <c r="W36" s="17"/>
    </row>
    <row r="37" spans="1:23" ht="27.75" customHeight="1">
      <c r="A37" s="138"/>
      <c r="B37" s="138"/>
      <c r="C37" s="1"/>
      <c r="D37" s="1"/>
      <c r="E37" s="1"/>
      <c r="F37" s="167"/>
      <c r="G37" s="139"/>
      <c r="H37" s="139"/>
      <c r="I37" s="139"/>
      <c r="J37" s="169"/>
      <c r="K37" s="169"/>
      <c r="L37" s="169"/>
      <c r="M37" s="353" t="s">
        <v>361</v>
      </c>
      <c r="N37" s="354"/>
      <c r="O37" s="355"/>
      <c r="P37" s="356"/>
      <c r="Q37" s="356"/>
      <c r="R37" s="356"/>
      <c r="S37" s="357"/>
      <c r="T37" s="5"/>
      <c r="U37" s="5"/>
      <c r="V37" s="18"/>
      <c r="W37" s="19"/>
    </row>
    <row r="38" spans="1:23" ht="27.75" customHeight="1">
      <c r="U38" s="5"/>
      <c r="V38" s="5"/>
    </row>
    <row r="40" spans="1:23">
      <c r="B40" s="3" t="s">
        <v>1381</v>
      </c>
    </row>
    <row r="41" spans="1:23">
      <c r="B41" s="3" t="s">
        <v>1383</v>
      </c>
    </row>
    <row r="42" spans="1:23">
      <c r="B42" s="3" t="s">
        <v>804</v>
      </c>
    </row>
    <row r="43" spans="1:23">
      <c r="B43" s="3" t="s">
        <v>806</v>
      </c>
    </row>
    <row r="44" spans="1:23">
      <c r="B44" s="3" t="s">
        <v>531</v>
      </c>
    </row>
    <row r="45" spans="1:23">
      <c r="B45" s="3" t="s">
        <v>532</v>
      </c>
    </row>
    <row r="46" spans="1:23">
      <c r="B46" s="3" t="s">
        <v>533</v>
      </c>
    </row>
    <row r="47" spans="1:23">
      <c r="B47" s="3" t="s">
        <v>810</v>
      </c>
    </row>
    <row r="48" spans="1:23">
      <c r="B48" s="3" t="s">
        <v>811</v>
      </c>
    </row>
    <row r="49" spans="2:2">
      <c r="B49" s="3" t="s">
        <v>1275</v>
      </c>
    </row>
    <row r="50" spans="2:2">
      <c r="B50" s="3" t="s">
        <v>1306</v>
      </c>
    </row>
    <row r="51" spans="2:2">
      <c r="B51" s="3" t="s">
        <v>1332</v>
      </c>
    </row>
  </sheetData>
  <sheetProtection algorithmName="SHA-512" hashValue="ShKmvouujD9MhSAoZvFHPIJDFfjXSk5Ckb9S15DQQ35h1iwKcQ1Vp0PFkp6XWTLqKGUK1zptDNS9ndKZfRQe8w==" saltValue="WpDRuVLZj6dxRvZmGSSlJA==" spinCount="100000" sheet="1" formatCells="0"/>
  <mergeCells count="36">
    <mergeCell ref="R1:S1"/>
    <mergeCell ref="B3:F3"/>
    <mergeCell ref="A4:T4"/>
    <mergeCell ref="B7:H7"/>
    <mergeCell ref="K8:R8"/>
    <mergeCell ref="C24:G24"/>
    <mergeCell ref="J24:L24"/>
    <mergeCell ref="K11:L11"/>
    <mergeCell ref="J10:J12"/>
    <mergeCell ref="B15:S16"/>
    <mergeCell ref="C20:G20"/>
    <mergeCell ref="C22:G22"/>
    <mergeCell ref="K13:L13"/>
    <mergeCell ref="K9:R9"/>
    <mergeCell ref="K10:L10"/>
    <mergeCell ref="M10:S10"/>
    <mergeCell ref="M11:S11"/>
    <mergeCell ref="M37:N37"/>
    <mergeCell ref="O37:S37"/>
    <mergeCell ref="M35:N35"/>
    <mergeCell ref="O35:S35"/>
    <mergeCell ref="C31:S31"/>
    <mergeCell ref="C32:S32"/>
    <mergeCell ref="C33:S33"/>
    <mergeCell ref="M36:N36"/>
    <mergeCell ref="O36:S36"/>
    <mergeCell ref="L26:M26"/>
    <mergeCell ref="I20:M20"/>
    <mergeCell ref="I22:M22"/>
    <mergeCell ref="K12:L12"/>
    <mergeCell ref="M12:Q12"/>
    <mergeCell ref="A18:T18"/>
    <mergeCell ref="C26:G27"/>
    <mergeCell ref="I26:J26"/>
    <mergeCell ref="I27:J27"/>
    <mergeCell ref="L27:M27"/>
  </mergeCells>
  <phoneticPr fontId="2"/>
  <dataValidations count="1">
    <dataValidation type="list" allowBlank="1" showInputMessage="1" showErrorMessage="1" sqref="B31:B33" xr:uid="{EC54F756-7A0D-43AE-9396-4B0C2854282E}">
      <formula1>"□,☑"</formula1>
    </dataValidation>
  </dataValidations>
  <pageMargins left="0.39370078740157483" right="0.19685039370078741" top="0.39370078740157483" bottom="0.19685039370078741" header="0.51181102362204722" footer="0.51181102362204722"/>
  <pageSetup paperSize="9" scale="74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AE43"/>
  <sheetViews>
    <sheetView zoomScaleNormal="100" zoomScaleSheetLayoutView="100" workbookViewId="0">
      <selection activeCell="F30" sqref="F30:F31"/>
    </sheetView>
  </sheetViews>
  <sheetFormatPr defaultColWidth="9" defaultRowHeight="18"/>
  <cols>
    <col min="1" max="1" width="1.453125" style="2" customWidth="1"/>
    <col min="2" max="2" width="2.6328125" style="2" customWidth="1"/>
    <col min="3" max="3" width="9" style="2"/>
    <col min="4" max="11" width="5.26953125" style="2" customWidth="1"/>
    <col min="12" max="27" width="3" style="2" customWidth="1"/>
    <col min="28" max="16384" width="9" style="2"/>
  </cols>
  <sheetData>
    <row r="1" spans="2:27" ht="17.25" customHeight="1">
      <c r="W1" s="490" t="str">
        <f>IF(一番最初に入力!C6="","",一番最初に入力!C6)</f>
        <v/>
      </c>
      <c r="X1" s="490"/>
      <c r="Y1" s="490"/>
      <c r="Z1" s="490"/>
      <c r="AA1" s="490"/>
    </row>
    <row r="2" spans="2:27" ht="42" customHeight="1">
      <c r="B2" s="491" t="s">
        <v>362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</row>
    <row r="3" spans="2:27" ht="18.5" thickBot="1"/>
    <row r="4" spans="2:27" ht="13.5" customHeight="1">
      <c r="D4" s="493" t="s">
        <v>363</v>
      </c>
      <c r="E4" s="494"/>
      <c r="F4" s="66" t="s">
        <v>364</v>
      </c>
      <c r="G4" s="67" t="s">
        <v>365</v>
      </c>
      <c r="H4" s="68" t="s">
        <v>366</v>
      </c>
      <c r="I4" s="69" t="s">
        <v>367</v>
      </c>
      <c r="J4" s="67" t="s">
        <v>364</v>
      </c>
      <c r="K4" s="68" t="s">
        <v>365</v>
      </c>
      <c r="L4" s="497" t="s">
        <v>366</v>
      </c>
      <c r="M4" s="498"/>
      <c r="N4" s="499" t="s">
        <v>368</v>
      </c>
      <c r="O4" s="498"/>
      <c r="P4" s="499" t="s">
        <v>364</v>
      </c>
      <c r="Q4" s="500"/>
      <c r="R4" s="497" t="s">
        <v>365</v>
      </c>
      <c r="S4" s="498"/>
      <c r="T4" s="499" t="s">
        <v>366</v>
      </c>
      <c r="U4" s="498"/>
      <c r="V4" s="501" t="s">
        <v>357</v>
      </c>
      <c r="W4" s="502"/>
    </row>
    <row r="5" spans="2:27" ht="48" customHeight="1" thickBot="1">
      <c r="D5" s="495"/>
      <c r="E5" s="496"/>
      <c r="F5" s="20"/>
      <c r="G5" s="21"/>
      <c r="H5" s="22"/>
      <c r="I5" s="20"/>
      <c r="J5" s="21" t="str">
        <f>様式第1号!W27</f>
        <v/>
      </c>
      <c r="K5" s="22" t="str">
        <f>様式第1号!X27</f>
        <v/>
      </c>
      <c r="L5" s="487" t="str">
        <f>様式第1号!Y27</f>
        <v/>
      </c>
      <c r="M5" s="485"/>
      <c r="N5" s="484" t="str">
        <f>様式第1号!Z27</f>
        <v/>
      </c>
      <c r="O5" s="485"/>
      <c r="P5" s="484" t="str">
        <f>様式第1号!AA27</f>
        <v/>
      </c>
      <c r="Q5" s="486"/>
      <c r="R5" s="487" t="str">
        <f>様式第1号!AB27</f>
        <v/>
      </c>
      <c r="S5" s="485"/>
      <c r="T5" s="484" t="str">
        <f>様式第1号!AC27</f>
        <v/>
      </c>
      <c r="U5" s="485"/>
      <c r="V5" s="484" t="str">
        <f>様式第1号!AD27</f>
        <v>￥</v>
      </c>
      <c r="W5" s="486"/>
    </row>
    <row r="6" spans="2:27" ht="17.25" customHeight="1"/>
    <row r="7" spans="2:27">
      <c r="B7" s="488" t="s">
        <v>1387</v>
      </c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</row>
    <row r="8" spans="2:27" ht="18.5" thickBot="1"/>
    <row r="9" spans="2:27" ht="28.5" customHeight="1">
      <c r="B9" s="479" t="s">
        <v>369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1"/>
    </row>
    <row r="10" spans="2:27" ht="20.25" customHeight="1">
      <c r="B10" s="462" t="s">
        <v>370</v>
      </c>
      <c r="C10" s="463"/>
      <c r="D10" s="464"/>
      <c r="E10" s="465" t="s">
        <v>371</v>
      </c>
      <c r="F10" s="465"/>
      <c r="G10" s="465"/>
      <c r="H10" s="465" t="s">
        <v>372</v>
      </c>
      <c r="I10" s="465"/>
      <c r="J10" s="465" t="s">
        <v>373</v>
      </c>
      <c r="K10" s="465"/>
      <c r="L10" s="466" t="s">
        <v>374</v>
      </c>
      <c r="M10" s="467"/>
      <c r="N10" s="467"/>
      <c r="O10" s="467"/>
      <c r="P10" s="467"/>
      <c r="Q10" s="467"/>
      <c r="R10" s="482"/>
      <c r="S10" s="462" t="s">
        <v>363</v>
      </c>
      <c r="T10" s="469"/>
      <c r="U10" s="463"/>
      <c r="V10" s="463"/>
      <c r="W10" s="463"/>
      <c r="X10" s="463"/>
      <c r="Y10" s="463"/>
      <c r="Z10" s="464"/>
      <c r="AA10" s="483"/>
    </row>
    <row r="11" spans="2:27" ht="18.75" customHeight="1">
      <c r="B11" s="462"/>
      <c r="C11" s="463"/>
      <c r="D11" s="464"/>
      <c r="E11" s="465"/>
      <c r="F11" s="465"/>
      <c r="G11" s="465"/>
      <c r="H11" s="465"/>
      <c r="I11" s="465"/>
      <c r="J11" s="465"/>
      <c r="K11" s="465"/>
      <c r="L11" s="471" t="s">
        <v>357</v>
      </c>
      <c r="M11" s="472"/>
      <c r="N11" s="472"/>
      <c r="O11" s="472"/>
      <c r="P11" s="473"/>
      <c r="Q11" s="23"/>
      <c r="R11" s="23"/>
      <c r="S11" s="474" t="s">
        <v>357</v>
      </c>
      <c r="T11" s="475"/>
      <c r="U11" s="476"/>
      <c r="V11" s="476"/>
      <c r="W11" s="476"/>
      <c r="X11" s="477"/>
      <c r="Y11" s="478"/>
      <c r="Z11" s="24"/>
      <c r="AA11" s="25"/>
    </row>
    <row r="12" spans="2:27" ht="18.75" customHeight="1">
      <c r="B12" s="462"/>
      <c r="C12" s="463"/>
      <c r="D12" s="464"/>
      <c r="E12" s="465"/>
      <c r="F12" s="465"/>
      <c r="G12" s="465"/>
      <c r="H12" s="465"/>
      <c r="I12" s="465"/>
      <c r="J12" s="465"/>
      <c r="K12" s="465"/>
      <c r="L12" s="466"/>
      <c r="M12" s="467"/>
      <c r="N12" s="467"/>
      <c r="O12" s="467"/>
      <c r="P12" s="468"/>
      <c r="Q12" s="23"/>
      <c r="R12" s="23"/>
      <c r="S12" s="462"/>
      <c r="T12" s="469"/>
      <c r="U12" s="463"/>
      <c r="V12" s="463"/>
      <c r="W12" s="463"/>
      <c r="X12" s="464"/>
      <c r="Y12" s="470"/>
      <c r="Z12" s="26"/>
      <c r="AA12" s="25"/>
    </row>
    <row r="13" spans="2:27" ht="18.75" customHeight="1">
      <c r="B13" s="462"/>
      <c r="C13" s="463"/>
      <c r="D13" s="464"/>
      <c r="E13" s="465"/>
      <c r="F13" s="465"/>
      <c r="G13" s="465"/>
      <c r="H13" s="465"/>
      <c r="I13" s="465"/>
      <c r="J13" s="465"/>
      <c r="K13" s="465"/>
      <c r="L13" s="466"/>
      <c r="M13" s="467"/>
      <c r="N13" s="467"/>
      <c r="O13" s="467"/>
      <c r="P13" s="468"/>
      <c r="Q13" s="23"/>
      <c r="R13" s="23"/>
      <c r="S13" s="462"/>
      <c r="T13" s="469"/>
      <c r="U13" s="463"/>
      <c r="V13" s="463"/>
      <c r="W13" s="463"/>
      <c r="X13" s="464"/>
      <c r="Y13" s="470"/>
      <c r="Z13" s="26"/>
      <c r="AA13" s="25"/>
    </row>
    <row r="14" spans="2:27" ht="18.75" customHeight="1">
      <c r="B14" s="462"/>
      <c r="C14" s="463"/>
      <c r="D14" s="464"/>
      <c r="E14" s="465"/>
      <c r="F14" s="465"/>
      <c r="G14" s="465"/>
      <c r="H14" s="465"/>
      <c r="I14" s="465"/>
      <c r="J14" s="465"/>
      <c r="K14" s="465"/>
      <c r="L14" s="466"/>
      <c r="M14" s="467"/>
      <c r="N14" s="467"/>
      <c r="O14" s="467"/>
      <c r="P14" s="468"/>
      <c r="Q14" s="23"/>
      <c r="R14" s="23"/>
      <c r="S14" s="462"/>
      <c r="T14" s="469"/>
      <c r="U14" s="463"/>
      <c r="V14" s="463"/>
      <c r="W14" s="463"/>
      <c r="X14" s="464"/>
      <c r="Y14" s="470"/>
      <c r="Z14" s="26"/>
      <c r="AA14" s="25"/>
    </row>
    <row r="15" spans="2:27" ht="18.75" customHeight="1">
      <c r="B15" s="462"/>
      <c r="C15" s="463"/>
      <c r="D15" s="464"/>
      <c r="E15" s="465"/>
      <c r="F15" s="465"/>
      <c r="G15" s="465"/>
      <c r="H15" s="465"/>
      <c r="I15" s="465"/>
      <c r="J15" s="465"/>
      <c r="K15" s="465"/>
      <c r="L15" s="466"/>
      <c r="M15" s="467"/>
      <c r="N15" s="467"/>
      <c r="O15" s="467"/>
      <c r="P15" s="468"/>
      <c r="Q15" s="23"/>
      <c r="R15" s="23"/>
      <c r="S15" s="462"/>
      <c r="T15" s="469"/>
      <c r="U15" s="463"/>
      <c r="V15" s="463"/>
      <c r="W15" s="463"/>
      <c r="X15" s="464"/>
      <c r="Y15" s="470"/>
      <c r="Z15" s="26"/>
      <c r="AA15" s="25"/>
    </row>
    <row r="16" spans="2:27" ht="18.75" customHeight="1">
      <c r="B16" s="462"/>
      <c r="C16" s="463"/>
      <c r="D16" s="464"/>
      <c r="E16" s="465"/>
      <c r="F16" s="465"/>
      <c r="G16" s="465"/>
      <c r="H16" s="465"/>
      <c r="I16" s="465"/>
      <c r="J16" s="465"/>
      <c r="K16" s="465"/>
      <c r="L16" s="466"/>
      <c r="M16" s="467"/>
      <c r="N16" s="467"/>
      <c r="O16" s="467"/>
      <c r="P16" s="468"/>
      <c r="Q16" s="23"/>
      <c r="R16" s="23"/>
      <c r="S16" s="462"/>
      <c r="T16" s="469"/>
      <c r="U16" s="463"/>
      <c r="V16" s="463"/>
      <c r="W16" s="463"/>
      <c r="X16" s="464"/>
      <c r="Y16" s="470"/>
      <c r="Z16" s="26"/>
      <c r="AA16" s="25"/>
    </row>
    <row r="17" spans="2:27" ht="18.75" customHeight="1">
      <c r="B17" s="462"/>
      <c r="C17" s="463"/>
      <c r="D17" s="464"/>
      <c r="E17" s="465"/>
      <c r="F17" s="465"/>
      <c r="G17" s="465"/>
      <c r="H17" s="465"/>
      <c r="I17" s="465"/>
      <c r="J17" s="465"/>
      <c r="K17" s="465"/>
      <c r="L17" s="466"/>
      <c r="M17" s="467"/>
      <c r="N17" s="467"/>
      <c r="O17" s="467"/>
      <c r="P17" s="468"/>
      <c r="Q17" s="23"/>
      <c r="R17" s="23"/>
      <c r="S17" s="462"/>
      <c r="T17" s="469"/>
      <c r="U17" s="463"/>
      <c r="V17" s="463"/>
      <c r="W17" s="463"/>
      <c r="X17" s="464"/>
      <c r="Y17" s="470"/>
      <c r="Z17" s="26"/>
      <c r="AA17" s="25"/>
    </row>
    <row r="18" spans="2:27" ht="18.75" customHeight="1">
      <c r="B18" s="462"/>
      <c r="C18" s="463"/>
      <c r="D18" s="464"/>
      <c r="E18" s="465"/>
      <c r="F18" s="465"/>
      <c r="G18" s="465"/>
      <c r="H18" s="465"/>
      <c r="I18" s="465"/>
      <c r="J18" s="465"/>
      <c r="K18" s="465"/>
      <c r="L18" s="466"/>
      <c r="M18" s="467"/>
      <c r="N18" s="467"/>
      <c r="O18" s="467"/>
      <c r="P18" s="468"/>
      <c r="Q18" s="23"/>
      <c r="R18" s="23"/>
      <c r="S18" s="462"/>
      <c r="T18" s="469"/>
      <c r="U18" s="463"/>
      <c r="V18" s="463"/>
      <c r="W18" s="463"/>
      <c r="X18" s="464"/>
      <c r="Y18" s="470"/>
      <c r="Z18" s="26"/>
      <c r="AA18" s="25"/>
    </row>
    <row r="19" spans="2:27" ht="18.75" customHeight="1">
      <c r="B19" s="462"/>
      <c r="C19" s="463"/>
      <c r="D19" s="464"/>
      <c r="E19" s="465"/>
      <c r="F19" s="465"/>
      <c r="G19" s="465"/>
      <c r="H19" s="465"/>
      <c r="I19" s="465"/>
      <c r="J19" s="465"/>
      <c r="K19" s="465"/>
      <c r="L19" s="466"/>
      <c r="M19" s="467"/>
      <c r="N19" s="467"/>
      <c r="O19" s="467"/>
      <c r="P19" s="468"/>
      <c r="Q19" s="23"/>
      <c r="R19" s="23"/>
      <c r="S19" s="462"/>
      <c r="T19" s="469"/>
      <c r="U19" s="463"/>
      <c r="V19" s="463"/>
      <c r="W19" s="463"/>
      <c r="X19" s="464"/>
      <c r="Y19" s="470"/>
      <c r="Z19" s="26"/>
      <c r="AA19" s="25"/>
    </row>
    <row r="20" spans="2:27" ht="18.75" customHeight="1" thickBot="1">
      <c r="B20" s="451"/>
      <c r="C20" s="452"/>
      <c r="D20" s="453"/>
      <c r="E20" s="454"/>
      <c r="F20" s="454"/>
      <c r="G20" s="454"/>
      <c r="H20" s="454"/>
      <c r="I20" s="454"/>
      <c r="J20" s="454"/>
      <c r="K20" s="454"/>
      <c r="L20" s="455"/>
      <c r="M20" s="456"/>
      <c r="N20" s="456"/>
      <c r="O20" s="456"/>
      <c r="P20" s="457"/>
      <c r="Q20" s="27"/>
      <c r="R20" s="27"/>
      <c r="S20" s="451"/>
      <c r="T20" s="458"/>
      <c r="U20" s="452"/>
      <c r="V20" s="452"/>
      <c r="W20" s="452"/>
      <c r="X20" s="453"/>
      <c r="Y20" s="459"/>
      <c r="Z20" s="28"/>
      <c r="AA20" s="29"/>
    </row>
    <row r="21" spans="2:27" s="33" customFormat="1" ht="21" customHeight="1" thickTop="1">
      <c r="B21" s="30" t="s">
        <v>375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0"/>
      <c r="T21" s="31"/>
      <c r="U21" s="31"/>
      <c r="V21" s="31"/>
      <c r="W21" s="31"/>
      <c r="X21" s="31"/>
      <c r="Y21" s="31"/>
      <c r="Z21" s="31"/>
      <c r="AA21" s="32"/>
    </row>
    <row r="22" spans="2:27" s="33" customFormat="1" ht="21" customHeight="1">
      <c r="B22" s="34" t="s">
        <v>376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4"/>
      <c r="T22" s="35"/>
      <c r="U22" s="35"/>
      <c r="V22" s="35"/>
      <c r="W22" s="35"/>
      <c r="X22" s="35"/>
      <c r="Y22" s="35"/>
      <c r="Z22" s="35"/>
      <c r="AA22" s="36"/>
    </row>
    <row r="23" spans="2:27" s="33" customFormat="1" ht="21" customHeight="1" thickBot="1">
      <c r="B23" s="37" t="s">
        <v>377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7"/>
      <c r="T23" s="38"/>
      <c r="U23" s="38"/>
      <c r="V23" s="38"/>
      <c r="W23" s="38"/>
      <c r="X23" s="38"/>
      <c r="Y23" s="38"/>
      <c r="Z23" s="38"/>
      <c r="AA23" s="39"/>
    </row>
    <row r="24" spans="2:27" s="33" customFormat="1" ht="21" customHeight="1" thickTop="1" thickBot="1">
      <c r="B24" s="448" t="s">
        <v>1388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50"/>
    </row>
    <row r="25" spans="2:27" ht="26.25" customHeight="1" thickTop="1">
      <c r="B25" s="40" t="s">
        <v>378</v>
      </c>
      <c r="S25" s="460" t="s">
        <v>1366</v>
      </c>
      <c r="T25" s="460"/>
      <c r="U25" s="460"/>
      <c r="V25" s="460"/>
      <c r="W25" s="460"/>
      <c r="X25" s="460"/>
      <c r="Y25" s="460"/>
      <c r="Z25" s="460"/>
      <c r="AA25" s="461"/>
    </row>
    <row r="26" spans="2:27" ht="24.75" customHeight="1">
      <c r="B26" s="41" t="s">
        <v>379</v>
      </c>
      <c r="AA26" s="42"/>
    </row>
    <row r="27" spans="2:27" ht="22.5" customHeight="1">
      <c r="B27" s="40"/>
      <c r="J27" s="436" t="s">
        <v>380</v>
      </c>
      <c r="K27" s="436"/>
      <c r="L27" s="437" t="str">
        <f>様式第1号!K9</f>
        <v xml:space="preserve"> </v>
      </c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8"/>
    </row>
    <row r="28" spans="2:27" ht="22.5" customHeight="1" thickBot="1">
      <c r="B28" s="40"/>
      <c r="J28" s="436" t="s">
        <v>381</v>
      </c>
      <c r="K28" s="436"/>
      <c r="L28" s="437" t="str">
        <f>様式第1号!M10</f>
        <v xml:space="preserve"> </v>
      </c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8"/>
    </row>
    <row r="29" spans="2:27" ht="29.25" customHeight="1">
      <c r="B29" s="43" t="s">
        <v>2004</v>
      </c>
      <c r="C29" s="433" t="s">
        <v>382</v>
      </c>
      <c r="D29" s="433"/>
      <c r="E29" s="433"/>
      <c r="F29" s="433"/>
      <c r="G29" s="433"/>
      <c r="H29" s="433"/>
      <c r="I29" s="434"/>
      <c r="J29" s="435" t="s">
        <v>383</v>
      </c>
      <c r="K29" s="436"/>
      <c r="L29" s="437" t="str">
        <f>様式第1号!M11</f>
        <v xml:space="preserve"> </v>
      </c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8"/>
    </row>
    <row r="30" spans="2:27" ht="6.75" customHeight="1">
      <c r="B30" s="40"/>
      <c r="F30" s="439"/>
      <c r="G30" s="439"/>
      <c r="H30" s="439"/>
      <c r="I30" s="441"/>
      <c r="J30" s="435"/>
      <c r="K30" s="436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8"/>
    </row>
    <row r="31" spans="2:27" ht="33.75" customHeight="1" thickBot="1">
      <c r="B31" s="44"/>
      <c r="C31" s="45" t="s">
        <v>384</v>
      </c>
      <c r="D31" s="46"/>
      <c r="E31" s="46"/>
      <c r="F31" s="440"/>
      <c r="G31" s="440"/>
      <c r="H31" s="440"/>
      <c r="I31" s="442"/>
      <c r="J31" s="443" t="s">
        <v>385</v>
      </c>
      <c r="K31" s="444"/>
      <c r="L31" s="445">
        <f>様式第1号!M12</f>
        <v>0</v>
      </c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170"/>
      <c r="Y31" s="446"/>
      <c r="Z31" s="446"/>
      <c r="AA31" s="447"/>
    </row>
    <row r="32" spans="2:27">
      <c r="B32" s="47"/>
      <c r="C32" s="48"/>
      <c r="D32" s="48"/>
      <c r="E32" s="48"/>
      <c r="F32" s="48"/>
      <c r="G32" s="48"/>
      <c r="H32" s="49"/>
      <c r="I32" s="408" t="s">
        <v>386</v>
      </c>
      <c r="J32" s="409"/>
      <c r="K32" s="410"/>
      <c r="L32" s="410"/>
      <c r="M32" s="410"/>
      <c r="N32" s="410"/>
      <c r="O32" s="410"/>
      <c r="P32" s="410"/>
      <c r="Q32" s="410"/>
      <c r="R32" s="415" t="s">
        <v>387</v>
      </c>
      <c r="S32" s="415"/>
      <c r="T32" s="415"/>
      <c r="U32" s="415"/>
      <c r="V32" s="415"/>
      <c r="W32" s="415"/>
      <c r="X32" s="415"/>
      <c r="Y32" s="415"/>
      <c r="Z32" s="415" t="s">
        <v>388</v>
      </c>
      <c r="AA32" s="418"/>
    </row>
    <row r="33" spans="2:31" ht="20.25" customHeight="1">
      <c r="B33" s="50" t="s">
        <v>2</v>
      </c>
      <c r="C33" s="432" t="s">
        <v>389</v>
      </c>
      <c r="D33" s="432"/>
      <c r="E33" s="432"/>
      <c r="F33" s="432"/>
      <c r="G33" s="421" t="s">
        <v>798</v>
      </c>
      <c r="H33" s="422"/>
      <c r="I33" s="400"/>
      <c r="J33" s="411"/>
      <c r="K33" s="412"/>
      <c r="L33" s="412"/>
      <c r="M33" s="412"/>
      <c r="N33" s="412"/>
      <c r="O33" s="412"/>
      <c r="P33" s="412"/>
      <c r="Q33" s="412"/>
      <c r="R33" s="416"/>
      <c r="S33" s="416"/>
      <c r="T33" s="416"/>
      <c r="U33" s="416"/>
      <c r="V33" s="416"/>
      <c r="W33" s="416"/>
      <c r="X33" s="416"/>
      <c r="Y33" s="416"/>
      <c r="Z33" s="416"/>
      <c r="AA33" s="419"/>
    </row>
    <row r="34" spans="2:31" ht="7.5" customHeight="1" thickBot="1">
      <c r="B34" s="40"/>
      <c r="G34" s="423"/>
      <c r="H34" s="422"/>
      <c r="I34" s="400"/>
      <c r="J34" s="413"/>
      <c r="K34" s="414"/>
      <c r="L34" s="414"/>
      <c r="M34" s="414"/>
      <c r="N34" s="414"/>
      <c r="O34" s="414"/>
      <c r="P34" s="414"/>
      <c r="Q34" s="414"/>
      <c r="R34" s="417"/>
      <c r="S34" s="417"/>
      <c r="T34" s="417"/>
      <c r="U34" s="417"/>
      <c r="V34" s="417"/>
      <c r="W34" s="417"/>
      <c r="X34" s="417"/>
      <c r="Y34" s="417"/>
      <c r="Z34" s="417"/>
      <c r="AA34" s="420"/>
    </row>
    <row r="35" spans="2:31" ht="22.5" customHeight="1" thickBot="1">
      <c r="B35" s="50" t="s">
        <v>2</v>
      </c>
      <c r="C35" s="51" t="s">
        <v>390</v>
      </c>
      <c r="G35" s="423"/>
      <c r="H35" s="422"/>
      <c r="I35" s="400"/>
      <c r="J35" s="52" t="s">
        <v>391</v>
      </c>
      <c r="K35" s="53" t="s">
        <v>392</v>
      </c>
      <c r="L35" s="424" t="s">
        <v>393</v>
      </c>
      <c r="M35" s="425"/>
      <c r="N35" s="428" t="str">
        <f>+MID($AC$35,1,1)</f>
        <v/>
      </c>
      <c r="O35" s="429"/>
      <c r="P35" s="393" t="str">
        <f>+MID($AC$35,2,1)</f>
        <v/>
      </c>
      <c r="Q35" s="394"/>
      <c r="R35" s="393" t="str">
        <f>+MID($AC$35,3,1)</f>
        <v/>
      </c>
      <c r="S35" s="394"/>
      <c r="T35" s="393" t="str">
        <f>+MID($AC$35,4,1)</f>
        <v/>
      </c>
      <c r="U35" s="394"/>
      <c r="V35" s="393" t="str">
        <f>+MID($AC$35,5,1)</f>
        <v/>
      </c>
      <c r="W35" s="394"/>
      <c r="X35" s="393" t="str">
        <f>+MID($AC$35,6,1)</f>
        <v/>
      </c>
      <c r="Y35" s="394"/>
      <c r="Z35" s="393" t="str">
        <f>+MID($AC$35,7,1)</f>
        <v/>
      </c>
      <c r="AA35" s="397"/>
      <c r="AC35" s="378"/>
      <c r="AD35" s="379"/>
      <c r="AE35" s="380"/>
    </row>
    <row r="36" spans="2:31" ht="22.5" customHeight="1" thickBot="1">
      <c r="B36" s="54" t="s">
        <v>394</v>
      </c>
      <c r="H36" s="42"/>
      <c r="I36" s="400"/>
      <c r="J36" s="52">
        <v>2</v>
      </c>
      <c r="K36" s="55" t="s">
        <v>395</v>
      </c>
      <c r="L36" s="426"/>
      <c r="M36" s="427"/>
      <c r="N36" s="430"/>
      <c r="O36" s="431"/>
      <c r="P36" s="395"/>
      <c r="Q36" s="396"/>
      <c r="R36" s="395"/>
      <c r="S36" s="396"/>
      <c r="T36" s="395"/>
      <c r="U36" s="396"/>
      <c r="V36" s="395"/>
      <c r="W36" s="396"/>
      <c r="X36" s="395"/>
      <c r="Y36" s="396"/>
      <c r="Z36" s="395"/>
      <c r="AA36" s="398"/>
    </row>
    <row r="37" spans="2:31" ht="22.5" customHeight="1" thickBot="1">
      <c r="B37" s="44"/>
      <c r="C37" s="46"/>
      <c r="D37" s="46"/>
      <c r="E37" s="46"/>
      <c r="F37" s="46"/>
      <c r="G37" s="46"/>
      <c r="H37" s="56"/>
      <c r="I37" s="399" t="s">
        <v>396</v>
      </c>
      <c r="J37" s="402" t="s">
        <v>397</v>
      </c>
      <c r="K37" s="403"/>
      <c r="L37" s="404"/>
      <c r="M37" s="57" t="str">
        <f>+MID($AC$37,1,1)</f>
        <v/>
      </c>
      <c r="N37" s="57" t="str">
        <f>+MID($AC$37,2,1)</f>
        <v/>
      </c>
      <c r="O37" s="58" t="str">
        <f>+MID($AC$37,3,1)</f>
        <v/>
      </c>
      <c r="P37" s="58" t="str">
        <f>+MID($AC$37,4,1)</f>
        <v/>
      </c>
      <c r="Q37" s="58" t="str">
        <f>+MID($AC$37,5,1)</f>
        <v/>
      </c>
      <c r="R37" s="58" t="str">
        <f>+MID($AC$37,6,1)</f>
        <v/>
      </c>
      <c r="S37" s="58" t="str">
        <f>+MID($AC$37,7,1)</f>
        <v/>
      </c>
      <c r="T37" s="58" t="str">
        <f>+MID($AC$37,8,1)</f>
        <v/>
      </c>
      <c r="U37" s="58" t="str">
        <f>+MID($AC$37,9,1)</f>
        <v/>
      </c>
      <c r="V37" s="58" t="str">
        <f>+MID($AC$37,10,1)</f>
        <v/>
      </c>
      <c r="W37" s="58" t="str">
        <f>+MID($AC$37,11,1)</f>
        <v/>
      </c>
      <c r="X37" s="58" t="str">
        <f>+MID($AC$37,12,1)</f>
        <v/>
      </c>
      <c r="Y37" s="58" t="str">
        <f>+MID($AC$37,13,1)</f>
        <v/>
      </c>
      <c r="Z37" s="59" t="str">
        <f>+MID($AC$37,14,1)</f>
        <v/>
      </c>
      <c r="AA37" s="60" t="str">
        <f>+MID($AC$37,15,1)</f>
        <v/>
      </c>
      <c r="AC37" s="381"/>
      <c r="AD37" s="382"/>
      <c r="AE37" s="383"/>
    </row>
    <row r="38" spans="2:31" ht="22.5" customHeight="1" thickBot="1">
      <c r="B38" s="2" t="s">
        <v>398</v>
      </c>
      <c r="I38" s="400"/>
      <c r="J38" s="405"/>
      <c r="K38" s="406"/>
      <c r="L38" s="407"/>
      <c r="M38" s="57" t="str">
        <f>+MID($AC$37,16,1)</f>
        <v/>
      </c>
      <c r="N38" s="57" t="str">
        <f>+MID($AC$37,17,1)</f>
        <v/>
      </c>
      <c r="O38" s="58" t="str">
        <f>+MID($AC$37,18,1)</f>
        <v/>
      </c>
      <c r="P38" s="58" t="str">
        <f>+MID($AC$37,19,1)</f>
        <v/>
      </c>
      <c r="Q38" s="58" t="str">
        <f>+MID($AC$37,20,1)</f>
        <v/>
      </c>
      <c r="R38" s="58" t="str">
        <f>+MID($AC$37,21,1)</f>
        <v/>
      </c>
      <c r="S38" s="58" t="str">
        <f>+MID($AC$37,22,1)</f>
        <v/>
      </c>
      <c r="T38" s="58" t="str">
        <f>+MID($AC$37,23,1)</f>
        <v/>
      </c>
      <c r="U38" s="58" t="str">
        <f>+MID($AC$37,24,1)</f>
        <v/>
      </c>
      <c r="V38" s="58" t="str">
        <f>+MID($AC$37,25,1)</f>
        <v/>
      </c>
      <c r="W38" s="58" t="str">
        <f>+MID($AC$37,26,1)</f>
        <v/>
      </c>
      <c r="X38" s="58" t="str">
        <f>+MID($AC$37,27,1)</f>
        <v/>
      </c>
      <c r="Y38" s="58" t="str">
        <f>+MID($AC$37,28,1)</f>
        <v/>
      </c>
      <c r="Z38" s="59" t="str">
        <f>+MID($AC$37,29,1)</f>
        <v/>
      </c>
      <c r="AA38" s="60" t="str">
        <f>+MID($AC$37,30,1)</f>
        <v/>
      </c>
      <c r="AC38" s="384"/>
      <c r="AD38" s="385"/>
      <c r="AE38" s="386"/>
    </row>
    <row r="39" spans="2:31">
      <c r="B39" s="387" t="s">
        <v>399</v>
      </c>
      <c r="C39" s="387"/>
      <c r="D39" s="387"/>
      <c r="E39" s="387"/>
      <c r="F39" s="387"/>
      <c r="G39" s="387"/>
      <c r="H39" s="387"/>
      <c r="I39" s="400"/>
      <c r="J39" s="388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90"/>
    </row>
    <row r="40" spans="2:31">
      <c r="B40" s="387" t="s">
        <v>400</v>
      </c>
      <c r="C40" s="387"/>
      <c r="D40" s="387"/>
      <c r="E40" s="387"/>
      <c r="F40" s="387"/>
      <c r="G40" s="387"/>
      <c r="H40" s="387"/>
      <c r="I40" s="400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90"/>
    </row>
    <row r="41" spans="2:31">
      <c r="B41" s="387" t="s">
        <v>401</v>
      </c>
      <c r="C41" s="387"/>
      <c r="D41" s="387"/>
      <c r="E41" s="387"/>
      <c r="F41" s="387"/>
      <c r="G41" s="387"/>
      <c r="H41" s="387"/>
      <c r="I41" s="400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90"/>
    </row>
    <row r="42" spans="2:31" ht="18.5" thickBot="1">
      <c r="I42" s="40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2"/>
    </row>
    <row r="43" spans="2:31" ht="12" customHeight="1"/>
  </sheetData>
  <sheetProtection algorithmName="SHA-512" hashValue="baAhT4APNT+BDXIJR5UxvNbriP7C+NborBMluJAxaLQI+KRWDm39mLrd4iTc5IYyvRJYUSwfC/PhGwPtuieJ2Q==" saltValue="UXxf4T/SyWIb38sXHqDpJg==" spinCount="100000" sheet="1" objects="1" scenarios="1"/>
  <mergeCells count="122">
    <mergeCell ref="N5:O5"/>
    <mergeCell ref="P5:Q5"/>
    <mergeCell ref="R5:S5"/>
    <mergeCell ref="T5:U5"/>
    <mergeCell ref="V5:W5"/>
    <mergeCell ref="B7:AA7"/>
    <mergeCell ref="W1:AA1"/>
    <mergeCell ref="B2:AA2"/>
    <mergeCell ref="D4:E5"/>
    <mergeCell ref="L4:M4"/>
    <mergeCell ref="N4:O4"/>
    <mergeCell ref="P4:Q4"/>
    <mergeCell ref="R4:S4"/>
    <mergeCell ref="T4:U4"/>
    <mergeCell ref="V4:W4"/>
    <mergeCell ref="L5:M5"/>
    <mergeCell ref="B11:D11"/>
    <mergeCell ref="E11:G11"/>
    <mergeCell ref="H11:I11"/>
    <mergeCell ref="J11:K11"/>
    <mergeCell ref="L11:P11"/>
    <mergeCell ref="S11:Y11"/>
    <mergeCell ref="B9:AA9"/>
    <mergeCell ref="B10:D10"/>
    <mergeCell ref="E10:G10"/>
    <mergeCell ref="H10:I10"/>
    <mergeCell ref="J10:K10"/>
    <mergeCell ref="L10:R10"/>
    <mergeCell ref="S10:AA10"/>
    <mergeCell ref="B13:D13"/>
    <mergeCell ref="E13:G13"/>
    <mergeCell ref="H13:I13"/>
    <mergeCell ref="J13:K13"/>
    <mergeCell ref="L13:P13"/>
    <mergeCell ref="S13:Y13"/>
    <mergeCell ref="B12:D12"/>
    <mergeCell ref="E12:G12"/>
    <mergeCell ref="H12:I12"/>
    <mergeCell ref="J12:K12"/>
    <mergeCell ref="L12:P12"/>
    <mergeCell ref="S12:Y12"/>
    <mergeCell ref="B15:D15"/>
    <mergeCell ref="E15:G15"/>
    <mergeCell ref="H15:I15"/>
    <mergeCell ref="J15:K15"/>
    <mergeCell ref="L15:P15"/>
    <mergeCell ref="S15:Y15"/>
    <mergeCell ref="B14:D14"/>
    <mergeCell ref="E14:G14"/>
    <mergeCell ref="H14:I14"/>
    <mergeCell ref="J14:K14"/>
    <mergeCell ref="L14:P14"/>
    <mergeCell ref="S14:Y14"/>
    <mergeCell ref="B17:D17"/>
    <mergeCell ref="E17:G17"/>
    <mergeCell ref="H17:I17"/>
    <mergeCell ref="J17:K17"/>
    <mergeCell ref="L17:P17"/>
    <mergeCell ref="S17:Y17"/>
    <mergeCell ref="B16:D16"/>
    <mergeCell ref="E16:G16"/>
    <mergeCell ref="H16:I16"/>
    <mergeCell ref="J16:K16"/>
    <mergeCell ref="L16:P16"/>
    <mergeCell ref="S16:Y16"/>
    <mergeCell ref="B19:D19"/>
    <mergeCell ref="E19:G19"/>
    <mergeCell ref="H19:I19"/>
    <mergeCell ref="J19:K19"/>
    <mergeCell ref="L19:P19"/>
    <mergeCell ref="S19:Y19"/>
    <mergeCell ref="B18:D18"/>
    <mergeCell ref="E18:G18"/>
    <mergeCell ref="H18:I18"/>
    <mergeCell ref="J18:K18"/>
    <mergeCell ref="L18:P18"/>
    <mergeCell ref="S18:Y18"/>
    <mergeCell ref="B24:AA24"/>
    <mergeCell ref="J27:K27"/>
    <mergeCell ref="L27:AA27"/>
    <mergeCell ref="J28:K28"/>
    <mergeCell ref="L28:AA28"/>
    <mergeCell ref="B20:D20"/>
    <mergeCell ref="E20:G20"/>
    <mergeCell ref="H20:I20"/>
    <mergeCell ref="J20:K20"/>
    <mergeCell ref="L20:P20"/>
    <mergeCell ref="S20:Y20"/>
    <mergeCell ref="S25:AA25"/>
    <mergeCell ref="C29:I29"/>
    <mergeCell ref="J29:K30"/>
    <mergeCell ref="L29:AA30"/>
    <mergeCell ref="F30:F31"/>
    <mergeCell ref="G30:G31"/>
    <mergeCell ref="H30:H31"/>
    <mergeCell ref="I30:I31"/>
    <mergeCell ref="J31:K31"/>
    <mergeCell ref="L31:W31"/>
    <mergeCell ref="Y31:AA31"/>
    <mergeCell ref="AC35:AE35"/>
    <mergeCell ref="AC37:AE38"/>
    <mergeCell ref="B39:H39"/>
    <mergeCell ref="J39:AA42"/>
    <mergeCell ref="B40:H40"/>
    <mergeCell ref="B41:H41"/>
    <mergeCell ref="T35:U36"/>
    <mergeCell ref="V35:W36"/>
    <mergeCell ref="X35:Y36"/>
    <mergeCell ref="Z35:AA36"/>
    <mergeCell ref="I37:I42"/>
    <mergeCell ref="J37:L38"/>
    <mergeCell ref="I32:I36"/>
    <mergeCell ref="J32:Q34"/>
    <mergeCell ref="R32:S34"/>
    <mergeCell ref="T32:Y34"/>
    <mergeCell ref="Z32:AA34"/>
    <mergeCell ref="G33:H35"/>
    <mergeCell ref="L35:M36"/>
    <mergeCell ref="N35:O36"/>
    <mergeCell ref="P35:Q36"/>
    <mergeCell ref="R35:S36"/>
    <mergeCell ref="C33:F33"/>
  </mergeCells>
  <phoneticPr fontId="2"/>
  <conditionalFormatting sqref="F30:I31">
    <cfRule type="containsBlanks" dxfId="3" priority="2">
      <formula>LEN(TRIM(F30))=0</formula>
    </cfRule>
  </conditionalFormatting>
  <conditionalFormatting sqref="J32:Q34 T32:Y34 J39:AA42">
    <cfRule type="containsBlanks" dxfId="2" priority="1">
      <formula>LEN(TRIM(J32))=0</formula>
    </cfRule>
  </conditionalFormatting>
  <conditionalFormatting sqref="AC35:AE35">
    <cfRule type="containsBlanks" dxfId="1" priority="4">
      <formula>LEN(TRIM(AC35))=0</formula>
    </cfRule>
  </conditionalFormatting>
  <conditionalFormatting sqref="AC37:AE38">
    <cfRule type="containsBlanks" dxfId="0" priority="3">
      <formula>LEN(TRIM(AC37))=0</formula>
    </cfRule>
  </conditionalFormatting>
  <dataValidations count="5">
    <dataValidation type="list" allowBlank="1" showInputMessage="1" showErrorMessage="1" sqref="J36" xr:uid="{00000000-0002-0000-0600-000000000000}">
      <formula1>"　,2,②"</formula1>
    </dataValidation>
    <dataValidation type="list" allowBlank="1" showInputMessage="1" showErrorMessage="1" sqref="J35" xr:uid="{00000000-0002-0000-0600-000001000000}">
      <formula1>"　,1,①"</formula1>
    </dataValidation>
    <dataValidation type="list" allowBlank="1" showInputMessage="1" showErrorMessage="1" sqref="B29 B33 B35" xr:uid="{00000000-0002-0000-0600-000002000000}">
      <formula1>"　,□,☑"</formula1>
    </dataValidation>
    <dataValidation imeMode="fullKatakana" allowBlank="1" showInputMessage="1" showErrorMessage="1" sqref="M37:AA38" xr:uid="{00000000-0002-0000-0600-000003000000}"/>
    <dataValidation type="custom" allowBlank="1" showInputMessage="1" showErrorMessage="1" errorTitle="全角カナで入力してください" error="全角カナのみ入力可能です_x000a_濁点、半濁点は1文字で表記してください_x000a_（例：だ→○ダ　×タ”_x000a_　　　　ぱ→○パ　×ハ゜）" promptTitle="全角カナで入力してください" prompt="濁点、半濁点は1文字で表記してください_x000a_（例：だ→○ダ　×タ”_x000a_　　　　ぱ→○パ　×ハ゜）" sqref="AC37:AE38" xr:uid="{A520FD60-3CBE-473B-B765-D0C1068F7E1B}">
      <formula1>+AC37=PHONETIC(AC37)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一番最初に入力</vt:lpstr>
      <vt:lpstr>【適宜更新してください】法人情報</vt:lpstr>
      <vt:lpstr>様式第1号</vt:lpstr>
      <vt:lpstr>請求書</vt:lpstr>
      <vt:lpstr>【適宜更新してください】法人情報!Print_Area</vt:lpstr>
      <vt:lpstr>一番最初に入力!Print_Area</vt:lpstr>
      <vt:lpstr>請求書!Print_Area</vt:lpstr>
      <vt:lpstr>様式第1号!Print_Area</vt:lpstr>
      <vt:lpstr>一番最初に入力!Print_Titles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長谷川　しほり</cp:lastModifiedBy>
  <cp:lastPrinted>2026-01-06T08:54:47Z</cp:lastPrinted>
  <dcterms:created xsi:type="dcterms:W3CDTF">2022-05-28T08:01:49Z</dcterms:created>
  <dcterms:modified xsi:type="dcterms:W3CDTF">2026-01-07T06:22:19Z</dcterms:modified>
</cp:coreProperties>
</file>