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2_補助金・助成金関係\10_就労スタートアップ補助金\01_補助金交付\R7\"/>
    </mc:Choice>
  </mc:AlternateContent>
  <xr:revisionPtr revIDLastSave="0" documentId="13_ncr:1_{3EA80CC9-5967-41B2-8BB1-7AB17144C8CE}" xr6:coauthVersionLast="47" xr6:coauthVersionMax="47" xr10:uidLastSave="{00000000-0000-0000-0000-000000000000}"/>
  <workbookProtection workbookAlgorithmName="SHA-512" workbookHashValue="RW4oEfZiV63O9FaSoekqjwRnGApzeedRxVqUqTCBV09gBc21aVbjKWWjO2BCOlXIoHozgKtvE/jl9JVohk8fDw==" workbookSaltValue="+Cv7UkAVgIHAF8EW5Y6OCA==" workbookSpinCount="100000" lockStructure="1"/>
  <bookViews>
    <workbookView xWindow="-120" yWindow="-120" windowWidth="29040" windowHeight="15720" tabRatio="693" xr2:uid="{00000000-000D-0000-FFFF-FFFF00000000}"/>
  </bookViews>
  <sheets>
    <sheet name="一番最初に入力" sheetId="1" r:id="rId1"/>
    <sheet name="様式第１号" sheetId="4" r:id="rId2"/>
    <sheet name="別表１" sheetId="2" r:id="rId3"/>
    <sheet name="請求書" sheetId="6" r:id="rId4"/>
    <sheet name="【適宜更新してください】法人情報" sheetId="5" state="hidden" r:id="rId5"/>
  </sheets>
  <definedNames>
    <definedName name="_xlnm._FilterDatabase" localSheetId="4" hidden="1">【適宜更新してください】法人情報!$A$1:$G$428</definedName>
    <definedName name="_xlnm.Print_Area" localSheetId="0">一番最初に入力!$A$1:$P$174</definedName>
    <definedName name="_xlnm.Print_Area" localSheetId="3">請求書!$A$1:$AA$42</definedName>
    <definedName name="_xlnm.Print_Area" localSheetId="2">別表１!$A$1:$Y$43</definedName>
    <definedName name="_xlnm.Print_Area" localSheetId="1">様式第１号!$A$1:$S$30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6" l="1"/>
  <c r="I20" i="4"/>
  <c r="L31" i="6"/>
  <c r="L28" i="6"/>
  <c r="L27" i="6"/>
  <c r="V38" i="6"/>
  <c r="R35" i="6"/>
  <c r="P35" i="6"/>
  <c r="Z35" i="6" l="1"/>
  <c r="X35" i="6"/>
  <c r="V35" i="6"/>
  <c r="T35" i="6"/>
  <c r="N35" i="6"/>
  <c r="AA38" i="6"/>
  <c r="Z38" i="6"/>
  <c r="Y38" i="6"/>
  <c r="X38" i="6"/>
  <c r="W38" i="6"/>
  <c r="U38" i="6"/>
  <c r="T38" i="6"/>
  <c r="S38" i="6"/>
  <c r="R38" i="6"/>
  <c r="Q38" i="6"/>
  <c r="P38" i="6"/>
  <c r="O38" i="6"/>
  <c r="N38" i="6"/>
  <c r="M38" i="6"/>
  <c r="AA37" i="6"/>
  <c r="Z37" i="6"/>
  <c r="Y37" i="6"/>
  <c r="X37" i="6"/>
  <c r="W37" i="6"/>
  <c r="V37" i="6"/>
  <c r="U37" i="6"/>
  <c r="T37" i="6"/>
  <c r="S37" i="6"/>
  <c r="R37" i="6"/>
  <c r="Q37" i="6"/>
  <c r="P37" i="6"/>
  <c r="O37" i="6"/>
  <c r="N37" i="6"/>
  <c r="M37" i="6"/>
  <c r="B24" i="6"/>
  <c r="B7" i="6"/>
  <c r="B6" i="2" l="1"/>
  <c r="M8" i="4"/>
  <c r="M9" i="4"/>
  <c r="N31" i="2" l="1"/>
  <c r="P31" i="2" s="1"/>
  <c r="Q31" i="2" s="1"/>
  <c r="N30" i="2"/>
  <c r="R30" i="2" s="1"/>
  <c r="N29" i="2"/>
  <c r="P29" i="2" s="1"/>
  <c r="Q29" i="2" s="1"/>
  <c r="N28" i="2"/>
  <c r="R28" i="2" s="1"/>
  <c r="N27" i="2"/>
  <c r="P27" i="2" s="1"/>
  <c r="Q27" i="2" s="1"/>
  <c r="N35" i="2"/>
  <c r="R35" i="2" s="1"/>
  <c r="N34" i="2"/>
  <c r="P34" i="2" s="1"/>
  <c r="Q34" i="2" s="1"/>
  <c r="N33" i="2"/>
  <c r="R33" i="2" s="1"/>
  <c r="N32" i="2"/>
  <c r="P32" i="2" s="1"/>
  <c r="Q32" i="2" s="1"/>
  <c r="N26" i="2"/>
  <c r="R26" i="2" s="1"/>
  <c r="R34" i="2" l="1"/>
  <c r="V34" i="2" s="1"/>
  <c r="V28" i="2"/>
  <c r="T28" i="2"/>
  <c r="V30" i="2"/>
  <c r="T30" i="2"/>
  <c r="R32" i="2"/>
  <c r="V32" i="2" s="1"/>
  <c r="R27" i="2"/>
  <c r="P28" i="2"/>
  <c r="Q28" i="2" s="1"/>
  <c r="R29" i="2"/>
  <c r="P30" i="2"/>
  <c r="Q30" i="2" s="1"/>
  <c r="R31" i="2"/>
  <c r="T33" i="2"/>
  <c r="V33" i="2"/>
  <c r="T26" i="2"/>
  <c r="V26" i="2"/>
  <c r="V35" i="2"/>
  <c r="T35" i="2"/>
  <c r="P33" i="2"/>
  <c r="Q33" i="2" s="1"/>
  <c r="P35" i="2"/>
  <c r="Q35" i="2" s="1"/>
  <c r="P26" i="2"/>
  <c r="Q26" i="2" s="1"/>
  <c r="T32" i="2"/>
  <c r="T34" i="2" l="1"/>
  <c r="V31" i="2"/>
  <c r="T31" i="2"/>
  <c r="V27" i="2"/>
  <c r="T27" i="2"/>
  <c r="V29" i="2"/>
  <c r="T29" i="2"/>
  <c r="W1" i="6"/>
  <c r="N13" i="2" l="1"/>
  <c r="P13" i="2" s="1"/>
  <c r="AC15" i="2" l="1"/>
  <c r="AC14" i="2"/>
  <c r="AC13" i="2"/>
  <c r="AA12" i="2"/>
  <c r="E22" i="4"/>
  <c r="K7" i="4" l="1"/>
  <c r="K6" i="4" l="1"/>
  <c r="R1" i="4" l="1"/>
  <c r="C13" i="4" l="1"/>
  <c r="S2" i="2"/>
  <c r="S3" i="2" l="1"/>
  <c r="D38" i="2" l="1"/>
  <c r="N37" i="2"/>
  <c r="R37" i="2" s="1"/>
  <c r="T37" i="2" s="1"/>
  <c r="N36" i="2"/>
  <c r="R36" i="2" s="1"/>
  <c r="V36" i="2" s="1"/>
  <c r="N25" i="2"/>
  <c r="R25" i="2" s="1"/>
  <c r="V25" i="2" s="1"/>
  <c r="N24" i="2"/>
  <c r="R24" i="2" s="1"/>
  <c r="V24" i="2" s="1"/>
  <c r="N23" i="2"/>
  <c r="P23" i="2" s="1"/>
  <c r="Q23" i="2" s="1"/>
  <c r="P22" i="2"/>
  <c r="N22" i="2"/>
  <c r="R22" i="2" s="1"/>
  <c r="V22" i="2" s="1"/>
  <c r="N21" i="2"/>
  <c r="P21" i="2" s="1"/>
  <c r="Q21" i="2" s="1"/>
  <c r="N20" i="2"/>
  <c r="R20" i="2" s="1"/>
  <c r="V20" i="2" s="1"/>
  <c r="N19" i="2"/>
  <c r="P19" i="2" s="1"/>
  <c r="Q19" i="2" s="1"/>
  <c r="N18" i="2"/>
  <c r="R18" i="2" s="1"/>
  <c r="V18" i="2" s="1"/>
  <c r="N17" i="2"/>
  <c r="P17" i="2" s="1"/>
  <c r="Q17" i="2" s="1"/>
  <c r="N16" i="2"/>
  <c r="N15" i="2"/>
  <c r="P15" i="2" s="1"/>
  <c r="Q15" i="2" s="1"/>
  <c r="N14" i="2"/>
  <c r="P24" i="2" l="1"/>
  <c r="R23" i="2"/>
  <c r="V23" i="2" s="1"/>
  <c r="P36" i="2"/>
  <c r="Q36" i="2" s="1"/>
  <c r="R21" i="2"/>
  <c r="V21" i="2" s="1"/>
  <c r="P16" i="2"/>
  <c r="P20" i="2"/>
  <c r="P18" i="2"/>
  <c r="P14" i="2"/>
  <c r="Q14" i="2" s="1"/>
  <c r="R15" i="2"/>
  <c r="V15" i="2" s="1"/>
  <c r="R17" i="2"/>
  <c r="V17" i="2" s="1"/>
  <c r="R19" i="2"/>
  <c r="V19" i="2" s="1"/>
  <c r="V37" i="2"/>
  <c r="T20" i="2"/>
  <c r="T22" i="2"/>
  <c r="T24" i="2"/>
  <c r="T36" i="2"/>
  <c r="T18" i="2"/>
  <c r="Q13" i="2"/>
  <c r="R13" i="2" s="1"/>
  <c r="V13" i="2" s="1"/>
  <c r="Q18" i="2"/>
  <c r="Q20" i="2"/>
  <c r="T23" i="2"/>
  <c r="Q24" i="2"/>
  <c r="T21" i="2"/>
  <c r="Q22" i="2"/>
  <c r="T25" i="2"/>
  <c r="P25" i="2"/>
  <c r="Q25" i="2" s="1"/>
  <c r="P37" i="2"/>
  <c r="Q37" i="2" s="1"/>
  <c r="T17" i="2" l="1"/>
  <c r="Q16" i="2"/>
  <c r="R16" i="2" s="1"/>
  <c r="R14" i="2"/>
  <c r="T19" i="2"/>
  <c r="T15" i="2"/>
  <c r="T13" i="2"/>
  <c r="V16" i="2" l="1"/>
  <c r="T16" i="2"/>
  <c r="R38" i="2"/>
  <c r="T14" i="2"/>
  <c r="V14" i="2"/>
  <c r="V38" i="2" l="1"/>
  <c r="T38" i="2"/>
  <c r="S42" i="2" l="1"/>
  <c r="AC20" i="4" s="1"/>
  <c r="AB20" i="4" s="1"/>
  <c r="T5" i="6" s="1"/>
  <c r="AA20" i="4" l="1"/>
  <c r="R5" i="6" s="1"/>
  <c r="V5" i="6"/>
  <c r="Z20" i="4" l="1"/>
  <c r="P5" i="6" s="1"/>
  <c r="Y20" i="4" l="1"/>
  <c r="N5" i="6" s="1"/>
  <c r="X20" i="4" l="1"/>
  <c r="W20" i="4" s="1"/>
  <c r="L5" i="6" l="1"/>
  <c r="K5" i="6"/>
  <c r="V20" i="4"/>
  <c r="J5" i="6" l="1"/>
  <c r="U20" i="4"/>
  <c r="I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C8" authorId="0" shapeId="0" xr:uid="{00000000-0006-0000-0000-000001000000}">
      <text>
        <r>
          <rPr>
            <b/>
            <sz val="9"/>
            <color indexed="81"/>
            <rFont val="游ゴシック"/>
            <family val="3"/>
            <charset val="128"/>
            <scheme val="minor"/>
          </rPr>
          <t>数字5文字を半角で記載</t>
        </r>
      </text>
    </comment>
    <comment ref="C12" authorId="0" shapeId="0" xr:uid="{00000000-0006-0000-0000-000002000000}">
      <text>
        <r>
          <rPr>
            <b/>
            <sz val="9"/>
            <color indexed="81"/>
            <rFont val="游ゴシック"/>
            <family val="3"/>
            <charset val="128"/>
            <scheme val="minor"/>
          </rPr>
          <t>令和7年度
→7を記載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100-000001000000}">
      <text>
        <r>
          <rPr>
            <b/>
            <sz val="10"/>
            <color indexed="81"/>
            <rFont val="游ゴシック"/>
            <family val="3"/>
            <charset val="128"/>
            <scheme val="minor"/>
          </rPr>
          <t>ナンバリングのために記載しております。</t>
        </r>
      </text>
    </comment>
    <comment ref="S4" authorId="0" shapeId="0" xr:uid="{00000000-0006-0000-0100-000002000000}">
      <text>
        <r>
          <rPr>
            <b/>
            <sz val="14"/>
            <color indexed="81"/>
            <rFont val="游ゴシック"/>
            <family val="3"/>
            <charset val="128"/>
            <scheme val="minor"/>
          </rPr>
          <t>申請日を記載してください。</t>
        </r>
      </text>
    </comment>
    <comment ref="M8" authorId="1" shapeId="0" xr:uid="{00000000-0006-0000-0100-000003000000}">
      <text>
        <r>
          <rPr>
            <b/>
            <sz val="14"/>
            <color indexed="81"/>
            <rFont val="游ゴシック"/>
            <family val="3"/>
            <charset val="128"/>
            <scheme val="minor"/>
          </rPr>
          <t>法人の所在地又は住所が自動入力されます。
家庭的保育事業・小規模保育事業Ｃ型の方のみ代表者住所をご自分で入力してください。</t>
        </r>
      </text>
    </comment>
    <comment ref="M10" authorId="0" shapeId="0" xr:uid="{00000000-0006-0000-0100-000004000000}">
      <text>
        <r>
          <rPr>
            <b/>
            <sz val="14"/>
            <color indexed="81"/>
            <rFont val="游ゴシック"/>
            <family val="3"/>
            <charset val="128"/>
            <scheme val="minor"/>
          </rPr>
          <t xml:space="preserve">代表者名を直接入力してください。
</t>
        </r>
        <r>
          <rPr>
            <b/>
            <sz val="11"/>
            <color indexed="81"/>
            <rFont val="游ゴシック"/>
            <family val="3"/>
            <charset val="128"/>
            <scheme val="minor"/>
          </rPr>
          <t>（家庭的保育事業・小規模保育事業Ｃ型の方は不要）</t>
        </r>
        <r>
          <rPr>
            <b/>
            <sz val="14"/>
            <color indexed="81"/>
            <rFont val="游ゴシック"/>
            <family val="3"/>
            <charset val="128"/>
            <scheme val="minor"/>
          </rPr>
          <t xml:space="preserve">
【例】理事長　山田　太郎
　　　代表取締役　仙台　一郎</t>
        </r>
      </text>
    </comment>
    <comment ref="R10" authorId="1" shapeId="0" xr:uid="{00000000-0006-0000-0100-000005000000}">
      <text>
        <r>
          <rPr>
            <b/>
            <sz val="14"/>
            <color indexed="81"/>
            <rFont val="游ゴシック"/>
            <family val="3"/>
            <charset val="128"/>
            <scheme val="minor"/>
          </rPr>
          <t>押印不要のため、データでご提出ください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S4" authorId="0" shapeId="0" xr:uid="{00000000-0006-0000-0200-000001000000}">
      <text>
        <r>
          <rPr>
            <b/>
            <sz val="16"/>
            <color indexed="81"/>
            <rFont val="游ゴシック"/>
            <family val="3"/>
            <charset val="128"/>
            <scheme val="minor"/>
          </rPr>
          <t>担当者名と連絡先を記入してください。</t>
        </r>
      </text>
    </comment>
    <comment ref="D8" authorId="0" shapeId="0" xr:uid="{00000000-0006-0000-0200-000002000000}">
      <text>
        <r>
          <rPr>
            <sz val="9"/>
            <color indexed="81"/>
            <rFont val="游ゴシック"/>
            <family val="3"/>
            <charset val="128"/>
            <scheme val="minor"/>
          </rPr>
          <t>年度途中開所施設のみ開所日を記載ください。</t>
        </r>
      </text>
    </comment>
    <comment ref="C13" authorId="0" shapeId="0" xr:uid="{00000000-0006-0000-0200-000003000000}">
      <text>
        <r>
          <rPr>
            <b/>
            <u/>
            <sz val="9"/>
            <color indexed="81"/>
            <rFont val="游ゴシック"/>
            <family val="3"/>
            <charset val="128"/>
          </rPr>
          <t>黄色のセルをすべて入力</t>
        </r>
        <r>
          <rPr>
            <sz val="9"/>
            <color indexed="81"/>
            <rFont val="游ゴシック"/>
            <family val="3"/>
            <charset val="128"/>
          </rPr>
          <t>しないと，補助額が自動計算されません。</t>
        </r>
      </text>
    </comment>
    <comment ref="D13" authorId="0" shapeId="0" xr:uid="{00000000-0006-0000-0200-000004000000}">
      <text>
        <r>
          <rPr>
            <b/>
            <sz val="9"/>
            <color indexed="81"/>
            <rFont val="游ゴシック"/>
            <family val="3"/>
            <charset val="128"/>
          </rPr>
          <t>オレンジのセルはプルダウンから選択</t>
        </r>
        <r>
          <rPr>
            <sz val="9"/>
            <color indexed="81"/>
            <rFont val="游ゴシック"/>
            <family val="3"/>
            <charset val="128"/>
          </rPr>
          <t>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森</author>
  </authors>
  <commentList>
    <comment ref="B2" authorId="0" shapeId="0" xr:uid="{00000000-0006-0000-0300-000001000000}">
      <text>
        <r>
          <rPr>
            <b/>
            <sz val="11"/>
            <color indexed="81"/>
            <rFont val="游ゴシック"/>
            <family val="3"/>
            <charset val="128"/>
          </rPr>
          <t>委任状が必要な施設さまにおかれましては，委任状（別添送付様式）の提出も忘れずにお願いいたします。
※　委任状は押印が必要のため，</t>
        </r>
        <r>
          <rPr>
            <b/>
            <sz val="11"/>
            <color indexed="53"/>
            <rFont val="游ゴシック"/>
            <family val="3"/>
            <charset val="128"/>
          </rPr>
          <t>要郵送</t>
        </r>
      </text>
    </comment>
    <comment ref="V5" authorId="0" shapeId="0" xr:uid="{00000000-0006-0000-0300-000002000000}">
      <text>
        <r>
          <rPr>
            <b/>
            <sz val="11"/>
            <color indexed="81"/>
            <rFont val="游ゴシック"/>
            <family val="3"/>
            <charset val="128"/>
          </rPr>
          <t>金額が合っているかご確認ください。</t>
        </r>
      </text>
    </comment>
    <comment ref="B24" authorId="0" shapeId="0" xr:uid="{00000000-0006-0000-0300-000003000000}">
      <text>
        <r>
          <rPr>
            <b/>
            <sz val="11"/>
            <color indexed="81"/>
            <rFont val="游ゴシック"/>
            <family val="3"/>
            <charset val="128"/>
          </rPr>
          <t>指令番号は空欄でお願いします。</t>
        </r>
      </text>
    </comment>
    <comment ref="L28" authorId="0" shapeId="0" xr:uid="{00000000-0006-0000-0300-000004000000}">
      <text>
        <r>
          <rPr>
            <b/>
            <u/>
            <sz val="12"/>
            <color indexed="10"/>
            <rFont val="游ゴシック"/>
            <family val="3"/>
            <charset val="128"/>
          </rPr>
          <t>設置者住所が表示されない場合や誤っている場合は修正してください。</t>
        </r>
      </text>
    </comment>
    <comment ref="C29" authorId="0" shapeId="0" xr:uid="{00000000-0006-0000-0300-000005000000}">
      <text>
        <r>
          <rPr>
            <b/>
            <sz val="11"/>
            <color indexed="81"/>
            <rFont val="游ゴシック"/>
            <family val="3"/>
            <charset val="128"/>
          </rPr>
          <t>債権者登録をしている場合，債権者番号下４桁を入力してください。</t>
        </r>
      </text>
    </comment>
    <comment ref="Y31" authorId="0" shapeId="0" xr:uid="{00000000-0006-0000-0300-000006000000}">
      <text>
        <r>
          <rPr>
            <b/>
            <sz val="12"/>
            <color indexed="81"/>
            <rFont val="游ゴシック"/>
            <family val="3"/>
            <charset val="128"/>
          </rPr>
          <t>Ｒ4.4.1～押印不要になりました。</t>
        </r>
      </text>
    </comment>
    <comment ref="Z32" authorId="0" shapeId="0" xr:uid="{00000000-0006-0000-0300-000007000000}">
      <text>
        <r>
          <rPr>
            <b/>
            <u/>
            <sz val="12"/>
            <color indexed="10"/>
            <rFont val="游ゴシック"/>
            <family val="3"/>
            <charset val="128"/>
          </rPr>
          <t>以下，口座情報の記載をお願いします。</t>
        </r>
      </text>
    </comment>
    <comment ref="AC35" authorId="1" shapeId="0" xr:uid="{838DC655-3C42-431D-BA15-80FC47A6275D}">
      <text>
        <r>
          <rPr>
            <b/>
            <sz val="11"/>
            <color indexed="81"/>
            <rFont val="MS P ゴシック"/>
            <family val="3"/>
            <charset val="128"/>
          </rPr>
          <t>口座番号をこちらに入力してください。
（請求書に反映されます）</t>
        </r>
      </text>
    </comment>
    <comment ref="AC37" authorId="1" shapeId="0" xr:uid="{CB2D8575-6496-45BA-AB35-961D625A6C20}">
      <text>
        <r>
          <rPr>
            <b/>
            <sz val="11"/>
            <color indexed="81"/>
            <rFont val="MS P ゴシック"/>
            <family val="3"/>
            <charset val="128"/>
          </rPr>
          <t>口座名義のフリガナを、全角カナで入力してください
（請求書に反映されます）</t>
        </r>
      </text>
    </comment>
  </commentList>
</comments>
</file>

<file path=xl/sharedStrings.xml><?xml version="1.0" encoding="utf-8"?>
<sst xmlns="http://schemas.openxmlformats.org/spreadsheetml/2006/main" count="3689" uniqueCount="2037">
  <si>
    <t>（１）</t>
    <phoneticPr fontId="6"/>
  </si>
  <si>
    <t>（２）</t>
    <phoneticPr fontId="6"/>
  </si>
  <si>
    <t>（３）</t>
    <phoneticPr fontId="6"/>
  </si>
  <si>
    <t>（４）</t>
    <phoneticPr fontId="6"/>
  </si>
  <si>
    <t>①</t>
    <phoneticPr fontId="6"/>
  </si>
  <si>
    <t>②</t>
    <phoneticPr fontId="6"/>
  </si>
  <si>
    <t>（５）</t>
    <phoneticPr fontId="6"/>
  </si>
  <si>
    <t>施設コード一覧</t>
    <rPh sb="0" eb="2">
      <t>シセツ</t>
    </rPh>
    <rPh sb="5" eb="7">
      <t>イチラン</t>
    </rPh>
    <phoneticPr fontId="10"/>
  </si>
  <si>
    <t>認定こども園</t>
    <rPh sb="0" eb="2">
      <t>ニンテイ</t>
    </rPh>
    <rPh sb="5" eb="6">
      <t>エン</t>
    </rPh>
    <phoneticPr fontId="10"/>
  </si>
  <si>
    <t>施設・事業所類型</t>
    <rPh sb="0" eb="2">
      <t>シセツ</t>
    </rPh>
    <rPh sb="3" eb="6">
      <t>ジギョウショ</t>
    </rPh>
    <rPh sb="6" eb="8">
      <t>ルイケイ</t>
    </rPh>
    <phoneticPr fontId="6"/>
  </si>
  <si>
    <t>施設等名</t>
    <rPh sb="0" eb="2">
      <t>シセツ</t>
    </rPh>
    <rPh sb="2" eb="3">
      <t>ナド</t>
    </rPh>
    <rPh sb="3" eb="4">
      <t>メイ</t>
    </rPh>
    <phoneticPr fontId="6"/>
  </si>
  <si>
    <t>担当者名（電話番号）</t>
    <rPh sb="0" eb="3">
      <t>タントウシャ</t>
    </rPh>
    <rPh sb="3" eb="4">
      <t>メイ</t>
    </rPh>
    <rPh sb="5" eb="7">
      <t>デンワ</t>
    </rPh>
    <rPh sb="7" eb="9">
      <t>バンゴウ</t>
    </rPh>
    <phoneticPr fontId="6"/>
  </si>
  <si>
    <t xml:space="preserve">                          　（                 ） </t>
    <phoneticPr fontId="6"/>
  </si>
  <si>
    <t>対象年度初日(4月1日）</t>
    <rPh sb="0" eb="2">
      <t>タイショウ</t>
    </rPh>
    <rPh sb="2" eb="4">
      <t>ネンド</t>
    </rPh>
    <rPh sb="4" eb="6">
      <t>ショニチ</t>
    </rPh>
    <rPh sb="8" eb="9">
      <t>ガツ</t>
    </rPh>
    <rPh sb="10" eb="11">
      <t>ニチ</t>
    </rPh>
    <phoneticPr fontId="6"/>
  </si>
  <si>
    <t>対象年度終日(3月31日）</t>
    <rPh sb="0" eb="2">
      <t>タイショウ</t>
    </rPh>
    <rPh sb="2" eb="4">
      <t>ネンド</t>
    </rPh>
    <rPh sb="4" eb="6">
      <t>シュウジツ</t>
    </rPh>
    <rPh sb="8" eb="9">
      <t>ガツ</t>
    </rPh>
    <rPh sb="11" eb="12">
      <t>ニチ</t>
    </rPh>
    <phoneticPr fontId="6"/>
  </si>
  <si>
    <t>氏　名</t>
    <rPh sb="0" eb="1">
      <t>シ</t>
    </rPh>
    <rPh sb="2" eb="3">
      <t>メイ</t>
    </rPh>
    <phoneticPr fontId="6"/>
  </si>
  <si>
    <t>職　種</t>
    <rPh sb="0" eb="1">
      <t>ショク</t>
    </rPh>
    <rPh sb="2" eb="3">
      <t>タネ</t>
    </rPh>
    <phoneticPr fontId="6"/>
  </si>
  <si>
    <t>現に勤務する
施設等の
雇用開始日</t>
    <rPh sb="12" eb="14">
      <t>コヨウ</t>
    </rPh>
    <rPh sb="14" eb="17">
      <t>カイシビ</t>
    </rPh>
    <phoneticPr fontId="6"/>
  </si>
  <si>
    <t>雇用途中で
常勤と
なった場合
✓</t>
    <rPh sb="13" eb="15">
      <t>バアイ</t>
    </rPh>
    <phoneticPr fontId="6"/>
  </si>
  <si>
    <t>常勤としての
雇用開始日</t>
    <rPh sb="0" eb="2">
      <t>ジョウキン</t>
    </rPh>
    <rPh sb="7" eb="9">
      <t>コヨウ</t>
    </rPh>
    <rPh sb="9" eb="12">
      <t>カイシビ</t>
    </rPh>
    <phoneticPr fontId="6"/>
  </si>
  <si>
    <t>その他施設等の
勤務経験</t>
    <rPh sb="2" eb="3">
      <t>タ</t>
    </rPh>
    <rPh sb="3" eb="5">
      <t>シセツ</t>
    </rPh>
    <rPh sb="5" eb="6">
      <t>ナド</t>
    </rPh>
    <rPh sb="8" eb="10">
      <t>キンム</t>
    </rPh>
    <rPh sb="10" eb="12">
      <t>ケイケン</t>
    </rPh>
    <phoneticPr fontId="6"/>
  </si>
  <si>
    <t>経験年数
３年到達時点</t>
    <rPh sb="0" eb="2">
      <t>ケイケン</t>
    </rPh>
    <rPh sb="2" eb="4">
      <t>ネンスウ</t>
    </rPh>
    <rPh sb="6" eb="7">
      <t>ネン</t>
    </rPh>
    <rPh sb="7" eb="9">
      <t>トウタツ</t>
    </rPh>
    <rPh sb="9" eb="11">
      <t>ジテン</t>
    </rPh>
    <phoneticPr fontId="6"/>
  </si>
  <si>
    <t>退職（予定）日等</t>
    <rPh sb="0" eb="2">
      <t>タイショク</t>
    </rPh>
    <rPh sb="3" eb="5">
      <t>ヨテイ</t>
    </rPh>
    <rPh sb="6" eb="7">
      <t>ヒ</t>
    </rPh>
    <rPh sb="7" eb="8">
      <t>トウ</t>
    </rPh>
    <phoneticPr fontId="6"/>
  </si>
  <si>
    <t>当該年度における補助対象期間</t>
    <rPh sb="0" eb="2">
      <t>トウガイ</t>
    </rPh>
    <rPh sb="2" eb="4">
      <t>ネンド</t>
    </rPh>
    <rPh sb="8" eb="10">
      <t>ホジョ</t>
    </rPh>
    <rPh sb="10" eb="12">
      <t>タイショウ</t>
    </rPh>
    <rPh sb="12" eb="14">
      <t>キカン</t>
    </rPh>
    <phoneticPr fontId="6"/>
  </si>
  <si>
    <t>補助額内訳</t>
    <rPh sb="0" eb="2">
      <t>ホジョ</t>
    </rPh>
    <rPh sb="2" eb="3">
      <t>ガク</t>
    </rPh>
    <rPh sb="3" eb="5">
      <t>ウチワケ</t>
    </rPh>
    <phoneticPr fontId="6"/>
  </si>
  <si>
    <t>備考</t>
    <rPh sb="0" eb="2">
      <t>ビコウ</t>
    </rPh>
    <phoneticPr fontId="6"/>
  </si>
  <si>
    <t>有無</t>
    <rPh sb="0" eb="2">
      <t>ウム</t>
    </rPh>
    <phoneticPr fontId="6"/>
  </si>
  <si>
    <t>通算経験年数</t>
    <phoneticPr fontId="6"/>
  </si>
  <si>
    <t>開始月</t>
    <rPh sb="0" eb="2">
      <t>カイシ</t>
    </rPh>
    <rPh sb="2" eb="3">
      <t>ツキ</t>
    </rPh>
    <phoneticPr fontId="6"/>
  </si>
  <si>
    <t>終了月</t>
    <rPh sb="0" eb="2">
      <t>シュウリョウ</t>
    </rPh>
    <rPh sb="2" eb="3">
      <t>ツキ</t>
    </rPh>
    <phoneticPr fontId="6"/>
  </si>
  <si>
    <t>対象月数</t>
    <rPh sb="0" eb="2">
      <t>タイショウ</t>
    </rPh>
    <rPh sb="2" eb="3">
      <t>ツキ</t>
    </rPh>
    <rPh sb="3" eb="4">
      <t>スウ</t>
    </rPh>
    <phoneticPr fontId="6"/>
  </si>
  <si>
    <t>改善必要額</t>
    <rPh sb="0" eb="2">
      <t>カイゼン</t>
    </rPh>
    <rPh sb="2" eb="4">
      <t>ヒツヨウ</t>
    </rPh>
    <rPh sb="4" eb="5">
      <t>ガク</t>
    </rPh>
    <phoneticPr fontId="6"/>
  </si>
  <si>
    <t>法定福利費分</t>
    <rPh sb="0" eb="2">
      <t>ホウテイ</t>
    </rPh>
    <rPh sb="2" eb="4">
      <t>フクリ</t>
    </rPh>
    <rPh sb="4" eb="5">
      <t>ヒ</t>
    </rPh>
    <rPh sb="5" eb="6">
      <t>ブン</t>
    </rPh>
    <phoneticPr fontId="6"/>
  </si>
  <si>
    <t>年</t>
    <rPh sb="0" eb="1">
      <t>ネン</t>
    </rPh>
    <phoneticPr fontId="6"/>
  </si>
  <si>
    <t>月</t>
    <rPh sb="0" eb="1">
      <t>ツキ</t>
    </rPh>
    <phoneticPr fontId="6"/>
  </si>
  <si>
    <t>ヶ月</t>
    <rPh sb="1" eb="2">
      <t>ゲツ</t>
    </rPh>
    <phoneticPr fontId="6"/>
  </si>
  <si>
    <t>円</t>
    <rPh sb="0" eb="1">
      <t>エン</t>
    </rPh>
    <phoneticPr fontId="6"/>
  </si>
  <si>
    <t>合　　　　　計</t>
    <rPh sb="0" eb="1">
      <t>ゴウ</t>
    </rPh>
    <rPh sb="6" eb="7">
      <t>ケイ</t>
    </rPh>
    <phoneticPr fontId="6"/>
  </si>
  <si>
    <t>人</t>
    <rPh sb="0" eb="1">
      <t>ニン</t>
    </rPh>
    <phoneticPr fontId="6"/>
  </si>
  <si>
    <t>※1　ここでの「常勤」とは，1日6時間以上かつ月20日以上勤務している者をさします。</t>
    <rPh sb="8" eb="10">
      <t>ジョウキン</t>
    </rPh>
    <rPh sb="15" eb="16">
      <t>ニチ</t>
    </rPh>
    <rPh sb="17" eb="19">
      <t>ジカン</t>
    </rPh>
    <rPh sb="19" eb="21">
      <t>イジョウ</t>
    </rPh>
    <rPh sb="23" eb="24">
      <t>ツキ</t>
    </rPh>
    <rPh sb="26" eb="27">
      <t>ニチ</t>
    </rPh>
    <rPh sb="27" eb="29">
      <t>イジョウ</t>
    </rPh>
    <rPh sb="29" eb="31">
      <t>キンム</t>
    </rPh>
    <rPh sb="35" eb="36">
      <t>モノ</t>
    </rPh>
    <phoneticPr fontId="6"/>
  </si>
  <si>
    <t>令和</t>
    <rPh sb="0" eb="2">
      <t>レイワ</t>
    </rPh>
    <phoneticPr fontId="6"/>
  </si>
  <si>
    <t>月</t>
    <rPh sb="0" eb="1">
      <t>ガツ</t>
    </rPh>
    <phoneticPr fontId="6"/>
  </si>
  <si>
    <t>日</t>
    <rPh sb="0" eb="1">
      <t>ニチ</t>
    </rPh>
    <phoneticPr fontId="6"/>
  </si>
  <si>
    <t>（あて先） 仙 台 市 長　</t>
  </si>
  <si>
    <t>（施設類型：</t>
    <phoneticPr fontId="10"/>
  </si>
  <si>
    <t>）</t>
    <phoneticPr fontId="6"/>
  </si>
  <si>
    <t>設置者　所在地又は住所　</t>
    <rPh sb="4" eb="7">
      <t>ショザイチ</t>
    </rPh>
    <rPh sb="7" eb="8">
      <t>マタ</t>
    </rPh>
    <rPh sb="9" eb="11">
      <t>ジュウショ</t>
    </rPh>
    <phoneticPr fontId="6"/>
  </si>
  <si>
    <t>法人名または氏名　</t>
    <rPh sb="0" eb="2">
      <t>ホウジン</t>
    </rPh>
    <rPh sb="2" eb="3">
      <t>メイ</t>
    </rPh>
    <rPh sb="6" eb="8">
      <t>シメイ</t>
    </rPh>
    <phoneticPr fontId="6"/>
  </si>
  <si>
    <t>（法人の場合）</t>
    <rPh sb="1" eb="3">
      <t>ホウジン</t>
    </rPh>
    <rPh sb="4" eb="6">
      <t>バアイ</t>
    </rPh>
    <phoneticPr fontId="6"/>
  </si>
  <si>
    <t>年度</t>
    <rPh sb="0" eb="2">
      <t>ネンド</t>
    </rPh>
    <phoneticPr fontId="6"/>
  </si>
  <si>
    <t>補助申請額</t>
    <rPh sb="0" eb="2">
      <t>ホジョ</t>
    </rPh>
    <rPh sb="2" eb="4">
      <t>シンセイ</t>
    </rPh>
    <rPh sb="4" eb="5">
      <t>ガク</t>
    </rPh>
    <phoneticPr fontId="6"/>
  </si>
  <si>
    <t>金</t>
    <rPh sb="0" eb="1">
      <t>キン</t>
    </rPh>
    <phoneticPr fontId="6"/>
  </si>
  <si>
    <t xml:space="preserve">様式第１号                              　　　　　　　　　　　　　  </t>
    <phoneticPr fontId="6"/>
  </si>
  <si>
    <t>仙台市保育士等就労スタートアップ事業費補助金交付申請書</t>
    <rPh sb="0" eb="3">
      <t>センダイシ</t>
    </rPh>
    <rPh sb="3" eb="7">
      <t>ホイクシナド</t>
    </rPh>
    <rPh sb="7" eb="9">
      <t>シュウロウ</t>
    </rPh>
    <rPh sb="16" eb="18">
      <t>ジギョウ</t>
    </rPh>
    <rPh sb="18" eb="19">
      <t>ヒ</t>
    </rPh>
    <rPh sb="19" eb="22">
      <t>ホジョキン</t>
    </rPh>
    <rPh sb="22" eb="24">
      <t>コウフ</t>
    </rPh>
    <rPh sb="24" eb="27">
      <t>シンセイショ</t>
    </rPh>
    <phoneticPr fontId="6"/>
  </si>
  <si>
    <t>関係書類を添えて下記のとおり申請します。</t>
    <rPh sb="0" eb="4">
      <t>カンケイショルイ</t>
    </rPh>
    <rPh sb="5" eb="6">
      <t>ソ</t>
    </rPh>
    <rPh sb="8" eb="10">
      <t>カキ</t>
    </rPh>
    <rPh sb="14" eb="16">
      <t>シンセイ</t>
    </rPh>
    <phoneticPr fontId="6"/>
  </si>
  <si>
    <t>年度　保育士等就労スタートアップ事業費補助金交付申請調書（別表1）</t>
    <rPh sb="0" eb="2">
      <t>ネンド</t>
    </rPh>
    <rPh sb="3" eb="7">
      <t>ホイクシナド</t>
    </rPh>
    <rPh sb="7" eb="9">
      <t>シュウロウ</t>
    </rPh>
    <rPh sb="16" eb="18">
      <t>ジギョウ</t>
    </rPh>
    <rPh sb="18" eb="19">
      <t>ヒ</t>
    </rPh>
    <rPh sb="19" eb="22">
      <t>ホジョキン</t>
    </rPh>
    <rPh sb="22" eb="24">
      <t>コウフ</t>
    </rPh>
    <rPh sb="24" eb="26">
      <t>シンセイ</t>
    </rPh>
    <rPh sb="26" eb="28">
      <t>チョウショ</t>
    </rPh>
    <rPh sb="29" eb="31">
      <t>ベッピョウ</t>
    </rPh>
    <phoneticPr fontId="6"/>
  </si>
  <si>
    <t>〇施設・事業所等従事証明書</t>
    <rPh sb="1" eb="3">
      <t>シセツ</t>
    </rPh>
    <rPh sb="4" eb="7">
      <t>ジギョウショ</t>
    </rPh>
    <rPh sb="7" eb="8">
      <t>ナド</t>
    </rPh>
    <rPh sb="8" eb="13">
      <t>ジュウジショウメイショ</t>
    </rPh>
    <phoneticPr fontId="6"/>
  </si>
  <si>
    <t>〇その他参考となる書類</t>
    <rPh sb="3" eb="4">
      <t>タ</t>
    </rPh>
    <rPh sb="4" eb="6">
      <t>サンコウ</t>
    </rPh>
    <rPh sb="9" eb="11">
      <t>ショルイ</t>
    </rPh>
    <phoneticPr fontId="6"/>
  </si>
  <si>
    <t>添付書類</t>
    <phoneticPr fontId="6"/>
  </si>
  <si>
    <t>仙台市若林区新寺３－８－５　</t>
  </si>
  <si>
    <t>柴田郡村田町大字足立字上ヶ戸１７－５　</t>
  </si>
  <si>
    <t>）</t>
    <phoneticPr fontId="6"/>
  </si>
  <si>
    <t>③</t>
    <phoneticPr fontId="6"/>
  </si>
  <si>
    <t>※</t>
    <phoneticPr fontId="6"/>
  </si>
  <si>
    <t>当補助金での「常勤」とは，1日6時間以上かつ月20日以上勤務している者をさします。</t>
    <rPh sb="0" eb="1">
      <t>トウ</t>
    </rPh>
    <rPh sb="1" eb="4">
      <t>ホジョキン</t>
    </rPh>
    <phoneticPr fontId="6"/>
  </si>
  <si>
    <t>　④</t>
    <phoneticPr fontId="6"/>
  </si>
  <si>
    <t>私立保育所</t>
    <rPh sb="0" eb="2">
      <t>シリツ</t>
    </rPh>
    <rPh sb="2" eb="4">
      <t>ホイク</t>
    </rPh>
    <rPh sb="4" eb="5">
      <t>ジョ</t>
    </rPh>
    <phoneticPr fontId="10"/>
  </si>
  <si>
    <t>青葉区</t>
    <rPh sb="0" eb="3">
      <t>アオバク</t>
    </rPh>
    <phoneticPr fontId="30"/>
  </si>
  <si>
    <t>太白区</t>
    <rPh sb="0" eb="3">
      <t>タイハクク</t>
    </rPh>
    <phoneticPr fontId="30"/>
  </si>
  <si>
    <t>03110</t>
  </si>
  <si>
    <t>田子希望園</t>
  </si>
  <si>
    <t>カール英会話こども園</t>
  </si>
  <si>
    <t>01102</t>
  </si>
  <si>
    <t>台の原保育園</t>
  </si>
  <si>
    <t>02101</t>
  </si>
  <si>
    <t>仙台保育所　こじか園</t>
  </si>
  <si>
    <t>03111</t>
  </si>
  <si>
    <t>扇町まるさんかくしかく保育園</t>
  </si>
  <si>
    <t>04126</t>
  </si>
  <si>
    <t>チャイルドスクエア仙台荒井南</t>
  </si>
  <si>
    <t>01103</t>
  </si>
  <si>
    <t>和敬保育園</t>
  </si>
  <si>
    <t>02102</t>
  </si>
  <si>
    <t>宝保育園</t>
  </si>
  <si>
    <t>03113</t>
  </si>
  <si>
    <t>鶴ケ谷マードレ保育園</t>
  </si>
  <si>
    <t>04127</t>
  </si>
  <si>
    <t>仙台荒井雲母保育園</t>
  </si>
  <si>
    <t>02103</t>
  </si>
  <si>
    <t>富沢わかば保育園</t>
  </si>
  <si>
    <t>01105</t>
  </si>
  <si>
    <t>柏木保育園</t>
  </si>
  <si>
    <t>01106</t>
  </si>
  <si>
    <t>かたひら保育園</t>
  </si>
  <si>
    <t>02105</t>
  </si>
  <si>
    <t>長町自由の星保育園</t>
  </si>
  <si>
    <t>03120</t>
  </si>
  <si>
    <t>04133</t>
  </si>
  <si>
    <t>ビックママランド卸町園</t>
  </si>
  <si>
    <t>01107</t>
  </si>
  <si>
    <t>ことりの家保育園</t>
  </si>
  <si>
    <t>02107</t>
  </si>
  <si>
    <t>茂庭ピッパラ保育園</t>
  </si>
  <si>
    <t>03121</t>
  </si>
  <si>
    <t>泉区</t>
    <rPh sb="0" eb="2">
      <t>イズミク</t>
    </rPh>
    <phoneticPr fontId="30"/>
  </si>
  <si>
    <t>01108</t>
  </si>
  <si>
    <t>中江保育園</t>
  </si>
  <si>
    <t>05101</t>
  </si>
  <si>
    <t>南光台保育園</t>
  </si>
  <si>
    <t>03124</t>
  </si>
  <si>
    <t>05103</t>
  </si>
  <si>
    <t>泉中央保育園</t>
  </si>
  <si>
    <t>02110</t>
  </si>
  <si>
    <t>柳生もりの子保育園</t>
  </si>
  <si>
    <t>01114</t>
  </si>
  <si>
    <t>あさひの森保育園</t>
  </si>
  <si>
    <t>02111</t>
  </si>
  <si>
    <t>ますみ保育園</t>
  </si>
  <si>
    <t>01115</t>
  </si>
  <si>
    <t>ワッセ森のひろば保育園</t>
  </si>
  <si>
    <t>02112</t>
  </si>
  <si>
    <t>まつぼっくり保育園</t>
  </si>
  <si>
    <t>05106</t>
  </si>
  <si>
    <t>虹の丘保育園</t>
  </si>
  <si>
    <t>01116</t>
  </si>
  <si>
    <t>愛隣こども園</t>
  </si>
  <si>
    <t>02114</t>
  </si>
  <si>
    <t>しげる保育園</t>
  </si>
  <si>
    <t>03128</t>
  </si>
  <si>
    <t>岩切どろんこ保育園</t>
    <rPh sb="0" eb="2">
      <t>イワキリ</t>
    </rPh>
    <rPh sb="6" eb="9">
      <t>ホイクエン</t>
    </rPh>
    <phoneticPr fontId="4"/>
  </si>
  <si>
    <t>01118</t>
  </si>
  <si>
    <t>さねや・ちるどれんず・ふぁあむ</t>
  </si>
  <si>
    <t>03129</t>
  </si>
  <si>
    <t>榴岡はるかぜ保育園</t>
    <rPh sb="0" eb="2">
      <t>ツツジガオカ</t>
    </rPh>
    <rPh sb="6" eb="9">
      <t>ホイクエン</t>
    </rPh>
    <phoneticPr fontId="4"/>
  </si>
  <si>
    <t>05108</t>
  </si>
  <si>
    <t>南光のぞみ保育園</t>
  </si>
  <si>
    <t>03130</t>
  </si>
  <si>
    <t>02119</t>
  </si>
  <si>
    <t>仙台袋原あおぞら保育園</t>
  </si>
  <si>
    <t>01128</t>
  </si>
  <si>
    <t>コスモス大手町保育園</t>
    <rPh sb="4" eb="7">
      <t>オオテマチ</t>
    </rPh>
    <rPh sb="9" eb="10">
      <t>エン</t>
    </rPh>
    <phoneticPr fontId="4"/>
  </si>
  <si>
    <t>02120</t>
  </si>
  <si>
    <t>ポポラー仙台長町園</t>
  </si>
  <si>
    <t>01129</t>
  </si>
  <si>
    <t>メリーポピンズエスパル仙台ルーム</t>
    <rPh sb="11" eb="13">
      <t>センダイ</t>
    </rPh>
    <phoneticPr fontId="4"/>
  </si>
  <si>
    <t>02121</t>
  </si>
  <si>
    <t>コスモス〆木保育園</t>
  </si>
  <si>
    <t>05115</t>
  </si>
  <si>
    <t>アスク八乙女保育園</t>
  </si>
  <si>
    <t>01130</t>
  </si>
  <si>
    <t>パリス錦町保育園</t>
    <rPh sb="3" eb="5">
      <t>ニシキチョウ</t>
    </rPh>
    <rPh sb="5" eb="8">
      <t>ホイクエン</t>
    </rPh>
    <phoneticPr fontId="4"/>
  </si>
  <si>
    <t>02123</t>
  </si>
  <si>
    <t>アスク富沢保育園</t>
  </si>
  <si>
    <t>02124</t>
  </si>
  <si>
    <t>アスク南仙台保育園</t>
  </si>
  <si>
    <t>01132</t>
  </si>
  <si>
    <t>通町ハピネス保育園</t>
  </si>
  <si>
    <t>02125</t>
  </si>
  <si>
    <t>05118</t>
  </si>
  <si>
    <t>コスモス将監保育園</t>
    <rPh sb="4" eb="6">
      <t>ショウゲン</t>
    </rPh>
    <rPh sb="6" eb="9">
      <t>ホイクエン</t>
    </rPh>
    <phoneticPr fontId="4"/>
  </si>
  <si>
    <t>02126</t>
  </si>
  <si>
    <t>クリムスポーツ保育園</t>
    <rPh sb="7" eb="10">
      <t>ホイクエン</t>
    </rPh>
    <phoneticPr fontId="4"/>
  </si>
  <si>
    <t>若林区</t>
    <rPh sb="0" eb="2">
      <t>ワカバヤシ</t>
    </rPh>
    <rPh sb="2" eb="3">
      <t>ク</t>
    </rPh>
    <phoneticPr fontId="30"/>
  </si>
  <si>
    <t>05120</t>
  </si>
  <si>
    <t>仙台いずみの森保育園</t>
  </si>
  <si>
    <t>01135</t>
  </si>
  <si>
    <t>朝市センター保育園</t>
  </si>
  <si>
    <t>02128</t>
  </si>
  <si>
    <t>アスク山田かぎとり保育園</t>
    <rPh sb="3" eb="5">
      <t>ヤマダ</t>
    </rPh>
    <rPh sb="9" eb="11">
      <t>ホイク</t>
    </rPh>
    <rPh sb="11" eb="12">
      <t>エン</t>
    </rPh>
    <phoneticPr fontId="4"/>
  </si>
  <si>
    <t>カール英会話プリスクール</t>
  </si>
  <si>
    <t>02129</t>
  </si>
  <si>
    <t>富沢自由の星保育園</t>
  </si>
  <si>
    <t>04102</t>
  </si>
  <si>
    <t>穀町保育園</t>
  </si>
  <si>
    <t>02130</t>
  </si>
  <si>
    <t>05123</t>
  </si>
  <si>
    <t>パリス将監西保育園</t>
  </si>
  <si>
    <t>02131</t>
  </si>
  <si>
    <t>鹿野なないろ保育園</t>
  </si>
  <si>
    <t>05124</t>
  </si>
  <si>
    <t>仙台八乙女雲母保育園</t>
  </si>
  <si>
    <t>02132</t>
  </si>
  <si>
    <t>05126</t>
  </si>
  <si>
    <t>八乙女らぽむ保育園</t>
  </si>
  <si>
    <t>01142</t>
  </si>
  <si>
    <t>ファニーハート保育園</t>
    <rPh sb="7" eb="10">
      <t>ホイクエン</t>
    </rPh>
    <phoneticPr fontId="4"/>
  </si>
  <si>
    <t>05127</t>
  </si>
  <si>
    <t>紫山いちにいさん保育園</t>
  </si>
  <si>
    <t>04108</t>
  </si>
  <si>
    <t>上飯田くるみ保育園</t>
  </si>
  <si>
    <t>宮城総合支所</t>
    <rPh sb="0" eb="2">
      <t>ミヤギ</t>
    </rPh>
    <rPh sb="2" eb="4">
      <t>ソウゴウ</t>
    </rPh>
    <rPh sb="4" eb="6">
      <t>シショ</t>
    </rPh>
    <phoneticPr fontId="30"/>
  </si>
  <si>
    <t>02138</t>
  </si>
  <si>
    <t>あすと長町めぐみ保育園</t>
    <rPh sb="3" eb="5">
      <t>ナガマチ</t>
    </rPh>
    <rPh sb="8" eb="11">
      <t>ホイクエン</t>
    </rPh>
    <phoneticPr fontId="32"/>
  </si>
  <si>
    <t>04109</t>
  </si>
  <si>
    <t>やまとまちあから保育園</t>
  </si>
  <si>
    <t>06101</t>
  </si>
  <si>
    <t>国見ケ丘せんだんの杜保育園</t>
  </si>
  <si>
    <t>02139</t>
  </si>
  <si>
    <t>仙台元氣保育園</t>
  </si>
  <si>
    <t>04110</t>
  </si>
  <si>
    <t>ダーナ保育園</t>
  </si>
  <si>
    <t>02140</t>
  </si>
  <si>
    <t>諏訪ぱれっと保育園</t>
    <rPh sb="0" eb="2">
      <t>スワ</t>
    </rPh>
    <phoneticPr fontId="4"/>
  </si>
  <si>
    <t>宮城野区</t>
    <rPh sb="0" eb="4">
      <t>ミヤギノク</t>
    </rPh>
    <phoneticPr fontId="30"/>
  </si>
  <si>
    <t>04114</t>
  </si>
  <si>
    <t>アスクやまとまち保育園</t>
  </si>
  <si>
    <t>03101</t>
  </si>
  <si>
    <t>五城保育園</t>
  </si>
  <si>
    <t>カール英会話ほいくえん</t>
  </si>
  <si>
    <t>06108</t>
  </si>
  <si>
    <t>アスク愛子保育園</t>
  </si>
  <si>
    <t>03103</t>
  </si>
  <si>
    <t>小田原保育園</t>
  </si>
  <si>
    <t>04116</t>
  </si>
  <si>
    <t>ニチイキッズ仙台あらい保育園</t>
  </si>
  <si>
    <t>03104</t>
  </si>
  <si>
    <t>乳銀杏保育園</t>
  </si>
  <si>
    <t>04118</t>
  </si>
  <si>
    <t>仙台こども保育園</t>
    <rPh sb="0" eb="2">
      <t>センダイ</t>
    </rPh>
    <rPh sb="5" eb="8">
      <t>ホイクエン</t>
    </rPh>
    <phoneticPr fontId="30"/>
  </si>
  <si>
    <t>06111</t>
  </si>
  <si>
    <t>第２コスモス錦保育所</t>
  </si>
  <si>
    <t>03108</t>
  </si>
  <si>
    <t>鶴ケ谷希望園</t>
  </si>
  <si>
    <t>04122</t>
  </si>
  <si>
    <t>若林どろんこ保育園</t>
  </si>
  <si>
    <t>03109</t>
  </si>
  <si>
    <t>福室希望園</t>
  </si>
  <si>
    <t>04123</t>
  </si>
  <si>
    <t>チャイルドスクエア仙台六丁の目元町</t>
  </si>
  <si>
    <t>41114</t>
  </si>
  <si>
    <t>41604</t>
  </si>
  <si>
    <t>41605</t>
  </si>
  <si>
    <t>41606</t>
  </si>
  <si>
    <t>にじいろ保育園</t>
  </si>
  <si>
    <t>とみざわ保育園</t>
  </si>
  <si>
    <t>キッズガーデン・グランママ</t>
  </si>
  <si>
    <t>ニチイキッズ仙台くろまつ保育園</t>
  </si>
  <si>
    <t>ブルーベリーズ保育園</t>
  </si>
  <si>
    <t>ぴっころきっず長町南</t>
  </si>
  <si>
    <t>ぼだい保育園</t>
  </si>
  <si>
    <t>もりのなかま保育園　南仙台園</t>
  </si>
  <si>
    <t>保育園ソレイユ</t>
  </si>
  <si>
    <t>にこにこハウス</t>
  </si>
  <si>
    <t>しらとり保育園</t>
  </si>
  <si>
    <t>おおぞら保育園</t>
  </si>
  <si>
    <t>さくらんぼ保育園</t>
  </si>
  <si>
    <t>太白だんだん保育園</t>
  </si>
  <si>
    <t>北・杜のみらい保育園</t>
  </si>
  <si>
    <t>小羊園</t>
  </si>
  <si>
    <t>保育ルーム　きらきら</t>
  </si>
  <si>
    <t>カール大和町ナーサリー</t>
  </si>
  <si>
    <t>やまとみらい八乙女保育園</t>
  </si>
  <si>
    <t>森のプーさん保育園</t>
  </si>
  <si>
    <t>ちびっこひろば保育園</t>
  </si>
  <si>
    <t>愛児園</t>
  </si>
  <si>
    <t>カール荒井ナーサリー</t>
  </si>
  <si>
    <t>カールリトルプリスクール</t>
  </si>
  <si>
    <t>ちゃいるどらんど六丁の目南保育園</t>
  </si>
  <si>
    <t>小規模保育事業Ｃ型</t>
    <rPh sb="0" eb="3">
      <t>ショウキボ</t>
    </rPh>
    <rPh sb="3" eb="5">
      <t>ホイク</t>
    </rPh>
    <rPh sb="5" eb="7">
      <t>ジギョウ</t>
    </rPh>
    <rPh sb="8" eb="9">
      <t>ガタ</t>
    </rPh>
    <phoneticPr fontId="10"/>
  </si>
  <si>
    <t>高橋　真由美・鈴木　めぐみ</t>
    <rPh sb="0" eb="2">
      <t>タカハシ</t>
    </rPh>
    <rPh sb="3" eb="6">
      <t>マユミ</t>
    </rPh>
    <phoneticPr fontId="35"/>
  </si>
  <si>
    <t>遊佐　ひろ子・畠山　祐子</t>
    <rPh sb="0" eb="2">
      <t>ユサ</t>
    </rPh>
    <rPh sb="5" eb="6">
      <t>コ</t>
    </rPh>
    <phoneticPr fontId="35"/>
  </si>
  <si>
    <t>岸　麻記子・天間　千栄子</t>
    <rPh sb="0" eb="1">
      <t>キシ</t>
    </rPh>
    <rPh sb="2" eb="5">
      <t>マキコ</t>
    </rPh>
    <rPh sb="6" eb="7">
      <t>テン</t>
    </rPh>
    <rPh sb="7" eb="8">
      <t>マ</t>
    </rPh>
    <rPh sb="9" eb="12">
      <t>チエコ</t>
    </rPh>
    <phoneticPr fontId="35"/>
  </si>
  <si>
    <t>菅野　淳・菅野　美紀</t>
    <rPh sb="0" eb="2">
      <t>カンノ</t>
    </rPh>
    <rPh sb="3" eb="4">
      <t>アツシ</t>
    </rPh>
    <rPh sb="5" eb="7">
      <t>カンノ</t>
    </rPh>
    <rPh sb="8" eb="10">
      <t>ミキ</t>
    </rPh>
    <phoneticPr fontId="35"/>
  </si>
  <si>
    <t>小野　敬子・酒井　リエ子</t>
    <rPh sb="0" eb="2">
      <t>オノ</t>
    </rPh>
    <rPh sb="3" eb="5">
      <t>ケイコ</t>
    </rPh>
    <rPh sb="6" eb="8">
      <t>サカイ</t>
    </rPh>
    <rPh sb="11" eb="12">
      <t>コ</t>
    </rPh>
    <phoneticPr fontId="35"/>
  </si>
  <si>
    <t>Ａ型</t>
    <rPh sb="1" eb="2">
      <t>ガタ</t>
    </rPh>
    <phoneticPr fontId="30"/>
  </si>
  <si>
    <t>ワタキュー保育園北四番丁園</t>
    <rPh sb="5" eb="8">
      <t>ホイクエン</t>
    </rPh>
    <rPh sb="8" eb="12">
      <t>キタヨバンチョウ</t>
    </rPh>
    <rPh sb="12" eb="13">
      <t>エン</t>
    </rPh>
    <phoneticPr fontId="27"/>
  </si>
  <si>
    <t>ビックママランド支倉園</t>
    <rPh sb="8" eb="10">
      <t>ハセクラ</t>
    </rPh>
    <rPh sb="10" eb="11">
      <t>エン</t>
    </rPh>
    <phoneticPr fontId="27"/>
  </si>
  <si>
    <t>わくわくモリモリ保育所</t>
    <rPh sb="8" eb="10">
      <t>ホイク</t>
    </rPh>
    <rPh sb="10" eb="11">
      <t>ショ</t>
    </rPh>
    <phoneticPr fontId="27"/>
  </si>
  <si>
    <t>あすと長町保育所</t>
    <rPh sb="3" eb="5">
      <t>ナガマチ</t>
    </rPh>
    <rPh sb="5" eb="7">
      <t>ホイク</t>
    </rPh>
    <rPh sb="7" eb="8">
      <t>ショ</t>
    </rPh>
    <phoneticPr fontId="27"/>
  </si>
  <si>
    <t>もりのひろば保育園</t>
    <rPh sb="6" eb="9">
      <t>ホイクエン</t>
    </rPh>
    <phoneticPr fontId="27"/>
  </si>
  <si>
    <t>Ｂ型</t>
    <rPh sb="1" eb="2">
      <t>ガタ</t>
    </rPh>
    <phoneticPr fontId="30"/>
  </si>
  <si>
    <t>ヤクルト二日町つばめ保育園</t>
    <rPh sb="4" eb="7">
      <t>フツカマチ</t>
    </rPh>
    <rPh sb="10" eb="13">
      <t>ホイクエン</t>
    </rPh>
    <phoneticPr fontId="27"/>
  </si>
  <si>
    <t>きらきら保育園</t>
    <rPh sb="4" eb="7">
      <t>ホイクエン</t>
    </rPh>
    <phoneticPr fontId="27"/>
  </si>
  <si>
    <t>ヤクルトあやしつばめ保育園</t>
    <rPh sb="10" eb="13">
      <t>ホイクエン</t>
    </rPh>
    <phoneticPr fontId="27"/>
  </si>
  <si>
    <t>保育所型</t>
    <rPh sb="0" eb="2">
      <t>ホイク</t>
    </rPh>
    <rPh sb="2" eb="3">
      <t>ショ</t>
    </rPh>
    <rPh sb="3" eb="4">
      <t>ガタ</t>
    </rPh>
    <phoneticPr fontId="30"/>
  </si>
  <si>
    <t>エスパルキッズ保育園</t>
    <rPh sb="7" eb="10">
      <t>ホイクエン</t>
    </rPh>
    <phoneticPr fontId="28"/>
  </si>
  <si>
    <t>南中山すいせん保育園</t>
    <phoneticPr fontId="28"/>
  </si>
  <si>
    <t>キッズ・マークトゥエイン</t>
    <phoneticPr fontId="30"/>
  </si>
  <si>
    <t>せせらぎ保育園</t>
    <rPh sb="4" eb="7">
      <t>ホイクエン</t>
    </rPh>
    <phoneticPr fontId="28"/>
  </si>
  <si>
    <t>幼稚園</t>
    <rPh sb="0" eb="3">
      <t>ヨウチエン</t>
    </rPh>
    <phoneticPr fontId="10"/>
  </si>
  <si>
    <t>南中山すいせん保育園</t>
  </si>
  <si>
    <t>ペンギンナーサリースクールせんだい</t>
  </si>
  <si>
    <t>おひさま保育園　</t>
  </si>
  <si>
    <t>キッズ・マークトゥエイン</t>
  </si>
  <si>
    <t>仙台市青葉区上杉4丁目5-5</t>
  </si>
  <si>
    <t>仙台市青葉区二日町17-17BRAVI北四番丁2F</t>
  </si>
  <si>
    <t xml:space="preserve">東京都渋谷区道玄坂1－12－1渋谷マークシティウェスト17階 </t>
  </si>
  <si>
    <t>一般社団法人　共同保育所ちろりん村</t>
  </si>
  <si>
    <t>株式会社　Ｆ＆Ｓ</t>
  </si>
  <si>
    <t>有限会社　カール英会話ほいくえん</t>
  </si>
  <si>
    <t>株式会社　佐藤商会</t>
  </si>
  <si>
    <t>一般社団法人　アイルアーク</t>
  </si>
  <si>
    <t>特定非営利活動法人　空飛ぶくぢらの会</t>
  </si>
  <si>
    <t>学校法人　ろりぽっぷ学園</t>
  </si>
  <si>
    <t>学校法人　岩沼学園</t>
  </si>
  <si>
    <t>特定非営利活動法人　アスイク</t>
  </si>
  <si>
    <t>株式会社　プライムツーワン</t>
  </si>
  <si>
    <t>株式会社　Lateral Kids</t>
  </si>
  <si>
    <t>株式会社　ちゃいるどらんど</t>
  </si>
  <si>
    <t>株式会社　ちびっこひろば保育園</t>
  </si>
  <si>
    <t>一般社団法人　ぽっかぽか</t>
  </si>
  <si>
    <t>宮城中央ヤクルト販売　株式会社</t>
  </si>
  <si>
    <t>（施 設 名：</t>
    <rPh sb="1" eb="2">
      <t>シ</t>
    </rPh>
    <rPh sb="3" eb="4">
      <t>セツ</t>
    </rPh>
    <rPh sb="5" eb="6">
      <t>メイ</t>
    </rPh>
    <phoneticPr fontId="6"/>
  </si>
  <si>
    <t xml:space="preserve">代表者名  </t>
    <rPh sb="0" eb="3">
      <t>ダイヒョウシャ</t>
    </rPh>
    <rPh sb="3" eb="4">
      <t>メイ</t>
    </rPh>
    <phoneticPr fontId="6"/>
  </si>
  <si>
    <r>
      <t>※</t>
    </r>
    <r>
      <rPr>
        <sz val="11"/>
        <color indexed="8"/>
        <rFont val="游ゴシック"/>
        <family val="3"/>
        <charset val="128"/>
        <scheme val="minor"/>
      </rPr>
      <t>2　経験年数は月単位での算定になるため，36ヶ月目に入った時点で3年に到達することとなります。</t>
    </r>
    <phoneticPr fontId="6"/>
  </si>
  <si>
    <t>円</t>
    <rPh sb="0" eb="1">
      <t>エン</t>
    </rPh>
    <phoneticPr fontId="6"/>
  </si>
  <si>
    <t>補助申請額（年額）</t>
    <rPh sb="2" eb="4">
      <t>シンセイ</t>
    </rPh>
    <phoneticPr fontId="6"/>
  </si>
  <si>
    <t>仙台市太白区茂庭台２－１５－２０　</t>
  </si>
  <si>
    <t>社会福祉法人宮城県福祉事業協会</t>
  </si>
  <si>
    <t>仙台市青葉区新坂町１２－１　</t>
  </si>
  <si>
    <t>宗教法人荘厳寺</t>
  </si>
  <si>
    <t>仙台市青葉区葉山町８－１　</t>
  </si>
  <si>
    <t>社会福祉法人仙台市社会事業協会</t>
  </si>
  <si>
    <t>仙台市青葉区片平２－１－２　</t>
  </si>
  <si>
    <t>社会福祉法人木這子</t>
  </si>
  <si>
    <t>東京都中央区日本橋浜町２－４４－４</t>
  </si>
  <si>
    <t>社会福祉法人信和会</t>
  </si>
  <si>
    <t>仙台市青葉区五橋１－６－１５　</t>
  </si>
  <si>
    <t>宗教法人日本基督教団仙台五橋教会</t>
  </si>
  <si>
    <t>仙台市青葉区上杉１－１０－２５　コンバウス上杉第一</t>
  </si>
  <si>
    <t>有限会社オリン</t>
  </si>
  <si>
    <t>仙台市青葉区柏木１－１－３６　</t>
  </si>
  <si>
    <t>仙台市宮城野区出花１丁目２７９番地　</t>
  </si>
  <si>
    <t>新潟市東区粟山７０６－１　</t>
  </si>
  <si>
    <t>社会福祉法人勇樹会</t>
  </si>
  <si>
    <t>東京都渋谷区渋谷１－２－５　MFPR渋谷ビル13階</t>
  </si>
  <si>
    <t>社会福祉法人どろんこ会</t>
  </si>
  <si>
    <t>社会福祉法人みらい</t>
  </si>
  <si>
    <t>株式会社トムズ</t>
  </si>
  <si>
    <t>仙台市青葉区春日町５－２５　</t>
  </si>
  <si>
    <t>仙台市青葉区中央４－３－２８　朝市ビル３階</t>
  </si>
  <si>
    <t>特定非営利活動法人朝市センター保育園</t>
  </si>
  <si>
    <t>仙台市青葉区春日町５－２５</t>
  </si>
  <si>
    <t>仙台市青葉区小松島４－１７－２２</t>
  </si>
  <si>
    <t>仙台市青葉区土樋一丁目１－１５</t>
  </si>
  <si>
    <t>公益財団法人鉄道弘済会</t>
  </si>
  <si>
    <t>仙台市太白区袋原字内手７１　</t>
  </si>
  <si>
    <t>宗教法人真宗大谷派宝林寺</t>
  </si>
  <si>
    <t>仙台市青葉区立町９－７　</t>
  </si>
  <si>
    <t>仙台市太白区長町４－７－１５　</t>
  </si>
  <si>
    <t>社会福祉法人愛光福祉会</t>
  </si>
  <si>
    <t>仙台市青葉区霊屋下２３－５　</t>
  </si>
  <si>
    <t>学校法人瑞鳳学園</t>
  </si>
  <si>
    <t>仙台市宮城野区田子字富里１５３　</t>
  </si>
  <si>
    <t>社会福祉法人宮城厚生福祉会</t>
  </si>
  <si>
    <t>仙台市泉区虹の丘１－１８－２　</t>
  </si>
  <si>
    <t>学校法人三島学園</t>
  </si>
  <si>
    <t>仙台市太白区金剛沢１－５－３５　</t>
  </si>
  <si>
    <t>学校法人西多賀学園</t>
  </si>
  <si>
    <t>仙台市太白区郡山４－１３－４　</t>
  </si>
  <si>
    <t>学校法人沼田学園</t>
  </si>
  <si>
    <t>社会福祉法人柏松会</t>
  </si>
  <si>
    <t>株式会社日本保育サービス</t>
  </si>
  <si>
    <t>名取市手倉田字山２０８－１　</t>
  </si>
  <si>
    <t>社会福祉法人宮城福祉会</t>
  </si>
  <si>
    <t>株式会社タスク・フォースミテラ</t>
  </si>
  <si>
    <t>仙台市太白区茂庭字人来田西３０－１　</t>
  </si>
  <si>
    <t>株式会社仙台ジュニア体育研究所</t>
  </si>
  <si>
    <t>株式会社アイグラン</t>
  </si>
  <si>
    <t>宮城県名取市愛の杜１－２－１０</t>
  </si>
  <si>
    <t>株式会社たけやま</t>
  </si>
  <si>
    <t>埼玉県飯能市永田５２７－２</t>
  </si>
  <si>
    <t>仙台市宮城野区五輪１－４－２０　</t>
  </si>
  <si>
    <t>社会福祉法人五城福祉会</t>
  </si>
  <si>
    <t>仙台市宮城野区鶴ヶ谷５－１７－１　</t>
  </si>
  <si>
    <t>社会福祉法人希望園</t>
  </si>
  <si>
    <t>仙台市青葉区本町２－１１－１０　</t>
  </si>
  <si>
    <t>学校法人菅原学園</t>
  </si>
  <si>
    <t>仙台市宮城野区出花１－２７９　</t>
  </si>
  <si>
    <t>保育園ワタキューキンダーハイム</t>
  </si>
  <si>
    <t>京都府綴喜郡井手町大字多賀小字茶臼塚１２－２　</t>
  </si>
  <si>
    <t>ワタキューセイモア株式会社</t>
  </si>
  <si>
    <t>仙台岩切あおぞら保育園</t>
  </si>
  <si>
    <t>ニチイキッズ仙台さかえ保育園</t>
  </si>
  <si>
    <t>株式会社ニチイ学館</t>
  </si>
  <si>
    <t>岩沼市押分字水先５－６　</t>
  </si>
  <si>
    <t>社会福祉法人はるかぜ福祉会</t>
  </si>
  <si>
    <t>03132</t>
  </si>
  <si>
    <t>パプリカ保育園</t>
  </si>
  <si>
    <t>仙台市宮城野区苦竹２－３－２　</t>
  </si>
  <si>
    <t>株式会社秋桜</t>
  </si>
  <si>
    <t>ピースフル保育園</t>
  </si>
  <si>
    <t>03142</t>
  </si>
  <si>
    <t>仙台市若林区元茶畑１０－２１　</t>
  </si>
  <si>
    <t>社会福祉法人仙台愛隣会</t>
  </si>
  <si>
    <t>仙台市若林区上飯田１－３－４６　</t>
  </si>
  <si>
    <t>仙台市若林区大和町５－６－３３　</t>
  </si>
  <si>
    <t>株式会社瑞穂</t>
  </si>
  <si>
    <t>社会福祉法人瑞鳳福祉会</t>
  </si>
  <si>
    <t>東京都文京区本郷３－２３－１６　</t>
  </si>
  <si>
    <t>学校法人三幸学園</t>
  </si>
  <si>
    <t>東京都渋谷区渋谷１－２－５　ＭＦＰＲ渋谷ビル１３Ｆ</t>
  </si>
  <si>
    <t>社会福祉法人カナの会</t>
  </si>
  <si>
    <t>埼玉県さいたま市大宮区仲町１－５４－３</t>
  </si>
  <si>
    <t>東京都中央区銀座７－１６－１２　Ｇ－７ビルディング</t>
  </si>
  <si>
    <t>株式会社モード・プランニング・ジャパン</t>
  </si>
  <si>
    <t>大崎市古川穂波３－４－３８　</t>
  </si>
  <si>
    <t>社会福祉法人宮城愛育会</t>
  </si>
  <si>
    <t>仙台市青葉区小松島新堤７－１　</t>
  </si>
  <si>
    <t>社会福祉法人仙台キリスト教育児院</t>
  </si>
  <si>
    <t>仙台市泉区南光台東１－５１－１　</t>
  </si>
  <si>
    <t>学校法人村山学園</t>
  </si>
  <si>
    <t>富谷市上桜木２－１－９　</t>
  </si>
  <si>
    <t>社会福祉法人三矢会</t>
  </si>
  <si>
    <t>仙台市泉区八乙女中央２－２－１０</t>
  </si>
  <si>
    <t>株式会社らぽむ</t>
  </si>
  <si>
    <t>仙台市泉区紫山４－２０－２</t>
  </si>
  <si>
    <t>株式会社いちにいさん</t>
  </si>
  <si>
    <t>05131</t>
  </si>
  <si>
    <t>社会福祉法人やまとみらい福祉会</t>
  </si>
  <si>
    <t>05132</t>
  </si>
  <si>
    <t>仙台市青葉区国見ヶ丘６－１４９－１　</t>
  </si>
  <si>
    <t>社会福祉法人東北福祉会</t>
  </si>
  <si>
    <t>角田市島田字御蔵林５９　</t>
  </si>
  <si>
    <t>社会福祉法人恵萩会</t>
  </si>
  <si>
    <t>06112</t>
  </si>
  <si>
    <t>様式第１号　別表１</t>
    <rPh sb="0" eb="2">
      <t>ヨウシキ</t>
    </rPh>
    <rPh sb="2" eb="3">
      <t>ダイ</t>
    </rPh>
    <rPh sb="4" eb="5">
      <t>ゴウ</t>
    </rPh>
    <rPh sb="6" eb="8">
      <t>ベッピョウ</t>
    </rPh>
    <phoneticPr fontId="6"/>
  </si>
  <si>
    <t>3</t>
    <phoneticPr fontId="6"/>
  </si>
  <si>
    <t>岩切たんぽぽ保育園</t>
    <rPh sb="0" eb="2">
      <t>イワキリ</t>
    </rPh>
    <phoneticPr fontId="31"/>
  </si>
  <si>
    <t>鶴ケ谷はぐくみ保育園</t>
    <rPh sb="0" eb="3">
      <t>ツルガヤ</t>
    </rPh>
    <phoneticPr fontId="10"/>
  </si>
  <si>
    <t>上飯田くるみ保育園</t>
    <phoneticPr fontId="4"/>
  </si>
  <si>
    <t>やまとまちあから保育園</t>
    <phoneticPr fontId="4"/>
  </si>
  <si>
    <t>ダーナ保育園</t>
    <phoneticPr fontId="4"/>
  </si>
  <si>
    <t>アスクやまとまち保育園</t>
    <phoneticPr fontId="4"/>
  </si>
  <si>
    <t>06114</t>
    <phoneticPr fontId="6"/>
  </si>
  <si>
    <t>南吉成すぎのこ保育園</t>
    <rPh sb="0" eb="1">
      <t>ミナミ</t>
    </rPh>
    <rPh sb="1" eb="3">
      <t>ヨシナリ</t>
    </rPh>
    <phoneticPr fontId="4"/>
  </si>
  <si>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4"/>
  </si>
  <si>
    <t>福聚幼稚園</t>
    <rPh sb="0" eb="2">
      <t>フクジュ</t>
    </rPh>
    <rPh sb="2" eb="5">
      <t>ヨウチエン</t>
    </rPh>
    <phoneticPr fontId="4"/>
  </si>
  <si>
    <t>幼保連携型認定こども園みどりの森</t>
    <rPh sb="0" eb="1">
      <t>ヨウ</t>
    </rPh>
    <rPh sb="1" eb="2">
      <t>ホ</t>
    </rPh>
    <rPh sb="2" eb="5">
      <t>レンケイガタ</t>
    </rPh>
    <rPh sb="5" eb="7">
      <t>ニンテイ</t>
    </rPh>
    <rPh sb="10" eb="11">
      <t>エン</t>
    </rPh>
    <rPh sb="15" eb="16">
      <t>モリ</t>
    </rPh>
    <phoneticPr fontId="4"/>
  </si>
  <si>
    <t>幼保連携型認定こども園　はせくらまち杜のこども園</t>
    <rPh sb="0" eb="7">
      <t>ヨウホレンケイガタニンテイ</t>
    </rPh>
    <rPh sb="10" eb="11">
      <t>エン</t>
    </rPh>
    <rPh sb="18" eb="19">
      <t>モリ</t>
    </rPh>
    <rPh sb="23" eb="24">
      <t>エン</t>
    </rPh>
    <phoneticPr fontId="4"/>
  </si>
  <si>
    <t>青葉こども園</t>
    <rPh sb="0" eb="2">
      <t>アオバ</t>
    </rPh>
    <rPh sb="5" eb="6">
      <t>エン</t>
    </rPh>
    <phoneticPr fontId="4"/>
  </si>
  <si>
    <t>幼保連携型認定こども園　折立幼稚園・ナーサリールーム</t>
    <rPh sb="0" eb="7">
      <t>ヨウホレンケイガタニンテイ</t>
    </rPh>
    <rPh sb="10" eb="11">
      <t>エン</t>
    </rPh>
    <rPh sb="12" eb="14">
      <t>オリタテ</t>
    </rPh>
    <rPh sb="14" eb="17">
      <t>ヨウチエン</t>
    </rPh>
    <phoneticPr fontId="4"/>
  </si>
  <si>
    <t>立華認定こども園</t>
    <rPh sb="0" eb="2">
      <t>タチバナ</t>
    </rPh>
    <rPh sb="2" eb="4">
      <t>ニンテイ</t>
    </rPh>
    <rPh sb="7" eb="8">
      <t>エン</t>
    </rPh>
    <phoneticPr fontId="4"/>
  </si>
  <si>
    <t>新田すいせんこども園　</t>
    <rPh sb="0" eb="2">
      <t>シンデン</t>
    </rPh>
    <rPh sb="9" eb="10">
      <t>エン</t>
    </rPh>
    <phoneticPr fontId="4"/>
  </si>
  <si>
    <t>原町すいせんこども園　</t>
    <rPh sb="0" eb="2">
      <t>ハラマチ</t>
    </rPh>
    <rPh sb="9" eb="10">
      <t>エン</t>
    </rPh>
    <phoneticPr fontId="4"/>
  </si>
  <si>
    <t>新田東すいせんこども園</t>
    <rPh sb="0" eb="2">
      <t>シンデン</t>
    </rPh>
    <rPh sb="2" eb="3">
      <t>ヒガシ</t>
    </rPh>
    <rPh sb="10" eb="11">
      <t>エン</t>
    </rPh>
    <phoneticPr fontId="4"/>
  </si>
  <si>
    <t>ありすの国こども園</t>
    <rPh sb="4" eb="5">
      <t>クニ</t>
    </rPh>
    <rPh sb="8" eb="9">
      <t>エン</t>
    </rPh>
    <phoneticPr fontId="4"/>
  </si>
  <si>
    <t>河原町すいせんこども園　</t>
    <rPh sb="0" eb="3">
      <t>カワラマチ</t>
    </rPh>
    <rPh sb="10" eb="11">
      <t>エン</t>
    </rPh>
    <phoneticPr fontId="4"/>
  </si>
  <si>
    <t>幼保連携型認定こども園　仙台保育園</t>
    <rPh sb="0" eb="7">
      <t>ヨウホレンケイガタニンテイ</t>
    </rPh>
    <rPh sb="10" eb="11">
      <t>エン</t>
    </rPh>
    <rPh sb="12" eb="14">
      <t>センダイ</t>
    </rPh>
    <rPh sb="14" eb="17">
      <t>ホイクエン</t>
    </rPh>
    <phoneticPr fontId="4"/>
  </si>
  <si>
    <t>認定向山こども園</t>
    <rPh sb="0" eb="2">
      <t>ニンテイ</t>
    </rPh>
    <rPh sb="2" eb="4">
      <t>ムカイヤマ</t>
    </rPh>
    <rPh sb="7" eb="8">
      <t>エン</t>
    </rPh>
    <phoneticPr fontId="4"/>
  </si>
  <si>
    <t>ゆりかご認定こども園</t>
    <rPh sb="4" eb="6">
      <t>ニンテイ</t>
    </rPh>
    <rPh sb="9" eb="10">
      <t>エン</t>
    </rPh>
    <phoneticPr fontId="4"/>
  </si>
  <si>
    <t>西多賀チェリーこども園　</t>
    <rPh sb="0" eb="3">
      <t>ニシタガ</t>
    </rPh>
    <rPh sb="10" eb="11">
      <t>エン</t>
    </rPh>
    <phoneticPr fontId="4"/>
  </si>
  <si>
    <t>太子堂すいせんこども園　</t>
    <rPh sb="0" eb="3">
      <t>タイシドウ</t>
    </rPh>
    <rPh sb="10" eb="11">
      <t>エン</t>
    </rPh>
    <phoneticPr fontId="4"/>
  </si>
  <si>
    <t>大野田すぎのここども園</t>
    <rPh sb="0" eb="3">
      <t>オオノダ</t>
    </rPh>
    <rPh sb="10" eb="11">
      <t>エン</t>
    </rPh>
    <phoneticPr fontId="4"/>
  </si>
  <si>
    <t>泉第2チェリーこども園</t>
    <rPh sb="0" eb="1">
      <t>イズミ</t>
    </rPh>
    <rPh sb="1" eb="2">
      <t>ダイ</t>
    </rPh>
    <rPh sb="10" eb="11">
      <t>エン</t>
    </rPh>
    <phoneticPr fontId="4"/>
  </si>
  <si>
    <t>寺岡すいせんこども園　</t>
    <rPh sb="0" eb="2">
      <t>テラオカ</t>
    </rPh>
    <rPh sb="9" eb="10">
      <t>エン</t>
    </rPh>
    <phoneticPr fontId="4"/>
  </si>
  <si>
    <t>社会福祉法人一寿会　住吉台こども園</t>
    <rPh sb="0" eb="4">
      <t>シャカイフクシ</t>
    </rPh>
    <rPh sb="4" eb="6">
      <t>ホウジン</t>
    </rPh>
    <rPh sb="6" eb="7">
      <t>イチ</t>
    </rPh>
    <rPh sb="7" eb="8">
      <t>ジュ</t>
    </rPh>
    <rPh sb="8" eb="9">
      <t>カイ</t>
    </rPh>
    <rPh sb="10" eb="11">
      <t>スミ</t>
    </rPh>
    <rPh sb="11" eb="12">
      <t>ヨシ</t>
    </rPh>
    <rPh sb="12" eb="13">
      <t>ダイ</t>
    </rPh>
    <rPh sb="16" eb="17">
      <t>エン</t>
    </rPh>
    <phoneticPr fontId="4"/>
  </si>
  <si>
    <t>社会福祉法人一寿会　長命ヶ丘つくしこども園</t>
    <rPh sb="0" eb="2">
      <t>シャカイ</t>
    </rPh>
    <rPh sb="2" eb="4">
      <t>フクシ</t>
    </rPh>
    <rPh sb="4" eb="6">
      <t>ホウジン</t>
    </rPh>
    <rPh sb="6" eb="7">
      <t>イチ</t>
    </rPh>
    <rPh sb="7" eb="8">
      <t>ジュ</t>
    </rPh>
    <rPh sb="8" eb="9">
      <t>カイ</t>
    </rPh>
    <rPh sb="10" eb="14">
      <t>チョウメイガオカ</t>
    </rPh>
    <rPh sb="20" eb="21">
      <t>エン</t>
    </rPh>
    <phoneticPr fontId="4"/>
  </si>
  <si>
    <t>栗生あおばこども園</t>
    <rPh sb="0" eb="2">
      <t>クリュウ</t>
    </rPh>
    <rPh sb="8" eb="9">
      <t>エン</t>
    </rPh>
    <phoneticPr fontId="4"/>
  </si>
  <si>
    <t>認定こども園　仙台YMCA幼稚園</t>
    <rPh sb="0" eb="2">
      <t>ニンテイ</t>
    </rPh>
    <rPh sb="5" eb="6">
      <t>エン</t>
    </rPh>
    <rPh sb="7" eb="9">
      <t>センダイ</t>
    </rPh>
    <rPh sb="13" eb="16">
      <t>ヨウチエン</t>
    </rPh>
    <phoneticPr fontId="4"/>
  </si>
  <si>
    <t>泉第二幼稚園</t>
    <rPh sb="0" eb="1">
      <t>イズミ</t>
    </rPh>
    <rPh sb="1" eb="3">
      <t>ダイニ</t>
    </rPh>
    <rPh sb="3" eb="6">
      <t>ヨウチエン</t>
    </rPh>
    <phoneticPr fontId="4"/>
  </si>
  <si>
    <t>ねのしろいし幼稚園</t>
    <rPh sb="6" eb="9">
      <t>ヨウチエン</t>
    </rPh>
    <phoneticPr fontId="4"/>
  </si>
  <si>
    <t>ますえの森どうわこども園　</t>
    <rPh sb="4" eb="5">
      <t>モリ</t>
    </rPh>
    <rPh sb="11" eb="12">
      <t>エン</t>
    </rPh>
    <phoneticPr fontId="4"/>
  </si>
  <si>
    <t>六丁の目マザーグースこども園</t>
    <rPh sb="0" eb="2">
      <t>ロクチョウ</t>
    </rPh>
    <rPh sb="3" eb="4">
      <t>メ</t>
    </rPh>
    <rPh sb="13" eb="14">
      <t>エン</t>
    </rPh>
    <phoneticPr fontId="4"/>
  </si>
  <si>
    <t>鶴が丘マミーこども園</t>
    <rPh sb="0" eb="1">
      <t>ツル</t>
    </rPh>
    <rPh sb="2" eb="3">
      <t>オカ</t>
    </rPh>
    <rPh sb="9" eb="10">
      <t>エン</t>
    </rPh>
    <phoneticPr fontId="4"/>
  </si>
  <si>
    <t>小規模Ａ型　青葉区</t>
    <rPh sb="0" eb="3">
      <t>ショウキボ</t>
    </rPh>
    <rPh sb="4" eb="5">
      <t>ガタ</t>
    </rPh>
    <rPh sb="6" eb="9">
      <t>アオバク</t>
    </rPh>
    <phoneticPr fontId="10"/>
  </si>
  <si>
    <t>小規模Ａ型　宮城野区</t>
    <rPh sb="0" eb="3">
      <t>ショウキボ</t>
    </rPh>
    <rPh sb="4" eb="5">
      <t>ガタ</t>
    </rPh>
    <rPh sb="6" eb="10">
      <t>ミヤギノク</t>
    </rPh>
    <phoneticPr fontId="10"/>
  </si>
  <si>
    <t>小規模Ａ型　太白区</t>
    <rPh sb="0" eb="3">
      <t>ショウキボ</t>
    </rPh>
    <rPh sb="4" eb="5">
      <t>ガタ</t>
    </rPh>
    <rPh sb="6" eb="9">
      <t>タイハクク</t>
    </rPh>
    <phoneticPr fontId="10"/>
  </si>
  <si>
    <t>小規模Ｂ型</t>
    <rPh sb="0" eb="3">
      <t>ショウキボ</t>
    </rPh>
    <rPh sb="4" eb="5">
      <t>ガタ</t>
    </rPh>
    <phoneticPr fontId="10"/>
  </si>
  <si>
    <t>もりのなかま保育園宮城野園</t>
  </si>
  <si>
    <t>ひよこ保育園</t>
  </si>
  <si>
    <t>ＷＡＣまごころ保育園</t>
  </si>
  <si>
    <t>ハニー保育園</t>
  </si>
  <si>
    <t>まんまる保育園</t>
  </si>
  <si>
    <t>スクルドエンジェル保育園仙台宮城野原園</t>
  </si>
  <si>
    <t>ちゃいるどらんど岩切駅前保育園</t>
  </si>
  <si>
    <t>おひさま原っぱ保育園</t>
  </si>
  <si>
    <t>ぽっかぽか彩保育園</t>
    <phoneticPr fontId="10"/>
  </si>
  <si>
    <t>おうち保育園木町どおり</t>
  </si>
  <si>
    <t>小規模保育事業所ココカラ荒巻</t>
  </si>
  <si>
    <t>かみすぎさくら保育園</t>
  </si>
  <si>
    <t>すまいる立町保育園</t>
  </si>
  <si>
    <t>キッズフィールド新田東園</t>
  </si>
  <si>
    <t>ぷりえ～る保育園あらまき</t>
  </si>
  <si>
    <t>つつじがおか保育園</t>
  </si>
  <si>
    <t>パパママ保育園</t>
  </si>
  <si>
    <t>愛子つぼみ保育園</t>
  </si>
  <si>
    <t>ハピネス保育園中野栄</t>
    <rPh sb="4" eb="7">
      <t>ホイクエン</t>
    </rPh>
    <rPh sb="7" eb="10">
      <t>ナカノサカエ</t>
    </rPh>
    <phoneticPr fontId="10"/>
  </si>
  <si>
    <t>共同保育所ちろりん村</t>
  </si>
  <si>
    <t>苦竹ナーサリー</t>
    <rPh sb="0" eb="2">
      <t>ニガタケ</t>
    </rPh>
    <phoneticPr fontId="10"/>
  </si>
  <si>
    <t>きまちこころ保育園</t>
  </si>
  <si>
    <t>小規模Ａ型　若林区</t>
    <rPh sb="0" eb="3">
      <t>ショウキボ</t>
    </rPh>
    <rPh sb="4" eb="5">
      <t>ガタ</t>
    </rPh>
    <rPh sb="6" eb="9">
      <t>ワカバヤシク</t>
    </rPh>
    <phoneticPr fontId="10"/>
  </si>
  <si>
    <t>こどもの家エミール</t>
  </si>
  <si>
    <t>バイリンガル保育園八木山</t>
  </si>
  <si>
    <t>かみすぎさくら第2保育園</t>
  </si>
  <si>
    <t>小規模保育事業所ココカラ五橋</t>
  </si>
  <si>
    <t>小規模Ａ型　泉区・宮総</t>
    <rPh sb="0" eb="3">
      <t>ショウキボ</t>
    </rPh>
    <rPh sb="4" eb="5">
      <t>ガタ</t>
    </rPh>
    <rPh sb="6" eb="7">
      <t>イズミ</t>
    </rPh>
    <rPh sb="7" eb="8">
      <t>ク</t>
    </rPh>
    <rPh sb="9" eb="10">
      <t>ミヤ</t>
    </rPh>
    <rPh sb="10" eb="11">
      <t>ソウ</t>
    </rPh>
    <phoneticPr fontId="10"/>
  </si>
  <si>
    <t>さくらっこ保育園</t>
  </si>
  <si>
    <t>すまいる新寺保育園</t>
  </si>
  <si>
    <t>サン・キッズ保育園</t>
  </si>
  <si>
    <t>たっこの家</t>
  </si>
  <si>
    <t>ろりぽっぷ小規模保育園おほしさま館</t>
  </si>
  <si>
    <t>カール高松ナーサリー</t>
  </si>
  <si>
    <t>バイリンガル保育園なないろの里</t>
  </si>
  <si>
    <t>リコリコ保育園</t>
  </si>
  <si>
    <t>空飛ぶくぢら保育所</t>
  </si>
  <si>
    <t>ハピネス保育園南光台東</t>
  </si>
  <si>
    <t>ろりぽっぷ第2小規模保育園おひさま館</t>
  </si>
  <si>
    <t>グレース保育園</t>
  </si>
  <si>
    <t>泉中央さんさん保育室</t>
  </si>
  <si>
    <t>六丁の目保育園中町園</t>
  </si>
  <si>
    <t>アスイク保育園　薬師堂前</t>
  </si>
  <si>
    <t>第2紫山いちにいさん保育園</t>
    <phoneticPr fontId="10"/>
  </si>
  <si>
    <t>【仙台市保育士等就労スタートアップ事業費補助金交付申請書】　作成の手引き</t>
    <rPh sb="1" eb="3">
      <t>センダイ</t>
    </rPh>
    <rPh sb="3" eb="4">
      <t>シ</t>
    </rPh>
    <rPh sb="4" eb="7">
      <t>ホイクシ</t>
    </rPh>
    <rPh sb="7" eb="8">
      <t>ナド</t>
    </rPh>
    <rPh sb="8" eb="10">
      <t>シュウロウ</t>
    </rPh>
    <rPh sb="17" eb="19">
      <t>ジギョウ</t>
    </rPh>
    <rPh sb="19" eb="20">
      <t>ヒ</t>
    </rPh>
    <rPh sb="20" eb="23">
      <t>ホジョキン</t>
    </rPh>
    <rPh sb="23" eb="25">
      <t>コウフ</t>
    </rPh>
    <rPh sb="25" eb="27">
      <t>シンセイ</t>
    </rPh>
    <rPh sb="27" eb="28">
      <t>ショ</t>
    </rPh>
    <rPh sb="30" eb="32">
      <t>サクセイ</t>
    </rPh>
    <rPh sb="33" eb="35">
      <t>テビ</t>
    </rPh>
    <phoneticPr fontId="6"/>
  </si>
  <si>
    <t>別表１「仙台市保育士等就労スタートアップ事業費補助金交付申請調書」を作成します。</t>
    <rPh sb="0" eb="2">
      <t>ベッピョウ</t>
    </rPh>
    <rPh sb="4" eb="7">
      <t>センダイシ</t>
    </rPh>
    <rPh sb="7" eb="11">
      <t>ホイクシナド</t>
    </rPh>
    <phoneticPr fontId="6"/>
  </si>
  <si>
    <t>〇市税納付状況の確認に係る同意書　（今年度他の補助金等で提出していない園のみ）</t>
    <rPh sb="1" eb="2">
      <t>シ</t>
    </rPh>
    <rPh sb="2" eb="3">
      <t>ゼイ</t>
    </rPh>
    <rPh sb="3" eb="5">
      <t>ノウフ</t>
    </rPh>
    <rPh sb="5" eb="7">
      <t>ジョウキョウ</t>
    </rPh>
    <rPh sb="8" eb="10">
      <t>カクニン</t>
    </rPh>
    <rPh sb="11" eb="12">
      <t>カカ</t>
    </rPh>
    <rPh sb="13" eb="16">
      <t>ドウイショ</t>
    </rPh>
    <rPh sb="18" eb="20">
      <t>コンネン</t>
    </rPh>
    <rPh sb="20" eb="21">
      <t>ド</t>
    </rPh>
    <rPh sb="21" eb="22">
      <t>ホカ</t>
    </rPh>
    <rPh sb="23" eb="26">
      <t>ホジョキン</t>
    </rPh>
    <rPh sb="26" eb="27">
      <t>ナド</t>
    </rPh>
    <rPh sb="28" eb="30">
      <t>テイシュツ</t>
    </rPh>
    <rPh sb="35" eb="36">
      <t>エン</t>
    </rPh>
    <phoneticPr fontId="6"/>
  </si>
  <si>
    <t>保育所等</t>
    <rPh sb="0" eb="2">
      <t>ホイク</t>
    </rPh>
    <rPh sb="2" eb="4">
      <t>ショナド</t>
    </rPh>
    <phoneticPr fontId="6"/>
  </si>
  <si>
    <t>認定こども園</t>
    <rPh sb="0" eb="2">
      <t>ニンテイ</t>
    </rPh>
    <rPh sb="5" eb="6">
      <t>エン</t>
    </rPh>
    <phoneticPr fontId="6"/>
  </si>
  <si>
    <t>幼稚園</t>
    <rPh sb="0" eb="3">
      <t>ヨウチエン</t>
    </rPh>
    <phoneticPr fontId="6"/>
  </si>
  <si>
    <t>区分</t>
    <rPh sb="0" eb="2">
      <t>クブン</t>
    </rPh>
    <phoneticPr fontId="6"/>
  </si>
  <si>
    <t>1</t>
    <phoneticPr fontId="6"/>
  </si>
  <si>
    <t>2</t>
    <phoneticPr fontId="6"/>
  </si>
  <si>
    <t>3</t>
    <phoneticPr fontId="6"/>
  </si>
  <si>
    <t>担当者名と連絡先を記載してください。</t>
    <rPh sb="0" eb="2">
      <t>タントウ</t>
    </rPh>
    <rPh sb="2" eb="3">
      <t>シャ</t>
    </rPh>
    <rPh sb="3" eb="4">
      <t>メイ</t>
    </rPh>
    <rPh sb="5" eb="8">
      <t>レンラクサキ</t>
    </rPh>
    <rPh sb="9" eb="11">
      <t>キサイ</t>
    </rPh>
    <phoneticPr fontId="6"/>
  </si>
  <si>
    <t>個々の対象者の氏名等を記載します。</t>
    <rPh sb="0" eb="2">
      <t>ココ</t>
    </rPh>
    <rPh sb="3" eb="6">
      <t>タイショウシャ</t>
    </rPh>
    <rPh sb="7" eb="9">
      <t>シメイ</t>
    </rPh>
    <rPh sb="9" eb="10">
      <t>ナド</t>
    </rPh>
    <rPh sb="11" eb="13">
      <t>キサイ</t>
    </rPh>
    <phoneticPr fontId="6"/>
  </si>
  <si>
    <t>交付申請年度を記載してください。</t>
    <rPh sb="4" eb="6">
      <t>ネンド</t>
    </rPh>
    <rPh sb="7" eb="9">
      <t>キサイ</t>
    </rPh>
    <phoneticPr fontId="6"/>
  </si>
  <si>
    <t>経験年数は月単位での算定になるため，36か月目に入った時点で3年に到達することとなります。</t>
    <phoneticPr fontId="6"/>
  </si>
  <si>
    <t>02155</t>
  </si>
  <si>
    <t>03145</t>
  </si>
  <si>
    <t>06114</t>
  </si>
  <si>
    <t>まず初めに，</t>
    <rPh sb="2" eb="3">
      <t>ハジ</t>
    </rPh>
    <phoneticPr fontId="6"/>
  </si>
  <si>
    <t>下の表から，貴園の施設コードを選択してください。</t>
    <rPh sb="0" eb="1">
      <t>シタ</t>
    </rPh>
    <rPh sb="2" eb="3">
      <t>ヒョウ</t>
    </rPh>
    <rPh sb="6" eb="7">
      <t>キ</t>
    </rPh>
    <rPh sb="7" eb="8">
      <t>エン</t>
    </rPh>
    <rPh sb="9" eb="11">
      <t>シセツ</t>
    </rPh>
    <rPh sb="15" eb="17">
      <t>センタク</t>
    </rPh>
    <phoneticPr fontId="6"/>
  </si>
  <si>
    <t>これによって，自動的に施設名や年度等が各様式に入力されますので，様式第１号以降のシートは，黄色の網掛けになっているセルのみ記載してください。</t>
    <rPh sb="7" eb="10">
      <t>ジドウテキ</t>
    </rPh>
    <rPh sb="11" eb="13">
      <t>シセツ</t>
    </rPh>
    <rPh sb="13" eb="14">
      <t>メイ</t>
    </rPh>
    <rPh sb="15" eb="17">
      <t>ネンド</t>
    </rPh>
    <rPh sb="17" eb="18">
      <t>ナド</t>
    </rPh>
    <rPh sb="19" eb="20">
      <t>カク</t>
    </rPh>
    <rPh sb="20" eb="22">
      <t>ヨウシキ</t>
    </rPh>
    <rPh sb="23" eb="25">
      <t>ニュウリョク</t>
    </rPh>
    <rPh sb="32" eb="34">
      <t>ヨウシキ</t>
    </rPh>
    <rPh sb="34" eb="35">
      <t>ダイ</t>
    </rPh>
    <rPh sb="36" eb="37">
      <t>ゴウ</t>
    </rPh>
    <rPh sb="37" eb="39">
      <t>イコウ</t>
    </rPh>
    <rPh sb="61" eb="63">
      <t>キサイ</t>
    </rPh>
    <phoneticPr fontId="6"/>
  </si>
  <si>
    <t>様式第１号に自動入力されている法人の情報等が正しいかどうかを確認し，交付申請の日付，代表者職名・代表者名を記載してください。</t>
    <rPh sb="0" eb="2">
      <t>ヨウシキ</t>
    </rPh>
    <rPh sb="6" eb="8">
      <t>ジドウ</t>
    </rPh>
    <rPh sb="8" eb="10">
      <t>ニュウリョク</t>
    </rPh>
    <rPh sb="15" eb="17">
      <t>ホウジン</t>
    </rPh>
    <rPh sb="18" eb="20">
      <t>ジョウホウ</t>
    </rPh>
    <rPh sb="20" eb="21">
      <t>トウ</t>
    </rPh>
    <rPh sb="22" eb="23">
      <t>タダ</t>
    </rPh>
    <rPh sb="30" eb="32">
      <t>カクニン</t>
    </rPh>
    <rPh sb="42" eb="44">
      <t>ダイヒョウ</t>
    </rPh>
    <rPh sb="44" eb="45">
      <t>シャ</t>
    </rPh>
    <rPh sb="45" eb="46">
      <t>ショク</t>
    </rPh>
    <rPh sb="46" eb="47">
      <t>メイ</t>
    </rPh>
    <rPh sb="48" eb="51">
      <t>ダイヒョウシャ</t>
    </rPh>
    <rPh sb="51" eb="52">
      <t>メイ</t>
    </rPh>
    <rPh sb="53" eb="55">
      <t>キサイ</t>
    </rPh>
    <phoneticPr fontId="6"/>
  </si>
  <si>
    <t>「補助対象額（年額）」欄に記載された額が，補助金の申請額になります。様式第１号の「1．補助申請額」に反映されます。</t>
    <rPh sb="1" eb="3">
      <t>ホジョ</t>
    </rPh>
    <rPh sb="3" eb="5">
      <t>タイショウ</t>
    </rPh>
    <rPh sb="5" eb="6">
      <t>ガク</t>
    </rPh>
    <rPh sb="7" eb="9">
      <t>ネンガク</t>
    </rPh>
    <rPh sb="11" eb="12">
      <t>ラン</t>
    </rPh>
    <rPh sb="13" eb="15">
      <t>キサイ</t>
    </rPh>
    <rPh sb="18" eb="19">
      <t>ガク</t>
    </rPh>
    <rPh sb="21" eb="24">
      <t>ホジョキン</t>
    </rPh>
    <rPh sb="25" eb="27">
      <t>シンセイ</t>
    </rPh>
    <rPh sb="27" eb="28">
      <t>ガク</t>
    </rPh>
    <rPh sb="34" eb="36">
      <t>ヨウシキ</t>
    </rPh>
    <rPh sb="36" eb="37">
      <t>ダイ</t>
    </rPh>
    <rPh sb="38" eb="39">
      <t>ゴウ</t>
    </rPh>
    <rPh sb="43" eb="45">
      <t>ホジョ</t>
    </rPh>
    <rPh sb="45" eb="47">
      <t>シンセイ</t>
    </rPh>
    <rPh sb="47" eb="48">
      <t>ガク</t>
    </rPh>
    <rPh sb="50" eb="52">
      <t>ハンエイ</t>
    </rPh>
    <phoneticPr fontId="6"/>
  </si>
  <si>
    <t>東京都文京区小石川１－１－１　</t>
  </si>
  <si>
    <t>広島市西区庚午中１－７－２４　</t>
  </si>
  <si>
    <t>株式会社NOZOMI</t>
  </si>
  <si>
    <t>04135</t>
  </si>
  <si>
    <t>六郷ぱれっと保育園</t>
    <phoneticPr fontId="6"/>
  </si>
  <si>
    <t>04136</t>
  </si>
  <si>
    <t>六郷保育園</t>
    <phoneticPr fontId="6"/>
  </si>
  <si>
    <t>アイグラン保育園長町南</t>
    <phoneticPr fontId="6"/>
  </si>
  <si>
    <t>榴岡なないろ保育園</t>
  </si>
  <si>
    <t>02132</t>
    <phoneticPr fontId="6"/>
  </si>
  <si>
    <t>富沢アリス保育園</t>
    <rPh sb="0" eb="2">
      <t>トミザワ</t>
    </rPh>
    <phoneticPr fontId="6"/>
  </si>
  <si>
    <t>やまとみらい南光台東保育園</t>
  </si>
  <si>
    <t>01146</t>
  </si>
  <si>
    <t>ふれあい保育園</t>
    <rPh sb="4" eb="7">
      <t>ホイクエン</t>
    </rPh>
    <phoneticPr fontId="6"/>
  </si>
  <si>
    <t>向陽台はるかぜ保育園</t>
  </si>
  <si>
    <t>05134</t>
  </si>
  <si>
    <t>いずみ保育園</t>
    <phoneticPr fontId="6"/>
  </si>
  <si>
    <t>02155</t>
    <phoneticPr fontId="10"/>
  </si>
  <si>
    <t>02156</t>
  </si>
  <si>
    <t>アスイク保育園中田町</t>
    <phoneticPr fontId="6"/>
  </si>
  <si>
    <t>02157</t>
  </si>
  <si>
    <t>NOVAバイリンガル仙台富沢保育園</t>
    <phoneticPr fontId="6"/>
  </si>
  <si>
    <t>川前ぱれっと保育園</t>
  </si>
  <si>
    <t>02158</t>
  </si>
  <si>
    <t>もりのなかま保育園四郎丸園もぐもぐ＋</t>
    <phoneticPr fontId="6"/>
  </si>
  <si>
    <t>72504</t>
  </si>
  <si>
    <t>72505</t>
  </si>
  <si>
    <t>72506</t>
  </si>
  <si>
    <t>73304</t>
  </si>
  <si>
    <t>73305</t>
  </si>
  <si>
    <t>73306</t>
  </si>
  <si>
    <t>73307</t>
  </si>
  <si>
    <t>73403</t>
  </si>
  <si>
    <t>73404</t>
  </si>
  <si>
    <t>パリス榴岡保育園</t>
  </si>
  <si>
    <t>31422</t>
  </si>
  <si>
    <t>31423</t>
  </si>
  <si>
    <t>31424</t>
  </si>
  <si>
    <t>東北大学川内けやき保育園</t>
    <rPh sb="0" eb="2">
      <t>トウホク</t>
    </rPh>
    <rPh sb="2" eb="4">
      <t>ダイガク</t>
    </rPh>
    <rPh sb="4" eb="6">
      <t>カワウチ</t>
    </rPh>
    <rPh sb="9" eb="12">
      <t>ホイクエン</t>
    </rPh>
    <phoneticPr fontId="28"/>
  </si>
  <si>
    <t>11117</t>
  </si>
  <si>
    <t>11122</t>
  </si>
  <si>
    <t>11209</t>
  </si>
  <si>
    <t>11222</t>
  </si>
  <si>
    <t>11225</t>
  </si>
  <si>
    <t>11301</t>
  </si>
  <si>
    <t>11311</t>
  </si>
  <si>
    <t>11316</t>
  </si>
  <si>
    <t>11318</t>
  </si>
  <si>
    <t>11319</t>
  </si>
  <si>
    <t>11406</t>
  </si>
  <si>
    <t>11408</t>
  </si>
  <si>
    <t>11412</t>
  </si>
  <si>
    <t>11424</t>
  </si>
  <si>
    <t>31102</t>
  </si>
  <si>
    <t>31103</t>
  </si>
  <si>
    <t>31105</t>
  </si>
  <si>
    <t>31108</t>
  </si>
  <si>
    <t>31109</t>
  </si>
  <si>
    <t>31110</t>
  </si>
  <si>
    <t>31112</t>
  </si>
  <si>
    <t>31113</t>
  </si>
  <si>
    <t>31114</t>
  </si>
  <si>
    <t>31115</t>
  </si>
  <si>
    <t>31116</t>
  </si>
  <si>
    <t>31118</t>
  </si>
  <si>
    <t>31119</t>
  </si>
  <si>
    <t>31120</t>
  </si>
  <si>
    <t>31121</t>
  </si>
  <si>
    <t>31122</t>
  </si>
  <si>
    <t>31123</t>
  </si>
  <si>
    <t>31124</t>
  </si>
  <si>
    <t>31125</t>
  </si>
  <si>
    <t>31126</t>
  </si>
  <si>
    <t>31127</t>
  </si>
  <si>
    <t>31128</t>
  </si>
  <si>
    <t>31129</t>
  </si>
  <si>
    <t>31202</t>
  </si>
  <si>
    <t>31203</t>
  </si>
  <si>
    <t>31204</t>
  </si>
  <si>
    <t>31205</t>
  </si>
  <si>
    <t>31206</t>
  </si>
  <si>
    <t>31207</t>
  </si>
  <si>
    <t>31210</t>
  </si>
  <si>
    <t>31212</t>
  </si>
  <si>
    <t>31214</t>
  </si>
  <si>
    <t>31215</t>
  </si>
  <si>
    <t>31216</t>
  </si>
  <si>
    <t>31220</t>
  </si>
  <si>
    <t>31221</t>
  </si>
  <si>
    <t>31222</t>
  </si>
  <si>
    <t>31223</t>
  </si>
  <si>
    <t>31224</t>
  </si>
  <si>
    <t>31301</t>
  </si>
  <si>
    <t>31302</t>
  </si>
  <si>
    <t>31303</t>
  </si>
  <si>
    <t>31305</t>
  </si>
  <si>
    <t>31306</t>
  </si>
  <si>
    <t>31307</t>
  </si>
  <si>
    <t>31308</t>
  </si>
  <si>
    <t>31309</t>
  </si>
  <si>
    <t>31310</t>
  </si>
  <si>
    <t>31311</t>
  </si>
  <si>
    <t>31312</t>
  </si>
  <si>
    <t>31313</t>
  </si>
  <si>
    <t>31314</t>
  </si>
  <si>
    <t>31316</t>
  </si>
  <si>
    <t>31401</t>
  </si>
  <si>
    <t>31402</t>
  </si>
  <si>
    <t>31403</t>
  </si>
  <si>
    <t>31404</t>
  </si>
  <si>
    <t>31405</t>
  </si>
  <si>
    <t>31407</t>
  </si>
  <si>
    <t>31408</t>
  </si>
  <si>
    <t>31409</t>
  </si>
  <si>
    <t>31410</t>
  </si>
  <si>
    <t>31411</t>
  </si>
  <si>
    <t>31412</t>
  </si>
  <si>
    <t>31413</t>
  </si>
  <si>
    <t>31414</t>
  </si>
  <si>
    <t>31415</t>
  </si>
  <si>
    <t>31416</t>
  </si>
  <si>
    <t>31418</t>
  </si>
  <si>
    <t>31419</t>
  </si>
  <si>
    <t>31420</t>
  </si>
  <si>
    <t>31421</t>
  </si>
  <si>
    <t>31503</t>
  </si>
  <si>
    <t>31505</t>
  </si>
  <si>
    <t>31506</t>
  </si>
  <si>
    <t>31507</t>
  </si>
  <si>
    <t>31508</t>
  </si>
  <si>
    <t>31510</t>
  </si>
  <si>
    <t>31511</t>
  </si>
  <si>
    <t>31512</t>
  </si>
  <si>
    <t>31516</t>
  </si>
  <si>
    <t>31604</t>
  </si>
  <si>
    <t>32103</t>
  </si>
  <si>
    <t>32105</t>
  </si>
  <si>
    <t>32109</t>
  </si>
  <si>
    <t>32112</t>
  </si>
  <si>
    <t>32203</t>
  </si>
  <si>
    <t>32205</t>
  </si>
  <si>
    <t>32306</t>
  </si>
  <si>
    <t>32402</t>
  </si>
  <si>
    <t>32505</t>
  </si>
  <si>
    <t>32507</t>
  </si>
  <si>
    <t>32603</t>
  </si>
  <si>
    <t>33102</t>
  </si>
  <si>
    <t>33202</t>
  </si>
  <si>
    <t>33301</t>
  </si>
  <si>
    <t>33302</t>
  </si>
  <si>
    <t>33401</t>
  </si>
  <si>
    <t>41102</t>
  </si>
  <si>
    <t>41107</t>
  </si>
  <si>
    <t>41109</t>
  </si>
  <si>
    <t>41110</t>
  </si>
  <si>
    <t>41204</t>
  </si>
  <si>
    <t>41205</t>
  </si>
  <si>
    <t>41302</t>
  </si>
  <si>
    <t>41303</t>
  </si>
  <si>
    <t>41403</t>
  </si>
  <si>
    <t>41405</t>
  </si>
  <si>
    <t>41407</t>
  </si>
  <si>
    <t>41409</t>
  </si>
  <si>
    <t>41410</t>
  </si>
  <si>
    <t>41411</t>
  </si>
  <si>
    <t>41412</t>
  </si>
  <si>
    <t>41413</t>
  </si>
  <si>
    <t>41414</t>
  </si>
  <si>
    <t>41415</t>
  </si>
  <si>
    <t>41502</t>
  </si>
  <si>
    <t>41503</t>
  </si>
  <si>
    <t>41505</t>
  </si>
  <si>
    <t>41506</t>
  </si>
  <si>
    <t>41512</t>
  </si>
  <si>
    <t>41514</t>
  </si>
  <si>
    <t>41517</t>
  </si>
  <si>
    <t>41518</t>
  </si>
  <si>
    <t>41519</t>
  </si>
  <si>
    <t>41520</t>
  </si>
  <si>
    <t>41607</t>
  </si>
  <si>
    <t>61103</t>
  </si>
  <si>
    <t>61104</t>
  </si>
  <si>
    <t>61105</t>
  </si>
  <si>
    <t>61401</t>
  </si>
  <si>
    <t>61402</t>
  </si>
  <si>
    <t>61501</t>
  </si>
  <si>
    <t>62101</t>
  </si>
  <si>
    <t>62501</t>
  </si>
  <si>
    <t>62601</t>
  </si>
  <si>
    <t>63102</t>
  </si>
  <si>
    <t>63103</t>
  </si>
  <si>
    <t>63501</t>
  </si>
  <si>
    <t>63502</t>
  </si>
  <si>
    <t>71102</t>
  </si>
  <si>
    <t>71103</t>
  </si>
  <si>
    <t>71104</t>
  </si>
  <si>
    <t>71105</t>
  </si>
  <si>
    <t>71107</t>
  </si>
  <si>
    <t>71108</t>
  </si>
  <si>
    <t>71109</t>
  </si>
  <si>
    <t>71201</t>
  </si>
  <si>
    <t>71202</t>
  </si>
  <si>
    <t>71203</t>
  </si>
  <si>
    <t>71204</t>
  </si>
  <si>
    <t>71205</t>
  </si>
  <si>
    <t>71206</t>
  </si>
  <si>
    <t>71207</t>
  </si>
  <si>
    <t>71208</t>
  </si>
  <si>
    <t>71210</t>
  </si>
  <si>
    <t>71211</t>
  </si>
  <si>
    <t>71301</t>
  </si>
  <si>
    <t>71302</t>
  </si>
  <si>
    <t>71303</t>
  </si>
  <si>
    <t>71304</t>
  </si>
  <si>
    <t>71305</t>
  </si>
  <si>
    <t>71306</t>
  </si>
  <si>
    <t>71401</t>
  </si>
  <si>
    <t>71402</t>
  </si>
  <si>
    <t>71403</t>
  </si>
  <si>
    <t>71404</t>
  </si>
  <si>
    <t>71405</t>
  </si>
  <si>
    <t>71406</t>
  </si>
  <si>
    <t>71407</t>
  </si>
  <si>
    <t>71408</t>
  </si>
  <si>
    <t>71501</t>
  </si>
  <si>
    <t>71502</t>
  </si>
  <si>
    <t>71503</t>
  </si>
  <si>
    <t>71504</t>
  </si>
  <si>
    <t>71505</t>
  </si>
  <si>
    <t>71506</t>
  </si>
  <si>
    <t>71507</t>
  </si>
  <si>
    <t>71508</t>
  </si>
  <si>
    <t>71509</t>
  </si>
  <si>
    <t>71510</t>
  </si>
  <si>
    <t>71512</t>
  </si>
  <si>
    <t>71513</t>
  </si>
  <si>
    <t>71614</t>
  </si>
  <si>
    <t>71615</t>
  </si>
  <si>
    <t>71616</t>
  </si>
  <si>
    <t>72101</t>
  </si>
  <si>
    <t>72104</t>
  </si>
  <si>
    <t>72201</t>
  </si>
  <si>
    <t>72301</t>
  </si>
  <si>
    <t>72401</t>
  </si>
  <si>
    <t>72501</t>
  </si>
  <si>
    <t>72502</t>
  </si>
  <si>
    <t>72503</t>
  </si>
  <si>
    <t>72507</t>
  </si>
  <si>
    <t>72605</t>
  </si>
  <si>
    <t>73101</t>
  </si>
  <si>
    <t>73201</t>
  </si>
  <si>
    <t>73202</t>
  </si>
  <si>
    <t>73203</t>
  </si>
  <si>
    <t>73204</t>
  </si>
  <si>
    <t>73205</t>
  </si>
  <si>
    <t>73301</t>
  </si>
  <si>
    <t>73302</t>
  </si>
  <si>
    <t>73303</t>
  </si>
  <si>
    <t>73402</t>
  </si>
  <si>
    <t>73501</t>
  </si>
  <si>
    <t>73502</t>
  </si>
  <si>
    <t>73503</t>
  </si>
  <si>
    <t>73601</t>
  </si>
  <si>
    <t>99999</t>
  </si>
  <si>
    <t>幼稚園</t>
  </si>
  <si>
    <t>家庭的保育事業</t>
  </si>
  <si>
    <t>アイグラン保育園長町南</t>
  </si>
  <si>
    <t>富沢アリス保育園</t>
  </si>
  <si>
    <t>鶴ケ谷はぐくみ保育園</t>
  </si>
  <si>
    <t>ぶんぶん保育園二日町園</t>
  </si>
  <si>
    <t>ぶんぶん保育園小田原園</t>
  </si>
  <si>
    <t>ハピネス保育園中野栄</t>
  </si>
  <si>
    <t>苦竹ナーサリー</t>
  </si>
  <si>
    <t>第2紫山いちにいさん保育園</t>
  </si>
  <si>
    <t>食と森のこども園小松島</t>
  </si>
  <si>
    <t>ミッキー北仙台こども園</t>
  </si>
  <si>
    <t>幼保連携型認定こども園　中野栄あしぐろこども園</t>
  </si>
  <si>
    <t>幼保連携型認定こども園　明石南こどもの城</t>
  </si>
  <si>
    <t>幼保連携型認定こども園　桂こどもの城</t>
  </si>
  <si>
    <t>ミッキー八乙女こども園</t>
  </si>
  <si>
    <t>落合はぐくみこども園</t>
  </si>
  <si>
    <t>愛子すぎのここども園</t>
  </si>
  <si>
    <t>幼稚園型認定こども園　いずみ松陵幼稚園</t>
  </si>
  <si>
    <t>幼稚園型認定こども園　南光幼稚園</t>
  </si>
  <si>
    <t>幼稚園型認定こども園　南光第二幼稚園</t>
  </si>
  <si>
    <t>幼稚園型認定こども園　南光シオン幼稚園</t>
  </si>
  <si>
    <t>幼稚園型認定こども園　南光紫陽幼稚園</t>
  </si>
  <si>
    <t>ニューフィールド保育園</t>
  </si>
  <si>
    <t>蒲町おもちゃばここども園</t>
  </si>
  <si>
    <t>六丁の目こども園</t>
  </si>
  <si>
    <t>ちゃいるどらんどなないろの里こども園</t>
  </si>
  <si>
    <t>ひまわりこども園</t>
  </si>
  <si>
    <t>あすと長町こぶたの城こども園</t>
  </si>
  <si>
    <t>仙台ちびっこひろばこども園</t>
  </si>
  <si>
    <t>ミッキー泉中央こども園</t>
  </si>
  <si>
    <t>仙台市青葉区旭ヶ丘１－３９－６</t>
  </si>
  <si>
    <t>仙台市太白区松が丘44-1</t>
  </si>
  <si>
    <t>東京都千代田区神田神保町1-14-1</t>
  </si>
  <si>
    <t>仙台市宮城野区新田東1-8-4　クリアフォレスト1階</t>
  </si>
  <si>
    <t>宮城県大崎市古川穂波3-8-50</t>
  </si>
  <si>
    <t>仙台市泉区紫山4-20-2</t>
  </si>
  <si>
    <t>仙台市泉区泉中央1-45-3</t>
  </si>
  <si>
    <t>社会福祉法人明日育福祉会</t>
  </si>
  <si>
    <t>株式会社いずみ保育園</t>
  </si>
  <si>
    <t>仙台ナーサリー　株式会社</t>
  </si>
  <si>
    <t>社会福祉法人　みらい</t>
  </si>
  <si>
    <t>カラマンディ　株式会社</t>
  </si>
  <si>
    <t>株式会社　ビック・ママ</t>
  </si>
  <si>
    <t>株式会社　いちにいさん</t>
  </si>
  <si>
    <t>高橋　真由美</t>
  </si>
  <si>
    <t>仙台市家庭保育室ちゅうりっぷ　代表　遊佐　ひろ子</t>
  </si>
  <si>
    <t>岸　麻記子</t>
  </si>
  <si>
    <t>菅野　淳</t>
  </si>
  <si>
    <t>小野　敬子</t>
  </si>
  <si>
    <t>株式会社　リアリノ</t>
  </si>
  <si>
    <t>31517</t>
  </si>
  <si>
    <t>ＷＡＣまごころ保育園</t>
    <rPh sb="7" eb="10">
      <t>ホイクエン</t>
    </rPh>
    <phoneticPr fontId="7"/>
  </si>
  <si>
    <t>かみすぎさくら保育園</t>
    <rPh sb="7" eb="10">
      <t>ホイクエン</t>
    </rPh>
    <phoneticPr fontId="4"/>
  </si>
  <si>
    <t>すまいる立町保育園</t>
    <rPh sb="4" eb="6">
      <t>タチマチ</t>
    </rPh>
    <rPh sb="6" eb="9">
      <t>ホイクエン</t>
    </rPh>
    <phoneticPr fontId="4"/>
  </si>
  <si>
    <t>ぷりえ～る保育園あらまき</t>
    <rPh sb="5" eb="8">
      <t>ホイクエン</t>
    </rPh>
    <phoneticPr fontId="4"/>
  </si>
  <si>
    <t>共同保育所ちろりん村</t>
    <rPh sb="0" eb="2">
      <t>キョウドウ</t>
    </rPh>
    <rPh sb="2" eb="4">
      <t>ホイク</t>
    </rPh>
    <rPh sb="4" eb="5">
      <t>ショ</t>
    </rPh>
    <rPh sb="9" eb="10">
      <t>ムラ</t>
    </rPh>
    <phoneticPr fontId="4"/>
  </si>
  <si>
    <t>きまちこころ保育園</t>
    <rPh sb="6" eb="9">
      <t>ホイクエン</t>
    </rPh>
    <phoneticPr fontId="4"/>
  </si>
  <si>
    <t>こどもの家エミール</t>
    <rPh sb="4" eb="5">
      <t>イエ</t>
    </rPh>
    <phoneticPr fontId="4"/>
  </si>
  <si>
    <t>朝市っこ保育園</t>
    <rPh sb="0" eb="2">
      <t>アサイチ</t>
    </rPh>
    <rPh sb="4" eb="7">
      <t>ホイクエン</t>
    </rPh>
    <phoneticPr fontId="4"/>
  </si>
  <si>
    <t>かみすぎさくら第2保育園</t>
    <rPh sb="7" eb="8">
      <t>ダイ</t>
    </rPh>
    <rPh sb="9" eb="12">
      <t>ホイクエン</t>
    </rPh>
    <phoneticPr fontId="4"/>
  </si>
  <si>
    <t>さくらっこ保育園</t>
    <rPh sb="5" eb="8">
      <t>ホイクエン</t>
    </rPh>
    <phoneticPr fontId="4"/>
  </si>
  <si>
    <t>ピーターパン東勝山園</t>
    <rPh sb="6" eb="7">
      <t>ヒガシ</t>
    </rPh>
    <rPh sb="7" eb="9">
      <t>カツヤマ</t>
    </rPh>
    <rPh sb="9" eb="10">
      <t>エン</t>
    </rPh>
    <phoneticPr fontId="4"/>
  </si>
  <si>
    <t>カール高松ナーサリー</t>
    <rPh sb="3" eb="4">
      <t>タカ</t>
    </rPh>
    <phoneticPr fontId="4"/>
  </si>
  <si>
    <t>ハニー保育園</t>
    <rPh sb="3" eb="6">
      <t>ホイクエン</t>
    </rPh>
    <phoneticPr fontId="4"/>
  </si>
  <si>
    <t>ちゃいるどらんど岩切駅前保育園</t>
    <rPh sb="8" eb="12">
      <t>イワキリエキマエ</t>
    </rPh>
    <phoneticPr fontId="4"/>
  </si>
  <si>
    <t>キッズフィールド新田東園</t>
    <rPh sb="8" eb="10">
      <t>シンデン</t>
    </rPh>
    <rPh sb="10" eb="11">
      <t>ヒガシ</t>
    </rPh>
    <rPh sb="11" eb="12">
      <t>エン</t>
    </rPh>
    <phoneticPr fontId="4"/>
  </si>
  <si>
    <t>つつじがおか保育園</t>
    <rPh sb="6" eb="9">
      <t>ホイクエン</t>
    </rPh>
    <phoneticPr fontId="4"/>
  </si>
  <si>
    <t>パリス榴岡保育園</t>
    <rPh sb="3" eb="5">
      <t>ツツジガオカ</t>
    </rPh>
    <rPh sb="5" eb="7">
      <t>ホイク</t>
    </rPh>
    <rPh sb="7" eb="8">
      <t>エン</t>
    </rPh>
    <phoneticPr fontId="4"/>
  </si>
  <si>
    <t>しあわせいっぱい保育園　新田</t>
    <rPh sb="8" eb="10">
      <t>ホイク</t>
    </rPh>
    <rPh sb="10" eb="11">
      <t>エン</t>
    </rPh>
    <rPh sb="12" eb="14">
      <t>シンデン</t>
    </rPh>
    <phoneticPr fontId="4"/>
  </si>
  <si>
    <t>すまいる新寺保育園</t>
    <rPh sb="4" eb="5">
      <t>シン</t>
    </rPh>
    <rPh sb="5" eb="6">
      <t>テラ</t>
    </rPh>
    <rPh sb="6" eb="9">
      <t>ホイクエン</t>
    </rPh>
    <phoneticPr fontId="4"/>
  </si>
  <si>
    <t>ろりぽっぷ小規模保育園おほしさま館</t>
    <rPh sb="5" eb="8">
      <t>ショウキボ</t>
    </rPh>
    <rPh sb="8" eb="11">
      <t>ホイクエン</t>
    </rPh>
    <rPh sb="16" eb="17">
      <t>カン</t>
    </rPh>
    <phoneticPr fontId="4"/>
  </si>
  <si>
    <t>バイリンガル保育園なないろの里</t>
    <rPh sb="6" eb="9">
      <t>ホイクエン</t>
    </rPh>
    <rPh sb="14" eb="15">
      <t>サト</t>
    </rPh>
    <phoneticPr fontId="4"/>
  </si>
  <si>
    <t>空飛ぶくぢら保育所</t>
    <rPh sb="0" eb="1">
      <t>ソラ</t>
    </rPh>
    <rPh sb="1" eb="2">
      <t>ト</t>
    </rPh>
    <rPh sb="6" eb="8">
      <t>ホイク</t>
    </rPh>
    <rPh sb="8" eb="9">
      <t>ショ</t>
    </rPh>
    <phoneticPr fontId="4"/>
  </si>
  <si>
    <t>ろりぽっぷ第2小規模保育園おひさま館</t>
    <rPh sb="5" eb="6">
      <t>ダイ</t>
    </rPh>
    <rPh sb="7" eb="10">
      <t>ショウキボ</t>
    </rPh>
    <rPh sb="10" eb="13">
      <t>ホイクエン</t>
    </rPh>
    <rPh sb="17" eb="18">
      <t>カン</t>
    </rPh>
    <phoneticPr fontId="4"/>
  </si>
  <si>
    <t>グレース保育園</t>
    <rPh sb="4" eb="7">
      <t>ホイクエン</t>
    </rPh>
    <phoneticPr fontId="4"/>
  </si>
  <si>
    <t>六丁の目保育園中町園</t>
    <rPh sb="0" eb="2">
      <t>ロクチョウ</t>
    </rPh>
    <rPh sb="3" eb="4">
      <t>メ</t>
    </rPh>
    <rPh sb="4" eb="7">
      <t>ホイクエン</t>
    </rPh>
    <rPh sb="7" eb="9">
      <t>ナカマチ</t>
    </rPh>
    <rPh sb="9" eb="10">
      <t>エン</t>
    </rPh>
    <phoneticPr fontId="4"/>
  </si>
  <si>
    <t>アスイク保育園　薬師堂前</t>
    <rPh sb="4" eb="7">
      <t>ホイクエン</t>
    </rPh>
    <rPh sb="8" eb="11">
      <t>ヤクシドウ</t>
    </rPh>
    <rPh sb="11" eb="12">
      <t>マエ</t>
    </rPh>
    <phoneticPr fontId="4"/>
  </si>
  <si>
    <t>バンビのおうち保育園</t>
    <rPh sb="7" eb="10">
      <t>ホイクエン</t>
    </rPh>
    <phoneticPr fontId="4"/>
  </si>
  <si>
    <t>アテナ保育園</t>
    <rPh sb="3" eb="6">
      <t>ホイクエン</t>
    </rPh>
    <phoneticPr fontId="4"/>
  </si>
  <si>
    <t>砂押こころ保育園</t>
    <rPh sb="0" eb="2">
      <t>スナオシ</t>
    </rPh>
    <rPh sb="5" eb="8">
      <t>ホイクエン</t>
    </rPh>
    <phoneticPr fontId="4"/>
  </si>
  <si>
    <t>時のかけはし保育園</t>
    <rPh sb="0" eb="1">
      <t>トキ</t>
    </rPh>
    <rPh sb="6" eb="9">
      <t>ホイクエン</t>
    </rPh>
    <phoneticPr fontId="4"/>
  </si>
  <si>
    <t>袋原ちびっこひろば保育園</t>
    <rPh sb="0" eb="1">
      <t>フクロ</t>
    </rPh>
    <rPh sb="1" eb="2">
      <t>ハラ</t>
    </rPh>
    <rPh sb="9" eb="12">
      <t>ホイクエン</t>
    </rPh>
    <phoneticPr fontId="4"/>
  </si>
  <si>
    <t>こぶたの城おおのだ保育園</t>
    <rPh sb="4" eb="5">
      <t>シロ</t>
    </rPh>
    <rPh sb="9" eb="12">
      <t>ホイクエン</t>
    </rPh>
    <phoneticPr fontId="4"/>
  </si>
  <si>
    <t>杜のぽかぽか保育園</t>
    <rPh sb="0" eb="1">
      <t>モリ</t>
    </rPh>
    <rPh sb="6" eb="9">
      <t>ホイクエン</t>
    </rPh>
    <phoneticPr fontId="4"/>
  </si>
  <si>
    <t>富沢こころ保育園</t>
    <rPh sb="0" eb="2">
      <t>トミザワ</t>
    </rPh>
    <rPh sb="5" eb="8">
      <t>ホイクエン</t>
    </rPh>
    <phoneticPr fontId="4"/>
  </si>
  <si>
    <t>キッズフィールド富沢園</t>
    <rPh sb="8" eb="10">
      <t>トミザワ</t>
    </rPh>
    <rPh sb="10" eb="11">
      <t>エン</t>
    </rPh>
    <phoneticPr fontId="4"/>
  </si>
  <si>
    <t>長町南こころ保育園</t>
    <rPh sb="0" eb="2">
      <t>ナガマチ</t>
    </rPh>
    <rPh sb="2" eb="3">
      <t>ミナミ</t>
    </rPh>
    <rPh sb="6" eb="8">
      <t>ホイク</t>
    </rPh>
    <rPh sb="8" eb="9">
      <t>エン</t>
    </rPh>
    <phoneticPr fontId="4"/>
  </si>
  <si>
    <t>太陽と大地の長町南保育園</t>
    <rPh sb="0" eb="2">
      <t>タイヨウ</t>
    </rPh>
    <rPh sb="3" eb="5">
      <t>ダイチ</t>
    </rPh>
    <rPh sb="6" eb="8">
      <t>ナガマチ</t>
    </rPh>
    <rPh sb="8" eb="9">
      <t>ミナミ</t>
    </rPh>
    <rPh sb="9" eb="11">
      <t>ホイク</t>
    </rPh>
    <rPh sb="11" eb="12">
      <t>エン</t>
    </rPh>
    <phoneticPr fontId="4"/>
  </si>
  <si>
    <t>アートチャイルドケア仙台泉中央保育園</t>
    <rPh sb="10" eb="12">
      <t>センダイ</t>
    </rPh>
    <rPh sb="12" eb="13">
      <t>イズミ</t>
    </rPh>
    <rPh sb="13" eb="15">
      <t>チュウオウ</t>
    </rPh>
    <rPh sb="15" eb="18">
      <t>ホイクエン</t>
    </rPh>
    <phoneticPr fontId="4"/>
  </si>
  <si>
    <t>リコリコ保育園</t>
    <rPh sb="4" eb="7">
      <t>ホイクエン</t>
    </rPh>
    <phoneticPr fontId="4"/>
  </si>
  <si>
    <t>ハピネス保育園南光台東</t>
    <rPh sb="4" eb="7">
      <t>ホイクエン</t>
    </rPh>
    <rPh sb="7" eb="9">
      <t>ナンコウ</t>
    </rPh>
    <rPh sb="9" eb="10">
      <t>ダイ</t>
    </rPh>
    <rPh sb="10" eb="11">
      <t>ヒガシ</t>
    </rPh>
    <phoneticPr fontId="4"/>
  </si>
  <si>
    <t>ピーターパン北中山園</t>
    <rPh sb="6" eb="7">
      <t>キタ</t>
    </rPh>
    <rPh sb="7" eb="9">
      <t>ナカヤマ</t>
    </rPh>
    <rPh sb="9" eb="10">
      <t>エン</t>
    </rPh>
    <phoneticPr fontId="4"/>
  </si>
  <si>
    <t>泉中央さんさん保育室</t>
    <rPh sb="0" eb="3">
      <t>イズミチュウオウ</t>
    </rPh>
    <rPh sb="7" eb="10">
      <t>ホイクシツ</t>
    </rPh>
    <phoneticPr fontId="4"/>
  </si>
  <si>
    <t>泉ヶ丘保育園</t>
    <rPh sb="0" eb="3">
      <t>イズミガオカ</t>
    </rPh>
    <rPh sb="3" eb="6">
      <t>ホイクエン</t>
    </rPh>
    <phoneticPr fontId="4"/>
  </si>
  <si>
    <t>まんまる保育園</t>
    <rPh sb="4" eb="7">
      <t>ホイクエン</t>
    </rPh>
    <phoneticPr fontId="4"/>
  </si>
  <si>
    <t>ぽっかぽか彩保育園</t>
    <rPh sb="5" eb="6">
      <t>アヤ</t>
    </rPh>
    <rPh sb="6" eb="9">
      <t>ホイクエン</t>
    </rPh>
    <phoneticPr fontId="4"/>
  </si>
  <si>
    <t>KIDS-Kan</t>
  </si>
  <si>
    <t>パパママ保育園</t>
    <rPh sb="4" eb="7">
      <t>ホイクエン</t>
    </rPh>
    <phoneticPr fontId="4"/>
  </si>
  <si>
    <t>家庭的保育事業</t>
    <rPh sb="0" eb="7">
      <t>カテイテキホイクジギョウ</t>
    </rPh>
    <phoneticPr fontId="10"/>
  </si>
  <si>
    <t>太白区</t>
    <rPh sb="0" eb="2">
      <t>タイハク</t>
    </rPh>
    <rPh sb="2" eb="3">
      <t>ク</t>
    </rPh>
    <phoneticPr fontId="30"/>
  </si>
  <si>
    <t>石川　信子</t>
    <rPh sb="0" eb="2">
      <t>イシカワ</t>
    </rPh>
    <rPh sb="3" eb="5">
      <t>ノブコ</t>
    </rPh>
    <phoneticPr fontId="35"/>
  </si>
  <si>
    <t>菊地　美夏</t>
    <rPh sb="0" eb="2">
      <t>キクチ</t>
    </rPh>
    <rPh sb="3" eb="5">
      <t>ミカ</t>
    </rPh>
    <phoneticPr fontId="35"/>
  </si>
  <si>
    <t>佐藤　恵美子</t>
    <rPh sb="0" eb="2">
      <t>サトウ</t>
    </rPh>
    <rPh sb="3" eb="6">
      <t>エミコ</t>
    </rPh>
    <phoneticPr fontId="35"/>
  </si>
  <si>
    <t>鈴木　史子</t>
    <rPh sb="0" eb="5">
      <t>スズキ　      フミ    コ</t>
    </rPh>
    <phoneticPr fontId="35"/>
  </si>
  <si>
    <t>戸田　由美</t>
    <rPh sb="0" eb="2">
      <t>トダ</t>
    </rPh>
    <rPh sb="3" eb="5">
      <t>ユミ</t>
    </rPh>
    <phoneticPr fontId="35"/>
  </si>
  <si>
    <t>伊藤　由美子</t>
    <rPh sb="0" eb="2">
      <t>イトウ</t>
    </rPh>
    <rPh sb="3" eb="6">
      <t>ユミコ</t>
    </rPh>
    <phoneticPr fontId="35"/>
  </si>
  <si>
    <t>木村　和子</t>
    <rPh sb="0" eb="2">
      <t>キ　ムラ</t>
    </rPh>
    <rPh sb="3" eb="5">
      <t>カズコ</t>
    </rPh>
    <phoneticPr fontId="35"/>
  </si>
  <si>
    <t>仲　　恵美</t>
    <rPh sb="0" eb="1">
      <t>ナカ</t>
    </rPh>
    <rPh sb="3" eb="5">
      <t>エミ</t>
    </rPh>
    <phoneticPr fontId="35"/>
  </si>
  <si>
    <t>矢澤　要子</t>
    <rPh sb="0" eb="2">
      <t>ヤザワ</t>
    </rPh>
    <rPh sb="3" eb="4">
      <t>ヨウ</t>
    </rPh>
    <rPh sb="4" eb="5">
      <t>コ</t>
    </rPh>
    <phoneticPr fontId="35"/>
  </si>
  <si>
    <t>宇佐美　恵子</t>
    <rPh sb="0" eb="3">
      <t>ウサミ</t>
    </rPh>
    <rPh sb="4" eb="6">
      <t>ケイコ</t>
    </rPh>
    <phoneticPr fontId="35"/>
  </si>
  <si>
    <t>多田　直美</t>
    <rPh sb="0" eb="2">
      <t>タダ</t>
    </rPh>
    <rPh sb="3" eb="5">
      <t>ナオミ</t>
    </rPh>
    <phoneticPr fontId="35"/>
  </si>
  <si>
    <t>佐藤　弘美</t>
    <rPh sb="0" eb="2">
      <t>サトウ</t>
    </rPh>
    <rPh sb="3" eb="5">
      <t>ヒロミ</t>
    </rPh>
    <phoneticPr fontId="35"/>
  </si>
  <si>
    <t>齋藤　眞弓</t>
    <rPh sb="0" eb="2">
      <t>サイトウ</t>
    </rPh>
    <rPh sb="3" eb="5">
      <t>マユミ</t>
    </rPh>
    <phoneticPr fontId="35"/>
  </si>
  <si>
    <t>鎌田　優子</t>
    <rPh sb="0" eb="2">
      <t>カマタ</t>
    </rPh>
    <rPh sb="3" eb="5">
      <t>ユウコ</t>
    </rPh>
    <phoneticPr fontId="35"/>
  </si>
  <si>
    <t>小林　希</t>
    <rPh sb="0" eb="2">
      <t>コバヤシ</t>
    </rPh>
    <rPh sb="3" eb="4">
      <t>ノゾミ</t>
    </rPh>
    <phoneticPr fontId="35"/>
  </si>
  <si>
    <t>菊地　恵子</t>
    <rPh sb="0" eb="2">
      <t>キクチ</t>
    </rPh>
    <rPh sb="3" eb="5">
      <t>ケイコ</t>
    </rPh>
    <phoneticPr fontId="35"/>
  </si>
  <si>
    <t>佐藤　勇介</t>
    <rPh sb="0" eb="2">
      <t>サトウ</t>
    </rPh>
    <rPh sb="3" eb="5">
      <t>ユウスケ</t>
    </rPh>
    <phoneticPr fontId="35"/>
  </si>
  <si>
    <t>及川　文子</t>
    <rPh sb="0" eb="1">
      <t>オイカワ　　　アヤコ</t>
    </rPh>
    <phoneticPr fontId="35"/>
  </si>
  <si>
    <t>小出　美知子</t>
    <rPh sb="0" eb="2">
      <t>コイデ</t>
    </rPh>
    <rPh sb="3" eb="6">
      <t>ミチコ</t>
    </rPh>
    <phoneticPr fontId="35"/>
  </si>
  <si>
    <t>飛内　侑里</t>
    <rPh sb="0" eb="2">
      <t>トビナイ</t>
    </rPh>
    <rPh sb="3" eb="5">
      <t>ユウリ</t>
    </rPh>
    <phoneticPr fontId="35"/>
  </si>
  <si>
    <t>青葉区・宮城総合支所</t>
    <rPh sb="0" eb="3">
      <t>アオバク</t>
    </rPh>
    <rPh sb="4" eb="6">
      <t>ミヤギ</t>
    </rPh>
    <rPh sb="6" eb="8">
      <t>ソウゴウ</t>
    </rPh>
    <rPh sb="8" eb="10">
      <t>シショ</t>
    </rPh>
    <phoneticPr fontId="30"/>
  </si>
  <si>
    <t>齊藤　あゆみ</t>
    <rPh sb="0" eb="2">
      <t>サイトウ</t>
    </rPh>
    <phoneticPr fontId="35"/>
  </si>
  <si>
    <t>鈴木　明子</t>
    <rPh sb="0" eb="2">
      <t>スズキ</t>
    </rPh>
    <rPh sb="3" eb="5">
      <t>アキコ</t>
    </rPh>
    <phoneticPr fontId="35"/>
  </si>
  <si>
    <t>藤垣　祐子</t>
    <rPh sb="0" eb="2">
      <t>フジガキ</t>
    </rPh>
    <rPh sb="3" eb="5">
      <t>ユウコ</t>
    </rPh>
    <phoneticPr fontId="35"/>
  </si>
  <si>
    <t>志小田　舞子</t>
    <rPh sb="0" eb="3">
      <t>シコダ</t>
    </rPh>
    <rPh sb="4" eb="6">
      <t>マイコ</t>
    </rPh>
    <phoneticPr fontId="35"/>
  </si>
  <si>
    <t>佐藤　礼子</t>
    <rPh sb="0" eb="2">
      <t>サトウ</t>
    </rPh>
    <rPh sb="3" eb="5">
      <t>レイコ</t>
    </rPh>
    <phoneticPr fontId="35"/>
  </si>
  <si>
    <t>石山　立身</t>
    <rPh sb="0" eb="2">
      <t>イシヤマ</t>
    </rPh>
    <rPh sb="3" eb="4">
      <t>タ</t>
    </rPh>
    <rPh sb="4" eb="5">
      <t>ミ</t>
    </rPh>
    <phoneticPr fontId="35"/>
  </si>
  <si>
    <t>村田　寿恵</t>
    <rPh sb="0" eb="2">
      <t>ムラタ</t>
    </rPh>
    <rPh sb="3" eb="5">
      <t>ヒサエ</t>
    </rPh>
    <phoneticPr fontId="35"/>
  </si>
  <si>
    <t>佐藤　かおり</t>
    <rPh sb="0" eb="2">
      <t>サトウ</t>
    </rPh>
    <phoneticPr fontId="35"/>
  </si>
  <si>
    <t>伊藤　美樹</t>
    <rPh sb="0" eb="2">
      <t>イトウ</t>
    </rPh>
    <rPh sb="3" eb="5">
      <t>ミキ</t>
    </rPh>
    <phoneticPr fontId="35"/>
  </si>
  <si>
    <t>佐藤　久美子</t>
    <rPh sb="0" eb="2">
      <t>サトウ</t>
    </rPh>
    <rPh sb="3" eb="6">
      <t>クミコ</t>
    </rPh>
    <phoneticPr fontId="35"/>
  </si>
  <si>
    <t>富沢南なないろ保育園</t>
    <phoneticPr fontId="10"/>
  </si>
  <si>
    <t>02161</t>
    <phoneticPr fontId="56"/>
  </si>
  <si>
    <t>中田なないろ保育園</t>
    <phoneticPr fontId="6"/>
  </si>
  <si>
    <t>みのりこども園</t>
    <rPh sb="6" eb="7">
      <t>エン</t>
    </rPh>
    <phoneticPr fontId="4"/>
  </si>
  <si>
    <t>73206</t>
  </si>
  <si>
    <t>73207</t>
  </si>
  <si>
    <t>73208</t>
  </si>
  <si>
    <t>73209</t>
  </si>
  <si>
    <t>73210</t>
  </si>
  <si>
    <t>73211</t>
  </si>
  <si>
    <t>73214</t>
  </si>
  <si>
    <t>しあわせいっぱい保育園　新田</t>
    <phoneticPr fontId="10"/>
  </si>
  <si>
    <t>もりのなかま保育園小田原園もぐもぐ+</t>
    <rPh sb="12" eb="13">
      <t>エン</t>
    </rPh>
    <phoneticPr fontId="10"/>
  </si>
  <si>
    <t>02162</t>
  </si>
  <si>
    <t>02161</t>
  </si>
  <si>
    <t>11135</t>
  </si>
  <si>
    <t>11136</t>
  </si>
  <si>
    <t>11226</t>
  </si>
  <si>
    <t>11425</t>
  </si>
  <si>
    <t>11526</t>
  </si>
  <si>
    <t>11527</t>
  </si>
  <si>
    <t>31225</t>
  </si>
  <si>
    <t>41416</t>
  </si>
  <si>
    <t>71111</t>
  </si>
  <si>
    <t>71307</t>
  </si>
  <si>
    <t>71308</t>
  </si>
  <si>
    <t>71409</t>
  </si>
  <si>
    <t>71410</t>
  </si>
  <si>
    <t>71514</t>
  </si>
  <si>
    <t>71515</t>
  </si>
  <si>
    <t>72302</t>
  </si>
  <si>
    <t>73102</t>
  </si>
  <si>
    <t>73103</t>
  </si>
  <si>
    <t>73309</t>
  </si>
  <si>
    <t>73405</t>
  </si>
  <si>
    <t>73506</t>
  </si>
  <si>
    <t>73507</t>
  </si>
  <si>
    <t>73508</t>
  </si>
  <si>
    <t>73509</t>
  </si>
  <si>
    <t>もりのなかま保育園小田原園もぐもぐ＋</t>
    <rPh sb="9" eb="12">
      <t>オダワラ</t>
    </rPh>
    <rPh sb="12" eb="13">
      <t>エン</t>
    </rPh>
    <phoneticPr fontId="4"/>
  </si>
  <si>
    <t>ビックママランドあすと長町園</t>
    <rPh sb="11" eb="13">
      <t>ナガマチ</t>
    </rPh>
    <rPh sb="13" eb="14">
      <t>エン</t>
    </rPh>
    <phoneticPr fontId="4"/>
  </si>
  <si>
    <t>ぽっかぽか栞保育園</t>
    <rPh sb="5" eb="6">
      <t>シオリ</t>
    </rPh>
    <rPh sb="6" eb="8">
      <t>ホイク</t>
    </rPh>
    <rPh sb="8" eb="9">
      <t>エン</t>
    </rPh>
    <phoneticPr fontId="4"/>
  </si>
  <si>
    <t>ワタキュー保育園北四番丁園</t>
    <rPh sb="5" eb="8">
      <t>ホイクエン</t>
    </rPh>
    <rPh sb="8" eb="12">
      <t>キタヨバンチョウ</t>
    </rPh>
    <rPh sb="12" eb="13">
      <t>エン</t>
    </rPh>
    <phoneticPr fontId="7"/>
  </si>
  <si>
    <t>京都府綴喜郡井手町大字多賀小字茶臼塚12-2</t>
    <rPh sb="0" eb="2">
      <t>キョウト</t>
    </rPh>
    <rPh sb="2" eb="3">
      <t>フ</t>
    </rPh>
    <rPh sb="3" eb="6">
      <t>ツヅキグン</t>
    </rPh>
    <rPh sb="6" eb="8">
      <t>イデ</t>
    </rPh>
    <rPh sb="8" eb="9">
      <t>チョウ</t>
    </rPh>
    <rPh sb="9" eb="11">
      <t>オオアザ</t>
    </rPh>
    <rPh sb="11" eb="13">
      <t>タガ</t>
    </rPh>
    <rPh sb="13" eb="14">
      <t>ショウ</t>
    </rPh>
    <rPh sb="14" eb="15">
      <t>アザ</t>
    </rPh>
    <rPh sb="15" eb="16">
      <t>チャ</t>
    </rPh>
    <rPh sb="16" eb="17">
      <t>ウス</t>
    </rPh>
    <rPh sb="17" eb="18">
      <t>ツカ</t>
    </rPh>
    <phoneticPr fontId="4"/>
  </si>
  <si>
    <t>ビックママランド支倉園</t>
    <rPh sb="8" eb="10">
      <t>ハセクラ</t>
    </rPh>
    <rPh sb="10" eb="11">
      <t>エン</t>
    </rPh>
    <phoneticPr fontId="7"/>
  </si>
  <si>
    <t>わくわくモリモリ保育所</t>
    <rPh sb="8" eb="10">
      <t>ホイク</t>
    </rPh>
    <rPh sb="10" eb="11">
      <t>ショ</t>
    </rPh>
    <phoneticPr fontId="4"/>
  </si>
  <si>
    <t>仙台市青葉区五橋1－6－2</t>
    <rPh sb="0" eb="3">
      <t>センダイシ</t>
    </rPh>
    <rPh sb="3" eb="6">
      <t>アオバク</t>
    </rPh>
    <rPh sb="6" eb="8">
      <t>イツツバシ</t>
    </rPh>
    <phoneticPr fontId="4"/>
  </si>
  <si>
    <t>りありのきっず仙台錦町公園</t>
    <rPh sb="7" eb="9">
      <t>センダイ</t>
    </rPh>
    <rPh sb="9" eb="13">
      <t>ニシキチョウコウエン</t>
    </rPh>
    <phoneticPr fontId="4"/>
  </si>
  <si>
    <t>あすと長町保育所</t>
    <rPh sb="3" eb="5">
      <t>ナガマチ</t>
    </rPh>
    <rPh sb="5" eb="7">
      <t>ホイク</t>
    </rPh>
    <rPh sb="7" eb="8">
      <t>ショ</t>
    </rPh>
    <phoneticPr fontId="7"/>
  </si>
  <si>
    <t>仙台市泉区南光台東2-11-26</t>
    <rPh sb="0" eb="3">
      <t>センダイシ</t>
    </rPh>
    <rPh sb="3" eb="5">
      <t>イズミク</t>
    </rPh>
    <rPh sb="5" eb="7">
      <t>ナンコウ</t>
    </rPh>
    <rPh sb="7" eb="8">
      <t>ダイ</t>
    </rPh>
    <rPh sb="8" eb="9">
      <t>ヒガシ</t>
    </rPh>
    <phoneticPr fontId="4"/>
  </si>
  <si>
    <t>りっきーぱーく保育園あすと長町</t>
    <rPh sb="7" eb="10">
      <t>ホイクエン</t>
    </rPh>
    <rPh sb="13" eb="15">
      <t>ナガマチ</t>
    </rPh>
    <phoneticPr fontId="4"/>
  </si>
  <si>
    <t>仙台市太白区長町7丁目19-39　ＣＯＭビル101</t>
    <rPh sb="6" eb="8">
      <t>ナガマチ</t>
    </rPh>
    <rPh sb="9" eb="11">
      <t>チョウメ</t>
    </rPh>
    <phoneticPr fontId="4"/>
  </si>
  <si>
    <t>株式会社　ミツイ</t>
    <rPh sb="0" eb="2">
      <t>カブシキ</t>
    </rPh>
    <rPh sb="2" eb="4">
      <t>カイシャ</t>
    </rPh>
    <phoneticPr fontId="4"/>
  </si>
  <si>
    <t>もりのひろば保育園</t>
    <rPh sb="6" eb="9">
      <t>ホイクエン</t>
    </rPh>
    <phoneticPr fontId="7"/>
  </si>
  <si>
    <t>仙台市宮城野区幸町2-22-37</t>
    <rPh sb="7" eb="9">
      <t>サイワイチョウ</t>
    </rPh>
    <phoneticPr fontId="4"/>
  </si>
  <si>
    <t>ヤクルト二日町つばめ保育園</t>
    <rPh sb="4" eb="7">
      <t>フツカマチ</t>
    </rPh>
    <rPh sb="10" eb="13">
      <t>ホイクエン</t>
    </rPh>
    <phoneticPr fontId="4"/>
  </si>
  <si>
    <t>宮城県名取市植松字宮島77</t>
    <rPh sb="0" eb="3">
      <t>ミヤギケン</t>
    </rPh>
    <rPh sb="3" eb="6">
      <t>ナトリシ</t>
    </rPh>
    <rPh sb="6" eb="8">
      <t>ウエマツ</t>
    </rPh>
    <rPh sb="8" eb="9">
      <t>アザ</t>
    </rPh>
    <rPh sb="9" eb="10">
      <t>ミヤ</t>
    </rPh>
    <rPh sb="10" eb="11">
      <t>シマ</t>
    </rPh>
    <phoneticPr fontId="4"/>
  </si>
  <si>
    <t>きらきら保育園</t>
    <rPh sb="4" eb="7">
      <t>ホイクエン</t>
    </rPh>
    <phoneticPr fontId="4"/>
  </si>
  <si>
    <t>仙台市泉区住吉台東5-5-8</t>
    <rPh sb="0" eb="3">
      <t>センダイシ</t>
    </rPh>
    <rPh sb="3" eb="5">
      <t>イズミク</t>
    </rPh>
    <rPh sb="5" eb="7">
      <t>スミヨシ</t>
    </rPh>
    <rPh sb="7" eb="8">
      <t>ダイ</t>
    </rPh>
    <rPh sb="8" eb="9">
      <t>ヒガシ</t>
    </rPh>
    <phoneticPr fontId="4"/>
  </si>
  <si>
    <t>有限会社　ひだまり介護</t>
    <rPh sb="0" eb="4">
      <t>ユウゲンガイシャ</t>
    </rPh>
    <rPh sb="9" eb="11">
      <t>カイゴ</t>
    </rPh>
    <phoneticPr fontId="4"/>
  </si>
  <si>
    <t>ヤクルトあやしつばめ保育園</t>
    <rPh sb="10" eb="13">
      <t>ホイクエン</t>
    </rPh>
    <phoneticPr fontId="4"/>
  </si>
  <si>
    <t>エスパルキッズ保育園</t>
    <rPh sb="7" eb="10">
      <t>ホイクエン</t>
    </rPh>
    <phoneticPr fontId="7"/>
  </si>
  <si>
    <t>仙台市青葉区中央1-1-1</t>
    <rPh sb="0" eb="6">
      <t>センダイシアオバク</t>
    </rPh>
    <rPh sb="6" eb="8">
      <t>チュウオウ</t>
    </rPh>
    <phoneticPr fontId="4"/>
  </si>
  <si>
    <t>東北大学川内けやき保育園</t>
    <rPh sb="0" eb="2">
      <t>トウホク</t>
    </rPh>
    <rPh sb="2" eb="4">
      <t>ダイガク</t>
    </rPh>
    <rPh sb="4" eb="6">
      <t>カワウチ</t>
    </rPh>
    <rPh sb="9" eb="11">
      <t>ホイク</t>
    </rPh>
    <rPh sb="11" eb="12">
      <t>エン</t>
    </rPh>
    <phoneticPr fontId="4"/>
  </si>
  <si>
    <t>仙台市青葉区片平2-1-1</t>
    <rPh sb="0" eb="3">
      <t>センダイシ</t>
    </rPh>
    <rPh sb="3" eb="6">
      <t>アオバク</t>
    </rPh>
    <rPh sb="6" eb="8">
      <t>カタヒラ</t>
    </rPh>
    <phoneticPr fontId="4"/>
  </si>
  <si>
    <t>国立大学法人　東北大学</t>
    <rPh sb="0" eb="2">
      <t>コクリツ</t>
    </rPh>
    <rPh sb="2" eb="4">
      <t>ダイガク</t>
    </rPh>
    <rPh sb="4" eb="6">
      <t>ホウジン</t>
    </rPh>
    <rPh sb="7" eb="9">
      <t>トウホク</t>
    </rPh>
    <rPh sb="9" eb="11">
      <t>ダイガク</t>
    </rPh>
    <phoneticPr fontId="4"/>
  </si>
  <si>
    <t>仙台市青葉区栗生1-25-1</t>
    <rPh sb="0" eb="3">
      <t>センダイシ</t>
    </rPh>
    <rPh sb="3" eb="6">
      <t>アオバク</t>
    </rPh>
    <rPh sb="6" eb="7">
      <t>クリ</t>
    </rPh>
    <rPh sb="7" eb="8">
      <t>ショウ</t>
    </rPh>
    <phoneticPr fontId="4"/>
  </si>
  <si>
    <t>社会福祉法人　幸生会</t>
    <rPh sb="0" eb="2">
      <t>シャカイ</t>
    </rPh>
    <rPh sb="2" eb="4">
      <t>フクシ</t>
    </rPh>
    <rPh sb="4" eb="6">
      <t>ホウジン</t>
    </rPh>
    <rPh sb="7" eb="8">
      <t>コウ</t>
    </rPh>
    <rPh sb="8" eb="9">
      <t>セイ</t>
    </rPh>
    <rPh sb="9" eb="10">
      <t>カイ</t>
    </rPh>
    <phoneticPr fontId="4"/>
  </si>
  <si>
    <t>医療法人　松田会</t>
    <rPh sb="0" eb="2">
      <t>イリョウ</t>
    </rPh>
    <rPh sb="2" eb="4">
      <t>ホウジン</t>
    </rPh>
    <rPh sb="5" eb="7">
      <t>マツダ</t>
    </rPh>
    <rPh sb="7" eb="8">
      <t>カイ</t>
    </rPh>
    <phoneticPr fontId="4"/>
  </si>
  <si>
    <t>せせらぎ保育園</t>
    <rPh sb="4" eb="7">
      <t>ホイクエン</t>
    </rPh>
    <phoneticPr fontId="7"/>
  </si>
  <si>
    <t>仙台市青葉区芋沢字横前1-1</t>
    <rPh sb="0" eb="3">
      <t>センダイシ</t>
    </rPh>
    <rPh sb="3" eb="6">
      <t>アオバク</t>
    </rPh>
    <rPh sb="6" eb="7">
      <t>イモ</t>
    </rPh>
    <rPh sb="7" eb="8">
      <t>ザワ</t>
    </rPh>
    <rPh sb="8" eb="9">
      <t>アザ</t>
    </rPh>
    <rPh sb="9" eb="10">
      <t>ヨコ</t>
    </rPh>
    <rPh sb="10" eb="11">
      <t>マエ</t>
    </rPh>
    <phoneticPr fontId="4"/>
  </si>
  <si>
    <t>社会福祉法人　陽光福祉会</t>
    <rPh sb="0" eb="2">
      <t>シャカイ</t>
    </rPh>
    <rPh sb="2" eb="4">
      <t>フクシ</t>
    </rPh>
    <rPh sb="4" eb="6">
      <t>ホウジン</t>
    </rPh>
    <rPh sb="7" eb="8">
      <t>ヨウ</t>
    </rPh>
    <rPh sb="8" eb="9">
      <t>ヒカリ</t>
    </rPh>
    <rPh sb="9" eb="11">
      <t>フクシ</t>
    </rPh>
    <rPh sb="11" eb="12">
      <t>カイ</t>
    </rPh>
    <phoneticPr fontId="4"/>
  </si>
  <si>
    <t>幼保連携型認定こども園　中山保育園</t>
  </si>
  <si>
    <t>荒井あおばこども園</t>
  </si>
  <si>
    <t>幼保連携型認定こども園　光の子</t>
  </si>
  <si>
    <t>YMCA西中田こども園</t>
  </si>
  <si>
    <t>YMCA南大野田こども園</t>
  </si>
  <si>
    <t>YMCA加茂こども園</t>
  </si>
  <si>
    <t>南光台すいせんこども園</t>
  </si>
  <si>
    <t>つつじがおかもりのいえこども園</t>
  </si>
  <si>
    <t>幸町すいせんこども園</t>
  </si>
  <si>
    <t>ちいさなこどもえん</t>
  </si>
  <si>
    <t>あそびまショーこども園</t>
  </si>
  <si>
    <t>ぷらざこども園長町</t>
  </si>
  <si>
    <t>泉すぎのここども園</t>
  </si>
  <si>
    <t>ミッキー八乙女中央こども園</t>
  </si>
  <si>
    <t>3</t>
  </si>
  <si>
    <t>1</t>
  </si>
  <si>
    <t>2</t>
  </si>
  <si>
    <t>請　　求　　書</t>
    <rPh sb="0" eb="1">
      <t>ショウ</t>
    </rPh>
    <rPh sb="3" eb="4">
      <t>モトム</t>
    </rPh>
    <rPh sb="6" eb="7">
      <t>ショ</t>
    </rPh>
    <phoneticPr fontId="10"/>
  </si>
  <si>
    <t>金額</t>
    <rPh sb="0" eb="2">
      <t>キンガク</t>
    </rPh>
    <phoneticPr fontId="10"/>
  </si>
  <si>
    <t>千</t>
    <rPh sb="0" eb="1">
      <t>セン</t>
    </rPh>
    <phoneticPr fontId="10"/>
  </si>
  <si>
    <t>百</t>
    <rPh sb="0" eb="1">
      <t>ヒャク</t>
    </rPh>
    <phoneticPr fontId="10"/>
  </si>
  <si>
    <t>十</t>
    <rPh sb="0" eb="1">
      <t>ジュウ</t>
    </rPh>
    <phoneticPr fontId="10"/>
  </si>
  <si>
    <t>億</t>
    <rPh sb="0" eb="1">
      <t>オク</t>
    </rPh>
    <phoneticPr fontId="10"/>
  </si>
  <si>
    <t>万</t>
    <rPh sb="0" eb="1">
      <t>マン</t>
    </rPh>
    <phoneticPr fontId="10"/>
  </si>
  <si>
    <t>円</t>
    <rPh sb="0" eb="1">
      <t>エン</t>
    </rPh>
    <phoneticPr fontId="10"/>
  </si>
  <si>
    <t>内　　　　　　　訳</t>
    <rPh sb="0" eb="1">
      <t>ウチ</t>
    </rPh>
    <rPh sb="8" eb="9">
      <t>ワケ</t>
    </rPh>
    <phoneticPr fontId="10"/>
  </si>
  <si>
    <t>品名</t>
    <rPh sb="0" eb="2">
      <t>ヒンメイ</t>
    </rPh>
    <phoneticPr fontId="10"/>
  </si>
  <si>
    <t>規格</t>
    <rPh sb="0" eb="2">
      <t>キカク</t>
    </rPh>
    <phoneticPr fontId="10"/>
  </si>
  <si>
    <t>単位</t>
    <rPh sb="0" eb="2">
      <t>タンイ</t>
    </rPh>
    <phoneticPr fontId="10"/>
  </si>
  <si>
    <t>数量</t>
    <rPh sb="0" eb="2">
      <t>スウリョウ</t>
    </rPh>
    <phoneticPr fontId="10"/>
  </si>
  <si>
    <t>単価</t>
    <rPh sb="0" eb="2">
      <t>タンカ</t>
    </rPh>
    <phoneticPr fontId="10"/>
  </si>
  <si>
    <t>小計</t>
    <rPh sb="0" eb="2">
      <t>ショウケイ</t>
    </rPh>
    <phoneticPr fontId="10"/>
  </si>
  <si>
    <t>消費税及び地方消費税</t>
    <rPh sb="0" eb="3">
      <t>ショウヒゼイ</t>
    </rPh>
    <rPh sb="3" eb="4">
      <t>オヨ</t>
    </rPh>
    <rPh sb="5" eb="7">
      <t>チホウ</t>
    </rPh>
    <rPh sb="7" eb="10">
      <t>ショウヒゼイ</t>
    </rPh>
    <phoneticPr fontId="10"/>
  </si>
  <si>
    <t>合計</t>
    <rPh sb="0" eb="2">
      <t>ゴウケイ</t>
    </rPh>
    <phoneticPr fontId="10"/>
  </si>
  <si>
    <t>上記（裏面）の金額を請求します。</t>
    <rPh sb="0" eb="2">
      <t>ジョウキ</t>
    </rPh>
    <rPh sb="3" eb="5">
      <t>リメン</t>
    </rPh>
    <rPh sb="7" eb="9">
      <t>キンガク</t>
    </rPh>
    <rPh sb="10" eb="12">
      <t>セイキュウ</t>
    </rPh>
    <phoneticPr fontId="10"/>
  </si>
  <si>
    <t>　（あて先）仙台市（区）長</t>
    <rPh sb="4" eb="5">
      <t>サキ</t>
    </rPh>
    <rPh sb="6" eb="9">
      <t>センダイシ</t>
    </rPh>
    <rPh sb="10" eb="11">
      <t>ク</t>
    </rPh>
    <rPh sb="12" eb="13">
      <t>チョウ</t>
    </rPh>
    <phoneticPr fontId="10"/>
  </si>
  <si>
    <t>　施設名</t>
    <rPh sb="1" eb="3">
      <t>シセツ</t>
    </rPh>
    <rPh sb="3" eb="4">
      <t>メイ</t>
    </rPh>
    <phoneticPr fontId="10"/>
  </si>
  <si>
    <t>　所在地</t>
    <rPh sb="1" eb="4">
      <t>ショザイチ</t>
    </rPh>
    <phoneticPr fontId="10"/>
  </si>
  <si>
    <t>□</t>
  </si>
  <si>
    <t>登録債権者ですので指定した方法でお支払いください。</t>
    <rPh sb="0" eb="2">
      <t>トウロク</t>
    </rPh>
    <rPh sb="2" eb="5">
      <t>サイケンシャ</t>
    </rPh>
    <rPh sb="9" eb="11">
      <t>シテイ</t>
    </rPh>
    <rPh sb="13" eb="15">
      <t>ホウホウ</t>
    </rPh>
    <rPh sb="17" eb="19">
      <t>シハラ</t>
    </rPh>
    <phoneticPr fontId="10"/>
  </si>
  <si>
    <t>　法人名</t>
    <rPh sb="1" eb="3">
      <t>ホウジン</t>
    </rPh>
    <rPh sb="3" eb="4">
      <t>メイ</t>
    </rPh>
    <phoneticPr fontId="10"/>
  </si>
  <si>
    <t>（債権者電話番号下4桁）</t>
    <rPh sb="1" eb="4">
      <t>サイケンシャ</t>
    </rPh>
    <rPh sb="4" eb="6">
      <t>デンワ</t>
    </rPh>
    <rPh sb="6" eb="8">
      <t>バンゴウ</t>
    </rPh>
    <rPh sb="8" eb="9">
      <t>シモ</t>
    </rPh>
    <rPh sb="10" eb="11">
      <t>ケタ</t>
    </rPh>
    <phoneticPr fontId="10"/>
  </si>
  <si>
    <t>　設置者名</t>
    <rPh sb="1" eb="4">
      <t>セッチシャ</t>
    </rPh>
    <rPh sb="4" eb="5">
      <t>メイ</t>
    </rPh>
    <phoneticPr fontId="10"/>
  </si>
  <si>
    <t>振込先銀行</t>
    <rPh sb="0" eb="3">
      <t>フリコミサキ</t>
    </rPh>
    <rPh sb="3" eb="5">
      <t>ギンコウ</t>
    </rPh>
    <phoneticPr fontId="10"/>
  </si>
  <si>
    <t>銀行</t>
    <rPh sb="0" eb="2">
      <t>ギンコウ</t>
    </rPh>
    <phoneticPr fontId="10"/>
  </si>
  <si>
    <t>店</t>
    <rPh sb="0" eb="1">
      <t>ミセ</t>
    </rPh>
    <phoneticPr fontId="10"/>
  </si>
  <si>
    <t>口座を複数登録していますので</t>
    <rPh sb="0" eb="2">
      <t>コウザ</t>
    </rPh>
    <rPh sb="3" eb="5">
      <t>フクスウ</t>
    </rPh>
    <rPh sb="5" eb="7">
      <t>トウロク</t>
    </rPh>
    <phoneticPr fontId="10"/>
  </si>
  <si>
    <t>右のとおり振込してください。</t>
    <rPh sb="0" eb="1">
      <t>ミギ</t>
    </rPh>
    <rPh sb="5" eb="6">
      <t>フ</t>
    </rPh>
    <rPh sb="6" eb="7">
      <t>コ</t>
    </rPh>
    <phoneticPr fontId="10"/>
  </si>
  <si>
    <t>登録していませんので</t>
    <rPh sb="0" eb="2">
      <t>トウロク</t>
    </rPh>
    <phoneticPr fontId="10"/>
  </si>
  <si>
    <t>普通</t>
    <rPh sb="0" eb="2">
      <t>フツウ</t>
    </rPh>
    <phoneticPr fontId="10"/>
  </si>
  <si>
    <t>口座
番号</t>
    <rPh sb="0" eb="2">
      <t>コウザ</t>
    </rPh>
    <rPh sb="3" eb="5">
      <t>バンゴウ</t>
    </rPh>
    <phoneticPr fontId="10"/>
  </si>
  <si>
    <t>（上記のいずれかに☑印をつけてください）</t>
    <rPh sb="1" eb="3">
      <t>ジョウキ</t>
    </rPh>
    <rPh sb="10" eb="11">
      <t>ジルシ</t>
    </rPh>
    <phoneticPr fontId="10"/>
  </si>
  <si>
    <t>当座</t>
    <rPh sb="0" eb="2">
      <t>トウザ</t>
    </rPh>
    <phoneticPr fontId="10"/>
  </si>
  <si>
    <t>口座名義</t>
    <rPh sb="0" eb="2">
      <t>コウザ</t>
    </rPh>
    <rPh sb="2" eb="4">
      <t>メイギ</t>
    </rPh>
    <phoneticPr fontId="10"/>
  </si>
  <si>
    <t>フリガナ</t>
    <phoneticPr fontId="10"/>
  </si>
  <si>
    <t>注</t>
    <rPh sb="0" eb="1">
      <t>チュウ</t>
    </rPh>
    <phoneticPr fontId="10"/>
  </si>
  <si>
    <t>1　金額は，アラビア数字で記入してください。</t>
    <rPh sb="2" eb="4">
      <t>キンガク</t>
    </rPh>
    <rPh sb="10" eb="12">
      <t>スウジ</t>
    </rPh>
    <rPh sb="13" eb="15">
      <t>キニュウ</t>
    </rPh>
    <phoneticPr fontId="10"/>
  </si>
  <si>
    <t>2　首標金額の訂正は認めません。</t>
    <rPh sb="2" eb="3">
      <t>クビ</t>
    </rPh>
    <rPh sb="3" eb="4">
      <t>ヒョウ</t>
    </rPh>
    <rPh sb="4" eb="6">
      <t>キンガク</t>
    </rPh>
    <rPh sb="7" eb="9">
      <t>テイセイ</t>
    </rPh>
    <rPh sb="10" eb="11">
      <t>ミト</t>
    </rPh>
    <phoneticPr fontId="10"/>
  </si>
  <si>
    <t>3　首標金額の一桁上位の欄に\印を記入してください。</t>
    <rPh sb="2" eb="3">
      <t>クビ</t>
    </rPh>
    <rPh sb="3" eb="4">
      <t>ヒョウ</t>
    </rPh>
    <rPh sb="4" eb="6">
      <t>キンガク</t>
    </rPh>
    <rPh sb="7" eb="9">
      <t>ヒトケタ</t>
    </rPh>
    <rPh sb="9" eb="11">
      <t>ジョウイ</t>
    </rPh>
    <rPh sb="12" eb="13">
      <t>ラン</t>
    </rPh>
    <rPh sb="15" eb="16">
      <t>シルシ</t>
    </rPh>
    <rPh sb="17" eb="19">
      <t>キニュウ</t>
    </rPh>
    <phoneticPr fontId="10"/>
  </si>
  <si>
    <t>100,000,000の位</t>
    <rPh sb="12" eb="13">
      <t>クライ</t>
    </rPh>
    <phoneticPr fontId="4"/>
  </si>
  <si>
    <t>10,000,000の位</t>
    <rPh sb="11" eb="12">
      <t>クライ</t>
    </rPh>
    <phoneticPr fontId="4"/>
  </si>
  <si>
    <t>1,000,000の位</t>
    <rPh sb="10" eb="11">
      <t>クライ</t>
    </rPh>
    <phoneticPr fontId="4"/>
  </si>
  <si>
    <t>100,000の位</t>
    <rPh sb="8" eb="9">
      <t>クライ</t>
    </rPh>
    <phoneticPr fontId="4"/>
  </si>
  <si>
    <t>10,000の位</t>
    <rPh sb="7" eb="8">
      <t>クライ</t>
    </rPh>
    <phoneticPr fontId="4"/>
  </si>
  <si>
    <t>1,000の位</t>
    <rPh sb="6" eb="7">
      <t>クライ</t>
    </rPh>
    <phoneticPr fontId="4"/>
  </si>
  <si>
    <t>100の位</t>
    <rPh sb="4" eb="5">
      <t>クライ</t>
    </rPh>
    <phoneticPr fontId="4"/>
  </si>
  <si>
    <t>10の位</t>
    <rPh sb="3" eb="4">
      <t>クライ</t>
    </rPh>
    <phoneticPr fontId="4"/>
  </si>
  <si>
    <t>1の位</t>
    <rPh sb="2" eb="3">
      <t>クライ</t>
    </rPh>
    <phoneticPr fontId="4"/>
  </si>
  <si>
    <t>認定こども園　ろりぽっぷ出花園</t>
  </si>
  <si>
    <t>認定こども園　ろりぽっぷ保育園</t>
  </si>
  <si>
    <t>認定こども園　ろりぽっぷ泉中央南園</t>
  </si>
  <si>
    <t>認定こども園　ろりぽっぷ赤い屋根の保育園</t>
  </si>
  <si>
    <t>小田原ことりのうたこども園</t>
  </si>
  <si>
    <t>仙台市青葉区折立３－１７－１０</t>
  </si>
  <si>
    <t>仙台市泉区根白石字新坂上２９</t>
  </si>
  <si>
    <t>仙台市泉区松陵２－１９－１</t>
  </si>
  <si>
    <t>仙台市泉区南光台２－２－３</t>
  </si>
  <si>
    <t>仙台市泉区南光台南１－１８－１</t>
  </si>
  <si>
    <t>仙台市泉区松森字陣ケ原３０－１０</t>
  </si>
  <si>
    <t>仙台市泉区明石南６－１３－２</t>
  </si>
  <si>
    <t>おひさま原っぱ保育園</t>
    <rPh sb="4" eb="5">
      <t>ハラ</t>
    </rPh>
    <rPh sb="7" eb="10">
      <t>ホイクエン</t>
    </rPh>
    <phoneticPr fontId="13"/>
  </si>
  <si>
    <t>おうち保育園木町どおり</t>
    <rPh sb="3" eb="6">
      <t>ホイクエン</t>
    </rPh>
    <rPh sb="6" eb="8">
      <t>キマチ</t>
    </rPh>
    <phoneticPr fontId="12"/>
  </si>
  <si>
    <t>小規模保育事業所ココカラ荒巻</t>
    <rPh sb="0" eb="3">
      <t>ショウキボ</t>
    </rPh>
    <rPh sb="3" eb="5">
      <t>ホイク</t>
    </rPh>
    <rPh sb="5" eb="7">
      <t>ジギョウ</t>
    </rPh>
    <rPh sb="7" eb="8">
      <t>ショ</t>
    </rPh>
    <rPh sb="12" eb="14">
      <t>アラマキ</t>
    </rPh>
    <phoneticPr fontId="12"/>
  </si>
  <si>
    <t>たっこの家</t>
    <rPh sb="4" eb="5">
      <t>イエ</t>
    </rPh>
    <phoneticPr fontId="12"/>
  </si>
  <si>
    <t>もりのなかま保育園宮城野園</t>
    <rPh sb="6" eb="9">
      <t>ホイクエン</t>
    </rPh>
    <rPh sb="9" eb="12">
      <t>ミヤギノ</t>
    </rPh>
    <rPh sb="12" eb="13">
      <t>エン</t>
    </rPh>
    <phoneticPr fontId="12"/>
  </si>
  <si>
    <t>スクルドエンジェル保育園仙台宮城野原園</t>
    <rPh sb="9" eb="12">
      <t>ホイクエン</t>
    </rPh>
    <rPh sb="12" eb="14">
      <t>センダイ</t>
    </rPh>
    <rPh sb="14" eb="18">
      <t>ミヤギノハラ</t>
    </rPh>
    <rPh sb="18" eb="19">
      <t>エン</t>
    </rPh>
    <phoneticPr fontId="12"/>
  </si>
  <si>
    <t>小規模保育事業所ココカラ五橋</t>
    <rPh sb="0" eb="3">
      <t>ショウキボ</t>
    </rPh>
    <rPh sb="3" eb="5">
      <t>ホイク</t>
    </rPh>
    <rPh sb="5" eb="7">
      <t>ジギョウ</t>
    </rPh>
    <rPh sb="7" eb="8">
      <t>ショ</t>
    </rPh>
    <rPh sb="12" eb="14">
      <t>イツツバシ</t>
    </rPh>
    <phoneticPr fontId="12"/>
  </si>
  <si>
    <t>スクルドエンジェル保育園仙台長町園</t>
    <rPh sb="9" eb="12">
      <t>ホイクエン</t>
    </rPh>
    <rPh sb="12" eb="14">
      <t>センダイ</t>
    </rPh>
    <rPh sb="14" eb="16">
      <t>ナガマチ</t>
    </rPh>
    <rPh sb="16" eb="17">
      <t>エン</t>
    </rPh>
    <phoneticPr fontId="12"/>
  </si>
  <si>
    <t>星の子保育園</t>
    <rPh sb="0" eb="1">
      <t>ホシ</t>
    </rPh>
    <rPh sb="2" eb="3">
      <t>コ</t>
    </rPh>
    <rPh sb="3" eb="6">
      <t>ホイクエン</t>
    </rPh>
    <phoneticPr fontId="12"/>
  </si>
  <si>
    <t>大野田こころ保育園</t>
    <rPh sb="0" eb="3">
      <t>オオノダ</t>
    </rPh>
    <rPh sb="6" eb="9">
      <t>ホイクエン</t>
    </rPh>
    <phoneticPr fontId="3"/>
  </si>
  <si>
    <t>りありのきっず仙台郡山</t>
    <rPh sb="7" eb="9">
      <t>センダイ</t>
    </rPh>
    <rPh sb="9" eb="11">
      <t>コオリヤマ</t>
    </rPh>
    <phoneticPr fontId="3"/>
  </si>
  <si>
    <t>もりのなかま保育園富沢駅前園</t>
    <rPh sb="6" eb="9">
      <t>ホイクエン</t>
    </rPh>
    <rPh sb="9" eb="11">
      <t>トミザワ</t>
    </rPh>
    <rPh sb="11" eb="13">
      <t>エキマエ</t>
    </rPh>
    <rPh sb="13" eb="14">
      <t>エン</t>
    </rPh>
    <phoneticPr fontId="3"/>
  </si>
  <si>
    <t>サン・キッズ保育園</t>
    <rPh sb="6" eb="9">
      <t>ホイクエン</t>
    </rPh>
    <phoneticPr fontId="12"/>
  </si>
  <si>
    <t>ひよこ保育園</t>
    <rPh sb="3" eb="6">
      <t>ホイクエン</t>
    </rPh>
    <phoneticPr fontId="12"/>
  </si>
  <si>
    <t>愛子つぼみ保育園</t>
    <rPh sb="0" eb="2">
      <t>アヤシ</t>
    </rPh>
    <rPh sb="5" eb="8">
      <t>ホイクエン</t>
    </rPh>
    <phoneticPr fontId="12"/>
  </si>
  <si>
    <t>特定非営利活動法人　フローレンス</t>
  </si>
  <si>
    <t>仙台市若林区東八番丁183</t>
  </si>
  <si>
    <t>ワタキューセイモア　株式会社</t>
    <rPh sb="10" eb="12">
      <t>カブシキ</t>
    </rPh>
    <rPh sb="12" eb="14">
      <t>カイシャ</t>
    </rPh>
    <phoneticPr fontId="12"/>
  </si>
  <si>
    <t>株式会社　ビック・ママ</t>
    <rPh sb="0" eb="2">
      <t>カブシキ</t>
    </rPh>
    <rPh sb="2" eb="4">
      <t>カイシャ</t>
    </rPh>
    <phoneticPr fontId="12"/>
  </si>
  <si>
    <t>医療法人社団　裕歯会</t>
    <rPh sb="0" eb="2">
      <t>イリョウ</t>
    </rPh>
    <rPh sb="2" eb="4">
      <t>ホウジン</t>
    </rPh>
    <rPh sb="4" eb="6">
      <t>シャダン</t>
    </rPh>
    <rPh sb="7" eb="8">
      <t>ユウ</t>
    </rPh>
    <rPh sb="8" eb="9">
      <t>ハ</t>
    </rPh>
    <rPh sb="9" eb="10">
      <t>カイ</t>
    </rPh>
    <phoneticPr fontId="12"/>
  </si>
  <si>
    <t>医療法人　徳真会</t>
    <rPh sb="0" eb="2">
      <t>イリョウ</t>
    </rPh>
    <rPh sb="2" eb="4">
      <t>ホウジン</t>
    </rPh>
    <rPh sb="5" eb="6">
      <t>トク</t>
    </rPh>
    <rPh sb="6" eb="7">
      <t>マコト</t>
    </rPh>
    <rPh sb="7" eb="8">
      <t>カイ</t>
    </rPh>
    <phoneticPr fontId="12"/>
  </si>
  <si>
    <t>有限会社　ＡＫＩ</t>
    <rPh sb="0" eb="2">
      <t>ユウゲン</t>
    </rPh>
    <rPh sb="2" eb="4">
      <t>カイシャ</t>
    </rPh>
    <phoneticPr fontId="12"/>
  </si>
  <si>
    <t>仙台ターミナルビル　株式会社</t>
    <rPh sb="0" eb="2">
      <t>センダイ</t>
    </rPh>
    <rPh sb="10" eb="12">
      <t>カブシキ</t>
    </rPh>
    <rPh sb="12" eb="14">
      <t>カイシャ</t>
    </rPh>
    <phoneticPr fontId="12"/>
  </si>
  <si>
    <t>仙台市泉区実沢字立田屋敷17-1</t>
    <rPh sb="5" eb="7">
      <t>サネザワ</t>
    </rPh>
    <rPh sb="7" eb="8">
      <t>アザ</t>
    </rPh>
    <rPh sb="8" eb="10">
      <t>タツタ</t>
    </rPh>
    <rPh sb="10" eb="12">
      <t>ヤシキ</t>
    </rPh>
    <phoneticPr fontId="20"/>
  </si>
  <si>
    <t>04138</t>
    <phoneticPr fontId="10"/>
  </si>
  <si>
    <t>03146</t>
  </si>
  <si>
    <t>ぽっかぽか紬保育園</t>
    <rPh sb="5" eb="6">
      <t>ツムギ</t>
    </rPh>
    <rPh sb="6" eb="9">
      <t>ホイクエン</t>
    </rPh>
    <phoneticPr fontId="10"/>
  </si>
  <si>
    <t>02162</t>
    <phoneticPr fontId="10"/>
  </si>
  <si>
    <t>恵和町いちにいさん保育園</t>
    <rPh sb="0" eb="3">
      <t>ケイワマチ</t>
    </rPh>
    <rPh sb="9" eb="12">
      <t>ホイクエン</t>
    </rPh>
    <phoneticPr fontId="6"/>
  </si>
  <si>
    <t>山形県新庄市金沢１９１７－７　</t>
  </si>
  <si>
    <t>仙台市宮城野区幸町２－１６ー１３</t>
  </si>
  <si>
    <t>04138</t>
  </si>
  <si>
    <t>山形県新庄市金沢１９１７－７</t>
  </si>
  <si>
    <t>仙台市青葉区柏木1丁目3-23</t>
    <rPh sb="0" eb="3">
      <t>センダイシ</t>
    </rPh>
    <rPh sb="3" eb="6">
      <t>アオバク</t>
    </rPh>
    <rPh sb="6" eb="8">
      <t>カシワギ</t>
    </rPh>
    <rPh sb="9" eb="11">
      <t>チョウメ</t>
    </rPh>
    <phoneticPr fontId="19"/>
  </si>
  <si>
    <t>株式会社　アドマイア</t>
    <rPh sb="0" eb="4">
      <t>カブシキガイシャ</t>
    </rPh>
    <phoneticPr fontId="13"/>
  </si>
  <si>
    <t>東京都千代田区神田駿河台4-6 御茶ノ水ソラシティ</t>
    <rPh sb="16" eb="18">
      <t>オチャ</t>
    </rPh>
    <rPh sb="19" eb="20">
      <t>ミズ</t>
    </rPh>
    <phoneticPr fontId="4"/>
  </si>
  <si>
    <t>株式会社　ニチイ学館</t>
    <rPh sb="8" eb="10">
      <t>ガッカン</t>
    </rPh>
    <phoneticPr fontId="13"/>
  </si>
  <si>
    <t>仙台市青葉区上杉1-16-4ｾﾝﾁｭﾘｰ青葉601</t>
    <rPh sb="0" eb="3">
      <t>センダイシ</t>
    </rPh>
    <rPh sb="3" eb="6">
      <t>アオバク</t>
    </rPh>
    <rPh sb="6" eb="8">
      <t>カミスギ</t>
    </rPh>
    <rPh sb="20" eb="22">
      <t>アオバ</t>
    </rPh>
    <phoneticPr fontId="19"/>
  </si>
  <si>
    <t>特定非営利活動法人　WACまごころサービスみやぎ</t>
    <rPh sb="0" eb="2">
      <t>トクテイ</t>
    </rPh>
    <rPh sb="2" eb="5">
      <t>ヒエイリ</t>
    </rPh>
    <rPh sb="5" eb="7">
      <t>カツドウ</t>
    </rPh>
    <rPh sb="7" eb="9">
      <t>ホウジン</t>
    </rPh>
    <phoneticPr fontId="13"/>
  </si>
  <si>
    <t>仙台市青葉区角五郎1丁目9-5</t>
    <rPh sb="0" eb="3">
      <t>センダイシ</t>
    </rPh>
    <rPh sb="3" eb="6">
      <t>アオバク</t>
    </rPh>
    <rPh sb="6" eb="7">
      <t>カク</t>
    </rPh>
    <rPh sb="7" eb="9">
      <t>ゴロウ</t>
    </rPh>
    <rPh sb="10" eb="12">
      <t>チョウメ</t>
    </rPh>
    <phoneticPr fontId="20"/>
  </si>
  <si>
    <t>一般社団法人　おひさま原っぱ保育園</t>
    <rPh sb="0" eb="2">
      <t>イッパン</t>
    </rPh>
    <rPh sb="2" eb="4">
      <t>シャダン</t>
    </rPh>
    <rPh sb="4" eb="6">
      <t>ホウジン</t>
    </rPh>
    <rPh sb="11" eb="12">
      <t>ハラ</t>
    </rPh>
    <rPh sb="14" eb="17">
      <t>ホイクエン</t>
    </rPh>
    <phoneticPr fontId="12"/>
  </si>
  <si>
    <t>東京都千代田区神田神保町1-14-1</t>
    <rPh sb="0" eb="3">
      <t>トウキョウト</t>
    </rPh>
    <rPh sb="3" eb="7">
      <t>チヨダク</t>
    </rPh>
    <rPh sb="7" eb="9">
      <t>カンダ</t>
    </rPh>
    <rPh sb="9" eb="12">
      <t>ジンボウチョウ</t>
    </rPh>
    <phoneticPr fontId="19"/>
  </si>
  <si>
    <t>特定非営利活動法人　フローレンス</t>
    <rPh sb="0" eb="2">
      <t>トクテイ</t>
    </rPh>
    <rPh sb="2" eb="3">
      <t>ヒ</t>
    </rPh>
    <rPh sb="3" eb="5">
      <t>エイリ</t>
    </rPh>
    <rPh sb="5" eb="7">
      <t>カツドウ</t>
    </rPh>
    <rPh sb="7" eb="9">
      <t>ホウジン</t>
    </rPh>
    <phoneticPr fontId="12"/>
  </si>
  <si>
    <t>福島県郡山市開成4-9-17 あさか102</t>
    <rPh sb="0" eb="3">
      <t>フクシマケン</t>
    </rPh>
    <rPh sb="3" eb="6">
      <t>コオリヤマシ</t>
    </rPh>
    <rPh sb="6" eb="8">
      <t>カイセイ</t>
    </rPh>
    <phoneticPr fontId="20"/>
  </si>
  <si>
    <t>株式会社　ピーエイケア</t>
    <rPh sb="0" eb="2">
      <t>カブシキ</t>
    </rPh>
    <rPh sb="2" eb="4">
      <t>カイシャ</t>
    </rPh>
    <phoneticPr fontId="12"/>
  </si>
  <si>
    <t>有限会社　グローアップ</t>
    <rPh sb="0" eb="2">
      <t>ユウゲン</t>
    </rPh>
    <rPh sb="2" eb="4">
      <t>カイシャ</t>
    </rPh>
    <phoneticPr fontId="12"/>
  </si>
  <si>
    <t>神奈川県横浜市西区平沼1-13-14</t>
    <rPh sb="0" eb="3">
      <t>カナガワ</t>
    </rPh>
    <rPh sb="3" eb="4">
      <t>ケン</t>
    </rPh>
    <rPh sb="4" eb="7">
      <t>ヨコハマシ</t>
    </rPh>
    <rPh sb="7" eb="9">
      <t>ニシク</t>
    </rPh>
    <rPh sb="9" eb="11">
      <t>ヒラヌマ</t>
    </rPh>
    <phoneticPr fontId="20"/>
  </si>
  <si>
    <t>株式会社　スマイルクルー</t>
    <rPh sb="0" eb="2">
      <t>カブシキ</t>
    </rPh>
    <rPh sb="2" eb="4">
      <t>カイシャ</t>
    </rPh>
    <phoneticPr fontId="12"/>
  </si>
  <si>
    <t>仙台市泉区南中山4-27-16</t>
    <rPh sb="0" eb="3">
      <t>センダイシ</t>
    </rPh>
    <rPh sb="3" eb="4">
      <t>イズミ</t>
    </rPh>
    <rPh sb="4" eb="5">
      <t>ク</t>
    </rPh>
    <rPh sb="5" eb="6">
      <t>ミナミ</t>
    </rPh>
    <rPh sb="6" eb="8">
      <t>ナカヤマ</t>
    </rPh>
    <phoneticPr fontId="20"/>
  </si>
  <si>
    <t>株式会社　オードリー</t>
    <rPh sb="0" eb="2">
      <t>カブシキ</t>
    </rPh>
    <rPh sb="2" eb="4">
      <t>カイシャ</t>
    </rPh>
    <phoneticPr fontId="12"/>
  </si>
  <si>
    <t>仙台市青葉区中央2丁目5-9</t>
    <rPh sb="0" eb="3">
      <t>センダイシ</t>
    </rPh>
    <rPh sb="3" eb="6">
      <t>アオバク</t>
    </rPh>
    <rPh sb="6" eb="8">
      <t>チュウオウ</t>
    </rPh>
    <rPh sb="9" eb="11">
      <t>チョウメ</t>
    </rPh>
    <phoneticPr fontId="20"/>
  </si>
  <si>
    <t>株式会社　庄文堂</t>
    <rPh sb="5" eb="6">
      <t>ショウ</t>
    </rPh>
    <rPh sb="6" eb="7">
      <t>ブン</t>
    </rPh>
    <rPh sb="7" eb="8">
      <t>ドウ</t>
    </rPh>
    <phoneticPr fontId="12"/>
  </si>
  <si>
    <t>仙台市青葉区柏木1-1-36</t>
    <rPh sb="0" eb="3">
      <t>センダイシ</t>
    </rPh>
    <rPh sb="3" eb="6">
      <t>アオバク</t>
    </rPh>
    <rPh sb="6" eb="7">
      <t>カシワ</t>
    </rPh>
    <rPh sb="7" eb="8">
      <t>キ</t>
    </rPh>
    <phoneticPr fontId="20"/>
  </si>
  <si>
    <t>社会福祉法人　柏木福祉会</t>
    <rPh sb="0" eb="2">
      <t>シャカイ</t>
    </rPh>
    <rPh sb="2" eb="4">
      <t>フクシ</t>
    </rPh>
    <rPh sb="4" eb="6">
      <t>ホウジン</t>
    </rPh>
    <rPh sb="7" eb="9">
      <t>カシワギ</t>
    </rPh>
    <rPh sb="9" eb="11">
      <t>フクシ</t>
    </rPh>
    <rPh sb="11" eb="12">
      <t>カイ</t>
    </rPh>
    <phoneticPr fontId="12"/>
  </si>
  <si>
    <t>仙台市青葉区東勝山1-19-7</t>
    <rPh sb="0" eb="3">
      <t>センダイシ</t>
    </rPh>
    <rPh sb="3" eb="6">
      <t>アオバク</t>
    </rPh>
    <rPh sb="6" eb="7">
      <t>ヒガシ</t>
    </rPh>
    <rPh sb="7" eb="9">
      <t>カツヤマ</t>
    </rPh>
    <phoneticPr fontId="4"/>
  </si>
  <si>
    <t>仙台市青葉区木町通2-4-16</t>
    <rPh sb="0" eb="3">
      <t>センダイシ</t>
    </rPh>
    <rPh sb="3" eb="6">
      <t>アオバク</t>
    </rPh>
    <rPh sb="6" eb="8">
      <t>キマチ</t>
    </rPh>
    <rPh sb="8" eb="9">
      <t>トオリ</t>
    </rPh>
    <phoneticPr fontId="4"/>
  </si>
  <si>
    <t>株式会社　エミール</t>
    <rPh sb="0" eb="4">
      <t>カブシキガイシャ</t>
    </rPh>
    <phoneticPr fontId="16"/>
  </si>
  <si>
    <t>仙台市青葉区中央4-3-28-3F</t>
    <rPh sb="0" eb="3">
      <t>センダイシ</t>
    </rPh>
    <phoneticPr fontId="4"/>
  </si>
  <si>
    <t>特定非営利活動法人　朝市センター保育園</t>
    <rPh sb="0" eb="2">
      <t>トクテイ</t>
    </rPh>
    <rPh sb="2" eb="5">
      <t>ヒエイリ</t>
    </rPh>
    <rPh sb="5" eb="7">
      <t>カツドウ</t>
    </rPh>
    <rPh sb="7" eb="9">
      <t>ホウジン</t>
    </rPh>
    <rPh sb="10" eb="12">
      <t>アサイチ</t>
    </rPh>
    <rPh sb="16" eb="19">
      <t>ホイクエン</t>
    </rPh>
    <phoneticPr fontId="16"/>
  </si>
  <si>
    <t>有限会社　グローアップ</t>
    <rPh sb="0" eb="4">
      <t>ユウゲンガイシャ</t>
    </rPh>
    <phoneticPr fontId="16"/>
  </si>
  <si>
    <t>東京都立川市砂川町2-36-13</t>
    <rPh sb="0" eb="3">
      <t>トウキョウト</t>
    </rPh>
    <rPh sb="3" eb="6">
      <t>タチカワシ</t>
    </rPh>
    <rPh sb="6" eb="7">
      <t>スナ</t>
    </rPh>
    <rPh sb="7" eb="8">
      <t>カワ</t>
    </rPh>
    <rPh sb="8" eb="9">
      <t>マチ</t>
    </rPh>
    <phoneticPr fontId="4"/>
  </si>
  <si>
    <t>一般社団法人　ほっとステーション</t>
    <rPh sb="0" eb="2">
      <t>イッパン</t>
    </rPh>
    <rPh sb="2" eb="4">
      <t>シャダン</t>
    </rPh>
    <rPh sb="4" eb="6">
      <t>ホウジン</t>
    </rPh>
    <phoneticPr fontId="16"/>
  </si>
  <si>
    <t>株式会社　キッズコーポレーション</t>
    <rPh sb="0" eb="4">
      <t>カブシキガイシャ</t>
    </rPh>
    <phoneticPr fontId="16"/>
  </si>
  <si>
    <t>仙台市青葉区西花苑1丁目10-7</t>
    <rPh sb="0" eb="3">
      <t>センダイシ</t>
    </rPh>
    <rPh sb="3" eb="6">
      <t>アオバク</t>
    </rPh>
    <rPh sb="6" eb="7">
      <t>ニシ</t>
    </rPh>
    <rPh sb="7" eb="8">
      <t>ハナ</t>
    </rPh>
    <rPh sb="8" eb="9">
      <t>エン</t>
    </rPh>
    <rPh sb="10" eb="12">
      <t>チョウメ</t>
    </rPh>
    <phoneticPr fontId="20"/>
  </si>
  <si>
    <t>合同会社　Ｔ．Ｋ</t>
    <rPh sb="0" eb="2">
      <t>ゴウドウ</t>
    </rPh>
    <rPh sb="2" eb="4">
      <t>カイシャ</t>
    </rPh>
    <phoneticPr fontId="13"/>
  </si>
  <si>
    <t>仙台市青葉区高松1丁目11番13号</t>
    <rPh sb="0" eb="3">
      <t>センダイシ</t>
    </rPh>
    <phoneticPr fontId="20"/>
  </si>
  <si>
    <t>愛児園　株式会社</t>
    <rPh sb="0" eb="2">
      <t>アイジ</t>
    </rPh>
    <rPh sb="2" eb="3">
      <t>エン</t>
    </rPh>
    <rPh sb="4" eb="8">
      <t>カブシキガイシャ</t>
    </rPh>
    <phoneticPr fontId="12"/>
  </si>
  <si>
    <t>仙台市若林区卸町3丁目1-4</t>
    <rPh sb="0" eb="3">
      <t>センダイシ</t>
    </rPh>
    <rPh sb="3" eb="6">
      <t>ワカバヤシク</t>
    </rPh>
    <rPh sb="6" eb="8">
      <t>オロシマチ</t>
    </rPh>
    <rPh sb="9" eb="11">
      <t>チョウメ</t>
    </rPh>
    <phoneticPr fontId="20"/>
  </si>
  <si>
    <t>有限会社　カール英会話ほいくえん</t>
    <rPh sb="0" eb="4">
      <t>ユウゲンガイシャ</t>
    </rPh>
    <rPh sb="8" eb="11">
      <t>エイカイワ</t>
    </rPh>
    <phoneticPr fontId="16"/>
  </si>
  <si>
    <t>りありのきっず仙台勾当台</t>
    <rPh sb="7" eb="9">
      <t>センダイ</t>
    </rPh>
    <rPh sb="9" eb="12">
      <t>コウトウダイ</t>
    </rPh>
    <phoneticPr fontId="3"/>
  </si>
  <si>
    <t>株式会社　リアリノ</t>
    <rPh sb="0" eb="2">
      <t>カブシキ</t>
    </rPh>
    <rPh sb="2" eb="4">
      <t>カイシャ</t>
    </rPh>
    <phoneticPr fontId="3"/>
  </si>
  <si>
    <t>仙台市宮城野区萩野町3-8-11</t>
    <rPh sb="0" eb="3">
      <t>センダイシ</t>
    </rPh>
    <phoneticPr fontId="20"/>
  </si>
  <si>
    <t>一般社団法人　アイルアーク</t>
    <rPh sb="0" eb="2">
      <t>イッパン</t>
    </rPh>
    <rPh sb="2" eb="4">
      <t>シャダン</t>
    </rPh>
    <rPh sb="4" eb="6">
      <t>ホウジン</t>
    </rPh>
    <phoneticPr fontId="12"/>
  </si>
  <si>
    <t>仙台市宮城野区中野字阿弥陀堂39</t>
    <rPh sb="0" eb="3">
      <t>センダイシ</t>
    </rPh>
    <rPh sb="7" eb="9">
      <t>ナカノ</t>
    </rPh>
    <rPh sb="9" eb="10">
      <t>アザ</t>
    </rPh>
    <rPh sb="10" eb="13">
      <t>アミダ</t>
    </rPh>
    <rPh sb="13" eb="14">
      <t>ドウ</t>
    </rPh>
    <phoneticPr fontId="20"/>
  </si>
  <si>
    <t>学校法人　中埜山学園</t>
    <rPh sb="5" eb="7">
      <t>ナカノ</t>
    </rPh>
    <rPh sb="7" eb="8">
      <t>ヤマ</t>
    </rPh>
    <rPh sb="8" eb="10">
      <t>ガクエン</t>
    </rPh>
    <phoneticPr fontId="12"/>
  </si>
  <si>
    <t>仙台市青葉区一番町2-5-22　GC青葉通りプラザ2階</t>
    <rPh sb="6" eb="9">
      <t>イチバンチョウ</t>
    </rPh>
    <rPh sb="18" eb="21">
      <t>アオバドオ</t>
    </rPh>
    <rPh sb="26" eb="27">
      <t>カイ</t>
    </rPh>
    <phoneticPr fontId="20"/>
  </si>
  <si>
    <t>株式会社　Lateral Kids</t>
    <rPh sb="0" eb="2">
      <t>カブシキ</t>
    </rPh>
    <rPh sb="2" eb="4">
      <t>カイシャ</t>
    </rPh>
    <phoneticPr fontId="12"/>
  </si>
  <si>
    <t>仙台市宮城野区萩野町3丁目8-12</t>
    <rPh sb="0" eb="3">
      <t>センダイシ</t>
    </rPh>
    <rPh sb="3" eb="7">
      <t>ミヤギノク</t>
    </rPh>
    <rPh sb="7" eb="9">
      <t>ハギノ</t>
    </rPh>
    <rPh sb="9" eb="10">
      <t>マチ</t>
    </rPh>
    <rPh sb="11" eb="13">
      <t>チョウメ</t>
    </rPh>
    <phoneticPr fontId="20"/>
  </si>
  <si>
    <t>株式会社　ハニー保育園</t>
    <rPh sb="0" eb="2">
      <t>カブシキ</t>
    </rPh>
    <rPh sb="2" eb="4">
      <t>カイシャ</t>
    </rPh>
    <rPh sb="8" eb="11">
      <t>ホイクエン</t>
    </rPh>
    <phoneticPr fontId="12"/>
  </si>
  <si>
    <t>東京都中央区日本橋3-12-2　朝日ビルヂング4Ｆ-Ａ</t>
    <rPh sb="3" eb="6">
      <t>チュウオウク</t>
    </rPh>
    <rPh sb="6" eb="9">
      <t>ニホンバシ</t>
    </rPh>
    <rPh sb="16" eb="18">
      <t>アサヒ</t>
    </rPh>
    <phoneticPr fontId="4"/>
  </si>
  <si>
    <t>ＳＯＵキッズケア株式会社</t>
    <rPh sb="8" eb="10">
      <t>カブシキ</t>
    </rPh>
    <rPh sb="10" eb="12">
      <t>カイシャ</t>
    </rPh>
    <phoneticPr fontId="12"/>
  </si>
  <si>
    <t>仙台市若林区六丁の目西町3-41</t>
    <rPh sb="0" eb="3">
      <t>センダイシ</t>
    </rPh>
    <rPh sb="3" eb="6">
      <t>ワカバヤシク</t>
    </rPh>
    <rPh sb="6" eb="8">
      <t>ロクチョウ</t>
    </rPh>
    <rPh sb="9" eb="10">
      <t>メ</t>
    </rPh>
    <rPh sb="10" eb="11">
      <t>ニシ</t>
    </rPh>
    <rPh sb="11" eb="12">
      <t>マチ</t>
    </rPh>
    <phoneticPr fontId="20"/>
  </si>
  <si>
    <t>株式会社　ちゃいるどらんど</t>
    <rPh sb="0" eb="2">
      <t>カブシキ</t>
    </rPh>
    <rPh sb="2" eb="4">
      <t>カイシャ</t>
    </rPh>
    <phoneticPr fontId="13"/>
  </si>
  <si>
    <t>仙台市宮城野区白鳥2-11-24</t>
    <rPh sb="0" eb="3">
      <t>センダイシ</t>
    </rPh>
    <rPh sb="3" eb="7">
      <t>ミヤギノク</t>
    </rPh>
    <rPh sb="7" eb="9">
      <t>シラトリ</t>
    </rPh>
    <phoneticPr fontId="19"/>
  </si>
  <si>
    <t>学校法人　蒲生学園</t>
    <rPh sb="5" eb="7">
      <t>ガモウ</t>
    </rPh>
    <rPh sb="7" eb="9">
      <t>ガクエン</t>
    </rPh>
    <phoneticPr fontId="13"/>
  </si>
  <si>
    <t>仙台市宮城野区出花1-3-10</t>
    <rPh sb="7" eb="9">
      <t>イデカ</t>
    </rPh>
    <phoneticPr fontId="20"/>
  </si>
  <si>
    <t>株式会社　さくらんぼ保育園</t>
    <rPh sb="0" eb="2">
      <t>カブシキ</t>
    </rPh>
    <rPh sb="2" eb="4">
      <t>カイシャ</t>
    </rPh>
    <rPh sb="10" eb="13">
      <t>ホイクエン</t>
    </rPh>
    <phoneticPr fontId="12"/>
  </si>
  <si>
    <t>宮城県柴田郡大河原町大谷字町向199-3</t>
    <rPh sb="0" eb="3">
      <t>ミヤギケン</t>
    </rPh>
    <rPh sb="3" eb="6">
      <t>シバタグン</t>
    </rPh>
    <rPh sb="6" eb="9">
      <t>オオカワラ</t>
    </rPh>
    <rPh sb="9" eb="10">
      <t>マチ</t>
    </rPh>
    <rPh sb="10" eb="12">
      <t>オオタニ</t>
    </rPh>
    <rPh sb="12" eb="13">
      <t>アザ</t>
    </rPh>
    <rPh sb="13" eb="14">
      <t>マチ</t>
    </rPh>
    <rPh sb="14" eb="15">
      <t>ム</t>
    </rPh>
    <phoneticPr fontId="4"/>
  </si>
  <si>
    <t>仙台市宮城野区萩野町3-8-11 木村ビル1F</t>
    <rPh sb="17" eb="19">
      <t>キムラ</t>
    </rPh>
    <phoneticPr fontId="4"/>
  </si>
  <si>
    <t>福島県福島市方木田字北白家5-2</t>
    <rPh sb="0" eb="3">
      <t>フクシマケン</t>
    </rPh>
    <rPh sb="3" eb="6">
      <t>フクシマシ</t>
    </rPh>
    <rPh sb="6" eb="7">
      <t>ホウ</t>
    </rPh>
    <rPh sb="7" eb="8">
      <t>キ</t>
    </rPh>
    <rPh sb="8" eb="9">
      <t>タ</t>
    </rPh>
    <rPh sb="9" eb="10">
      <t>アザ</t>
    </rPh>
    <rPh sb="10" eb="11">
      <t>キタ</t>
    </rPh>
    <rPh sb="11" eb="12">
      <t>シロ</t>
    </rPh>
    <rPh sb="12" eb="13">
      <t>ケ</t>
    </rPh>
    <phoneticPr fontId="4"/>
  </si>
  <si>
    <t>株式会社　ペンギンエデュケーション</t>
    <rPh sb="0" eb="2">
      <t>カブシキ</t>
    </rPh>
    <rPh sb="2" eb="4">
      <t>カイシャ</t>
    </rPh>
    <phoneticPr fontId="4"/>
  </si>
  <si>
    <t>宮城県石巻市南境字鶴巻52番地</t>
    <rPh sb="0" eb="3">
      <t>ミヤギケン</t>
    </rPh>
    <rPh sb="3" eb="6">
      <t>イシノマキシ</t>
    </rPh>
    <rPh sb="6" eb="7">
      <t>ミナミ</t>
    </rPh>
    <rPh sb="7" eb="8">
      <t>サカイ</t>
    </rPh>
    <rPh sb="8" eb="9">
      <t>アザ</t>
    </rPh>
    <rPh sb="9" eb="11">
      <t>ツルマキ</t>
    </rPh>
    <rPh sb="13" eb="15">
      <t>バンチ</t>
    </rPh>
    <phoneticPr fontId="4"/>
  </si>
  <si>
    <t>株式会社　エルプレイス</t>
    <rPh sb="0" eb="4">
      <t>カブシキガイシャ</t>
    </rPh>
    <phoneticPr fontId="16"/>
  </si>
  <si>
    <t>山形県新庄市金沢1917-7</t>
    <rPh sb="0" eb="3">
      <t>ヤマガタケン</t>
    </rPh>
    <rPh sb="3" eb="6">
      <t>シンジョウシ</t>
    </rPh>
    <rPh sb="6" eb="8">
      <t>カナザワ</t>
    </rPh>
    <phoneticPr fontId="4"/>
  </si>
  <si>
    <t>東京都新宿区高田馬場4-13-11　松島第一ビル6階</t>
    <rPh sb="0" eb="2">
      <t>トウキョウ</t>
    </rPh>
    <rPh sb="2" eb="3">
      <t>ト</t>
    </rPh>
    <rPh sb="3" eb="6">
      <t>シンジュクク</t>
    </rPh>
    <rPh sb="6" eb="10">
      <t>タカダノババ</t>
    </rPh>
    <rPh sb="18" eb="20">
      <t>マツシマ</t>
    </rPh>
    <rPh sb="20" eb="22">
      <t>ダイイチ</t>
    </rPh>
    <rPh sb="25" eb="26">
      <t>カイ</t>
    </rPh>
    <phoneticPr fontId="4"/>
  </si>
  <si>
    <t>株式会社ハンドシェイク</t>
    <rPh sb="0" eb="2">
      <t>カブシキ</t>
    </rPh>
    <rPh sb="2" eb="4">
      <t>カイシャ</t>
    </rPh>
    <phoneticPr fontId="4"/>
  </si>
  <si>
    <t>仙台市宮城野区幸町2丁目16-13</t>
    <rPh sb="0" eb="3">
      <t>センダイシ</t>
    </rPh>
    <phoneticPr fontId="4"/>
  </si>
  <si>
    <t>リトルキッズガーデン</t>
  </si>
  <si>
    <t>ライクキッズ株式会社</t>
    <rPh sb="6" eb="7">
      <t>カブ</t>
    </rPh>
    <rPh sb="7" eb="8">
      <t>シキ</t>
    </rPh>
    <rPh sb="8" eb="10">
      <t>ガイシャ</t>
    </rPh>
    <phoneticPr fontId="4"/>
  </si>
  <si>
    <t>仙台市若林区沖野字高野南197-1</t>
    <rPh sb="0" eb="3">
      <t>センダイシ</t>
    </rPh>
    <rPh sb="3" eb="6">
      <t>ワカバヤシク</t>
    </rPh>
    <rPh sb="6" eb="8">
      <t>オキノ</t>
    </rPh>
    <rPh sb="8" eb="9">
      <t>アザ</t>
    </rPh>
    <rPh sb="9" eb="11">
      <t>タカノ</t>
    </rPh>
    <rPh sb="11" eb="12">
      <t>ミナミ</t>
    </rPh>
    <phoneticPr fontId="20"/>
  </si>
  <si>
    <t>学校法人　ろりぽっぷ学園</t>
    <rPh sb="0" eb="2">
      <t>ガッコウ</t>
    </rPh>
    <rPh sb="2" eb="4">
      <t>ホウジン</t>
    </rPh>
    <rPh sb="10" eb="12">
      <t>ガクエン</t>
    </rPh>
    <phoneticPr fontId="12"/>
  </si>
  <si>
    <t>仙台市若林区若林1丁目6-17</t>
    <rPh sb="0" eb="3">
      <t>センダイシ</t>
    </rPh>
    <rPh sb="3" eb="6">
      <t>ワカバヤシク</t>
    </rPh>
    <rPh sb="6" eb="8">
      <t>ワカバヤシ</t>
    </rPh>
    <rPh sb="9" eb="11">
      <t>チョウメ</t>
    </rPh>
    <phoneticPr fontId="20"/>
  </si>
  <si>
    <t>株式会社　ちびっこひろば保育園</t>
    <rPh sb="12" eb="15">
      <t>ホイクエン</t>
    </rPh>
    <phoneticPr fontId="13"/>
  </si>
  <si>
    <t>宮城県大崎市古川穂波3-8-50</t>
    <rPh sb="0" eb="3">
      <t>ミヤギケン</t>
    </rPh>
    <rPh sb="3" eb="5">
      <t>オオサキ</t>
    </rPh>
    <rPh sb="5" eb="6">
      <t>シ</t>
    </rPh>
    <rPh sb="6" eb="8">
      <t>フルカワ</t>
    </rPh>
    <rPh sb="8" eb="9">
      <t>ホ</t>
    </rPh>
    <rPh sb="9" eb="10">
      <t>ナミ</t>
    </rPh>
    <phoneticPr fontId="4"/>
  </si>
  <si>
    <t>カラマンディ　株式会社</t>
    <rPh sb="7" eb="11">
      <t>カブシキガイシャ</t>
    </rPh>
    <phoneticPr fontId="16"/>
  </si>
  <si>
    <t>仙台市若林区木ノ下4-8-6</t>
    <rPh sb="0" eb="3">
      <t>センダイシ</t>
    </rPh>
    <rPh sb="3" eb="6">
      <t>ワカバヤシク</t>
    </rPh>
    <rPh sb="6" eb="7">
      <t>キ</t>
    </rPh>
    <rPh sb="8" eb="9">
      <t>シタ</t>
    </rPh>
    <phoneticPr fontId="4"/>
  </si>
  <si>
    <t>仙台市若林区沖野字高野南197-1</t>
    <rPh sb="0" eb="3">
      <t>センダイシ</t>
    </rPh>
    <rPh sb="3" eb="6">
      <t>ワカバヤシク</t>
    </rPh>
    <rPh sb="6" eb="8">
      <t>オキノ</t>
    </rPh>
    <rPh sb="8" eb="9">
      <t>アザ</t>
    </rPh>
    <rPh sb="9" eb="11">
      <t>タカノ</t>
    </rPh>
    <rPh sb="11" eb="12">
      <t>ミナミ</t>
    </rPh>
    <phoneticPr fontId="4"/>
  </si>
  <si>
    <t>宮城県岩沼市桜3-8-15</t>
    <rPh sb="0" eb="3">
      <t>ミヤギケン</t>
    </rPh>
    <rPh sb="3" eb="6">
      <t>イワヌマシ</t>
    </rPh>
    <rPh sb="6" eb="7">
      <t>サクラ</t>
    </rPh>
    <phoneticPr fontId="4"/>
  </si>
  <si>
    <t>仙台市若林区六丁の目東町3-17</t>
    <rPh sb="3" eb="6">
      <t>ワカバヤシク</t>
    </rPh>
    <rPh sb="6" eb="8">
      <t>ロクチョウ</t>
    </rPh>
    <rPh sb="9" eb="10">
      <t>メ</t>
    </rPh>
    <rPh sb="10" eb="11">
      <t>ヒガシ</t>
    </rPh>
    <rPh sb="11" eb="12">
      <t>マチ</t>
    </rPh>
    <phoneticPr fontId="4"/>
  </si>
  <si>
    <t>一般社団法人　六丁の目保育園</t>
    <rPh sb="0" eb="2">
      <t>イッパン</t>
    </rPh>
    <rPh sb="2" eb="4">
      <t>シャダン</t>
    </rPh>
    <rPh sb="4" eb="6">
      <t>ホウジン</t>
    </rPh>
    <rPh sb="7" eb="9">
      <t>ロクチョウ</t>
    </rPh>
    <rPh sb="10" eb="11">
      <t>メ</t>
    </rPh>
    <rPh sb="11" eb="14">
      <t>ホイクエン</t>
    </rPh>
    <phoneticPr fontId="4"/>
  </si>
  <si>
    <t>仙台市宮城野区鉄砲町中3-14　テラス仙台駅東口2階</t>
    <rPh sb="0" eb="3">
      <t>センダイシ</t>
    </rPh>
    <rPh sb="3" eb="7">
      <t>ミヤギノク</t>
    </rPh>
    <rPh sb="7" eb="10">
      <t>テッポウマチ</t>
    </rPh>
    <rPh sb="10" eb="11">
      <t>ナカ</t>
    </rPh>
    <rPh sb="19" eb="22">
      <t>センダイエキ</t>
    </rPh>
    <rPh sb="22" eb="24">
      <t>ヒガシグチ</t>
    </rPh>
    <rPh sb="25" eb="26">
      <t>カイ</t>
    </rPh>
    <phoneticPr fontId="4"/>
  </si>
  <si>
    <t>仙台市泉区上谷刈1-6-30</t>
    <rPh sb="0" eb="3">
      <t>センダイシ</t>
    </rPh>
    <rPh sb="3" eb="4">
      <t>イズミ</t>
    </rPh>
    <rPh sb="4" eb="5">
      <t>ク</t>
    </rPh>
    <rPh sb="5" eb="7">
      <t>ウエタニ</t>
    </rPh>
    <rPh sb="7" eb="8">
      <t>カリ</t>
    </rPh>
    <phoneticPr fontId="19"/>
  </si>
  <si>
    <t>特定非営利活動法人　こどもステーション・MIYAGI</t>
    <rPh sb="0" eb="2">
      <t>トクテイ</t>
    </rPh>
    <rPh sb="2" eb="5">
      <t>ヒエイリ</t>
    </rPh>
    <rPh sb="5" eb="7">
      <t>カツドウ</t>
    </rPh>
    <rPh sb="7" eb="9">
      <t>ホウジン</t>
    </rPh>
    <phoneticPr fontId="13"/>
  </si>
  <si>
    <t>札幌市豊平区月寒東5条10-3-3</t>
    <rPh sb="0" eb="3">
      <t>サッポロシ</t>
    </rPh>
    <rPh sb="3" eb="5">
      <t>トヨヒラ</t>
    </rPh>
    <rPh sb="5" eb="6">
      <t>ク</t>
    </rPh>
    <rPh sb="6" eb="7">
      <t>ツキ</t>
    </rPh>
    <rPh sb="7" eb="8">
      <t>サム</t>
    </rPh>
    <rPh sb="8" eb="9">
      <t>ヒガシ</t>
    </rPh>
    <rPh sb="10" eb="11">
      <t>ジョウ</t>
    </rPh>
    <phoneticPr fontId="19"/>
  </si>
  <si>
    <t>ＳＯＵキッズケア株式会社</t>
  </si>
  <si>
    <t>仙台市太白区泉崎1丁目33-10富沢公園パークマンション106号</t>
    <rPh sb="0" eb="3">
      <t>センダイシ</t>
    </rPh>
    <rPh sb="3" eb="6">
      <t>タイハクク</t>
    </rPh>
    <rPh sb="6" eb="7">
      <t>イズミ</t>
    </rPh>
    <rPh sb="7" eb="8">
      <t>サキ</t>
    </rPh>
    <rPh sb="9" eb="11">
      <t>チョウメ</t>
    </rPh>
    <rPh sb="16" eb="18">
      <t>トミザワ</t>
    </rPh>
    <rPh sb="18" eb="20">
      <t>コウエン</t>
    </rPh>
    <rPh sb="31" eb="32">
      <t>ゴウ</t>
    </rPh>
    <phoneticPr fontId="20"/>
  </si>
  <si>
    <t>株式会社　星の子保育園</t>
    <rPh sb="5" eb="6">
      <t>ホシ</t>
    </rPh>
    <rPh sb="7" eb="8">
      <t>コ</t>
    </rPh>
    <rPh sb="8" eb="11">
      <t>ホイクエン</t>
    </rPh>
    <phoneticPr fontId="13"/>
  </si>
  <si>
    <t>仙台市太白区中田4丁目1-3-1</t>
    <rPh sb="0" eb="3">
      <t>センダイシ</t>
    </rPh>
    <rPh sb="3" eb="6">
      <t>タイハクク</t>
    </rPh>
    <rPh sb="6" eb="8">
      <t>ナカタ</t>
    </rPh>
    <rPh sb="9" eb="11">
      <t>チョウメ</t>
    </rPh>
    <phoneticPr fontId="20"/>
  </si>
  <si>
    <t>社会福祉法人　銀杏の会</t>
    <rPh sb="0" eb="2">
      <t>シャカイ</t>
    </rPh>
    <rPh sb="2" eb="4">
      <t>フクシ</t>
    </rPh>
    <rPh sb="4" eb="6">
      <t>ホウジン</t>
    </rPh>
    <rPh sb="7" eb="9">
      <t>イチョウ</t>
    </rPh>
    <rPh sb="10" eb="11">
      <t>カイ</t>
    </rPh>
    <phoneticPr fontId="12"/>
  </si>
  <si>
    <t>宮城県岩沼市桜3-8-15</t>
    <rPh sb="0" eb="3">
      <t>ミヤギケン</t>
    </rPh>
    <rPh sb="3" eb="6">
      <t>イワヌマシ</t>
    </rPh>
    <rPh sb="6" eb="7">
      <t>サクラ</t>
    </rPh>
    <phoneticPr fontId="20"/>
  </si>
  <si>
    <t>学校法人　岩沼学園</t>
    <rPh sb="0" eb="2">
      <t>ガッコウ</t>
    </rPh>
    <rPh sb="2" eb="4">
      <t>ホウジン</t>
    </rPh>
    <rPh sb="5" eb="7">
      <t>イワヌマ</t>
    </rPh>
    <rPh sb="7" eb="9">
      <t>ガクエン</t>
    </rPh>
    <phoneticPr fontId="16"/>
  </si>
  <si>
    <t>仙台市青葉区木町通2-4-16</t>
    <rPh sb="3" eb="6">
      <t>アオバク</t>
    </rPh>
    <rPh sb="6" eb="8">
      <t>キマチ</t>
    </rPh>
    <rPh sb="8" eb="9">
      <t>ドオ</t>
    </rPh>
    <phoneticPr fontId="4"/>
  </si>
  <si>
    <t>株式会社　F＆S</t>
    <rPh sb="0" eb="4">
      <t>カブシキカイシャ</t>
    </rPh>
    <phoneticPr fontId="4"/>
  </si>
  <si>
    <t>仙台市若林区六丁の目西町3-41-201</t>
    <rPh sb="3" eb="6">
      <t>ワカバヤシク</t>
    </rPh>
    <rPh sb="6" eb="8">
      <t>ロクチョウ</t>
    </rPh>
    <rPh sb="9" eb="10">
      <t>メ</t>
    </rPh>
    <rPh sb="10" eb="11">
      <t>ニシ</t>
    </rPh>
    <rPh sb="11" eb="12">
      <t>マチ</t>
    </rPh>
    <phoneticPr fontId="4"/>
  </si>
  <si>
    <t>宮城県岩沼市土ヶ崎1-7-8</t>
    <rPh sb="0" eb="3">
      <t>ミヤギケン</t>
    </rPh>
    <rPh sb="3" eb="6">
      <t>イワヌマシ</t>
    </rPh>
    <rPh sb="6" eb="7">
      <t>ツチ</t>
    </rPh>
    <rPh sb="8" eb="9">
      <t>サキ</t>
    </rPh>
    <phoneticPr fontId="20"/>
  </si>
  <si>
    <t>仙台市若林区若林1丁目6-17</t>
    <rPh sb="3" eb="6">
      <t>ワカバヤシク</t>
    </rPh>
    <rPh sb="6" eb="8">
      <t>ワカバヤシ</t>
    </rPh>
    <rPh sb="9" eb="11">
      <t>チョウメ</t>
    </rPh>
    <phoneticPr fontId="4"/>
  </si>
  <si>
    <t>仙台市太白区あすと長町3丁目2-23</t>
    <rPh sb="9" eb="11">
      <t>ナガマチ</t>
    </rPh>
    <rPh sb="12" eb="14">
      <t>チョウメ</t>
    </rPh>
    <phoneticPr fontId="4"/>
  </si>
  <si>
    <t>株式会社　ラヴィエール</t>
    <rPh sb="0" eb="2">
      <t>カブシキ</t>
    </rPh>
    <rPh sb="2" eb="4">
      <t>カイシャ</t>
    </rPh>
    <phoneticPr fontId="4"/>
  </si>
  <si>
    <t>仙台市太白区大野田5-30-1</t>
    <rPh sb="0" eb="3">
      <t>センダイシ</t>
    </rPh>
    <rPh sb="3" eb="6">
      <t>タイハクク</t>
    </rPh>
    <rPh sb="6" eb="9">
      <t>オオノダ</t>
    </rPh>
    <phoneticPr fontId="4"/>
  </si>
  <si>
    <t>合同会社　もりぽか舎</t>
    <rPh sb="0" eb="2">
      <t>ゴウドウ</t>
    </rPh>
    <rPh sb="2" eb="4">
      <t>カイシャ</t>
    </rPh>
    <rPh sb="9" eb="10">
      <t>シャ</t>
    </rPh>
    <phoneticPr fontId="4"/>
  </si>
  <si>
    <t>仙台市青葉区木町通2丁目4-16</t>
    <rPh sb="0" eb="3">
      <t>センダイシ</t>
    </rPh>
    <rPh sb="3" eb="6">
      <t>アオバク</t>
    </rPh>
    <rPh sb="6" eb="8">
      <t>キマチ</t>
    </rPh>
    <rPh sb="8" eb="9">
      <t>ドオリ</t>
    </rPh>
    <rPh sb="10" eb="12">
      <t>チョウメ</t>
    </rPh>
    <phoneticPr fontId="4"/>
  </si>
  <si>
    <t>仙台市青葉区北山3-9-20</t>
    <rPh sb="0" eb="3">
      <t>センダイシ</t>
    </rPh>
    <rPh sb="3" eb="6">
      <t>アオバク</t>
    </rPh>
    <rPh sb="6" eb="8">
      <t>キタヤマ</t>
    </rPh>
    <phoneticPr fontId="4"/>
  </si>
  <si>
    <t>株式会社　明和</t>
    <rPh sb="0" eb="2">
      <t>カブシキ</t>
    </rPh>
    <rPh sb="2" eb="4">
      <t>カイシャ</t>
    </rPh>
    <rPh sb="5" eb="7">
      <t>メイワ</t>
    </rPh>
    <phoneticPr fontId="4"/>
  </si>
  <si>
    <t>仙台市泉区将監10丁目33-17</t>
    <rPh sb="0" eb="3">
      <t>センダイシ</t>
    </rPh>
    <rPh sb="9" eb="11">
      <t>チョウメ</t>
    </rPh>
    <phoneticPr fontId="20"/>
  </si>
  <si>
    <t>特定非営利活動法人　サン・キッズ保育園</t>
    <rPh sb="0" eb="2">
      <t>トクテイ</t>
    </rPh>
    <rPh sb="2" eb="5">
      <t>ヒエイリ</t>
    </rPh>
    <rPh sb="5" eb="7">
      <t>カツドウ</t>
    </rPh>
    <rPh sb="7" eb="9">
      <t>ホウジン</t>
    </rPh>
    <rPh sb="16" eb="19">
      <t>ホイクエン</t>
    </rPh>
    <phoneticPr fontId="12"/>
  </si>
  <si>
    <t>仙台市泉区上谷刈字向原3-30</t>
    <rPh sb="0" eb="3">
      <t>センダイシ</t>
    </rPh>
    <rPh sb="3" eb="4">
      <t>イズミ</t>
    </rPh>
    <rPh sb="4" eb="5">
      <t>ク</t>
    </rPh>
    <rPh sb="5" eb="6">
      <t>ウエ</t>
    </rPh>
    <rPh sb="6" eb="7">
      <t>タニ</t>
    </rPh>
    <rPh sb="7" eb="8">
      <t>カリ</t>
    </rPh>
    <rPh sb="8" eb="9">
      <t>アザ</t>
    </rPh>
    <rPh sb="9" eb="10">
      <t>ム</t>
    </rPh>
    <rPh sb="10" eb="11">
      <t>ハラ</t>
    </rPh>
    <phoneticPr fontId="20"/>
  </si>
  <si>
    <t>社会福祉法人　やまとみらい福祉会</t>
    <rPh sb="13" eb="15">
      <t>フクシ</t>
    </rPh>
    <rPh sb="15" eb="16">
      <t>カイ</t>
    </rPh>
    <phoneticPr fontId="12"/>
  </si>
  <si>
    <t>東京都品川区東品川1-3-10</t>
    <rPh sb="0" eb="3">
      <t>トウキョウト</t>
    </rPh>
    <rPh sb="3" eb="6">
      <t>シナガワク</t>
    </rPh>
    <rPh sb="6" eb="9">
      <t>ヒガシシナガワ</t>
    </rPh>
    <phoneticPr fontId="20"/>
  </si>
  <si>
    <t>アートチャイルドケア　株式会社</t>
    <rPh sb="11" eb="13">
      <t>カブシキ</t>
    </rPh>
    <rPh sb="13" eb="15">
      <t>カイシャ</t>
    </rPh>
    <phoneticPr fontId="12"/>
  </si>
  <si>
    <t>一般社団法人　みらいとわ</t>
    <rPh sb="0" eb="6">
      <t>イッパンシャダンホウジン</t>
    </rPh>
    <phoneticPr fontId="12"/>
  </si>
  <si>
    <t>仙台市泉区七北田字東裏41-11</t>
    <rPh sb="0" eb="3">
      <t>センダイシ</t>
    </rPh>
    <rPh sb="3" eb="4">
      <t>イズミ</t>
    </rPh>
    <rPh sb="4" eb="5">
      <t>ク</t>
    </rPh>
    <rPh sb="5" eb="6">
      <t>ナナ</t>
    </rPh>
    <rPh sb="6" eb="7">
      <t>キタ</t>
    </rPh>
    <rPh sb="7" eb="8">
      <t>タ</t>
    </rPh>
    <rPh sb="8" eb="9">
      <t>アザ</t>
    </rPh>
    <rPh sb="9" eb="10">
      <t>ヒガシ</t>
    </rPh>
    <rPh sb="10" eb="11">
      <t>ウラ</t>
    </rPh>
    <phoneticPr fontId="20"/>
  </si>
  <si>
    <t>株式会社　森のプーさん保育園</t>
    <rPh sb="5" eb="6">
      <t>モリ</t>
    </rPh>
    <rPh sb="11" eb="14">
      <t>ホイクエン</t>
    </rPh>
    <phoneticPr fontId="13"/>
  </si>
  <si>
    <t>仙台市泉区将監13-1-1</t>
    <rPh sb="0" eb="3">
      <t>センダイシ</t>
    </rPh>
    <rPh sb="3" eb="5">
      <t>イズミク</t>
    </rPh>
    <rPh sb="5" eb="7">
      <t>ショウゲン</t>
    </rPh>
    <phoneticPr fontId="4"/>
  </si>
  <si>
    <t>学校法人　庄司学園</t>
    <rPh sb="0" eb="2">
      <t>ガッコウ</t>
    </rPh>
    <rPh sb="2" eb="4">
      <t>ホウジン</t>
    </rPh>
    <rPh sb="5" eb="7">
      <t>ショウジ</t>
    </rPh>
    <rPh sb="7" eb="9">
      <t>ガクエン</t>
    </rPh>
    <phoneticPr fontId="16"/>
  </si>
  <si>
    <t>宮城県富谷市上桜木2丁目1-9</t>
    <rPh sb="0" eb="3">
      <t>ミヤギケン</t>
    </rPh>
    <rPh sb="3" eb="5">
      <t>トミヤ</t>
    </rPh>
    <rPh sb="5" eb="6">
      <t>シ</t>
    </rPh>
    <rPh sb="6" eb="7">
      <t>ウエ</t>
    </rPh>
    <rPh sb="7" eb="8">
      <t>サクラ</t>
    </rPh>
    <rPh sb="8" eb="9">
      <t>キ</t>
    </rPh>
    <rPh sb="10" eb="11">
      <t>チョウ</t>
    </rPh>
    <rPh sb="11" eb="12">
      <t>メ</t>
    </rPh>
    <phoneticPr fontId="20"/>
  </si>
  <si>
    <t>社会福祉法人　三矢会</t>
    <rPh sb="0" eb="2">
      <t>シャカイ</t>
    </rPh>
    <rPh sb="2" eb="4">
      <t>フクシ</t>
    </rPh>
    <rPh sb="4" eb="6">
      <t>ホウジン</t>
    </rPh>
    <rPh sb="7" eb="9">
      <t>ミツヤ</t>
    </rPh>
    <rPh sb="9" eb="10">
      <t>カイ</t>
    </rPh>
    <phoneticPr fontId="12"/>
  </si>
  <si>
    <t>ハピネス保育園市名坂</t>
    <rPh sb="4" eb="7">
      <t>ホイクエン</t>
    </rPh>
    <rPh sb="7" eb="10">
      <t>イチナザカ</t>
    </rPh>
    <phoneticPr fontId="5"/>
  </si>
  <si>
    <t>仙台市青葉区落合2-6-8-1F</t>
    <rPh sb="0" eb="3">
      <t>センダイシ</t>
    </rPh>
    <rPh sb="3" eb="6">
      <t>アオバク</t>
    </rPh>
    <rPh sb="6" eb="8">
      <t>オチアイ</t>
    </rPh>
    <phoneticPr fontId="19"/>
  </si>
  <si>
    <t>株式会社　スプラウト</t>
    <rPh sb="0" eb="2">
      <t>カブシキ</t>
    </rPh>
    <rPh sb="2" eb="4">
      <t>カイシャ</t>
    </rPh>
    <phoneticPr fontId="13"/>
  </si>
  <si>
    <t>小規模保育事業（Ａ型）</t>
  </si>
  <si>
    <t>31130</t>
  </si>
  <si>
    <t>31131</t>
  </si>
  <si>
    <t>31226</t>
  </si>
  <si>
    <t>31519</t>
  </si>
  <si>
    <t>小規模保育事業（Ｂ型）</t>
  </si>
  <si>
    <t>小規模保育事業（Ｃ型）</t>
  </si>
  <si>
    <t>41308</t>
  </si>
  <si>
    <t>仙台市青葉区宮町5-10-10-106</t>
    <rPh sb="0" eb="3">
      <t>センダイシ</t>
    </rPh>
    <rPh sb="3" eb="6">
      <t>アオバク</t>
    </rPh>
    <rPh sb="6" eb="8">
      <t>ミヤマチ</t>
    </rPh>
    <phoneticPr fontId="4"/>
  </si>
  <si>
    <t>仙台市青葉区錦町1-12-1　錦町パークマンション105</t>
    <rPh sb="0" eb="3">
      <t>センダイシ</t>
    </rPh>
    <rPh sb="3" eb="6">
      <t>アオバク</t>
    </rPh>
    <rPh sb="6" eb="8">
      <t>ニシキチョウ</t>
    </rPh>
    <phoneticPr fontId="20"/>
  </si>
  <si>
    <t>一般社団法人　Ｐｌｕｍ</t>
  </si>
  <si>
    <t>仙台市青葉区大町2-7-20</t>
    <rPh sb="0" eb="3">
      <t>センダイシ</t>
    </rPh>
    <rPh sb="3" eb="6">
      <t>アオバク</t>
    </rPh>
    <rPh sb="6" eb="8">
      <t>オオマチ</t>
    </rPh>
    <phoneticPr fontId="20"/>
  </si>
  <si>
    <t>株式会社　ひよこ保育園</t>
    <rPh sb="8" eb="10">
      <t>ホイク</t>
    </rPh>
    <rPh sb="10" eb="11">
      <t>エン</t>
    </rPh>
    <phoneticPr fontId="12"/>
  </si>
  <si>
    <t>仙台市若林区若林6丁目10番35号</t>
    <rPh sb="0" eb="3">
      <t>センダイシ</t>
    </rPh>
    <rPh sb="3" eb="5">
      <t>ワカバヤシ</t>
    </rPh>
    <rPh sb="5" eb="6">
      <t>ク</t>
    </rPh>
    <rPh sb="6" eb="8">
      <t>ワカバヤシ</t>
    </rPh>
    <rPh sb="9" eb="11">
      <t>チョウメ</t>
    </rPh>
    <rPh sb="13" eb="14">
      <t>バン</t>
    </rPh>
    <rPh sb="16" eb="17">
      <t>ゴウ</t>
    </rPh>
    <phoneticPr fontId="20"/>
  </si>
  <si>
    <t>一般社団法人　アンサンブル</t>
    <rPh sb="0" eb="2">
      <t>イッパン</t>
    </rPh>
    <rPh sb="2" eb="4">
      <t>シャダン</t>
    </rPh>
    <rPh sb="4" eb="6">
      <t>ホウジン</t>
    </rPh>
    <phoneticPr fontId="12"/>
  </si>
  <si>
    <t>仙台市青葉区中江2丁目9-7</t>
    <rPh sb="0" eb="3">
      <t>センダイシ</t>
    </rPh>
    <rPh sb="3" eb="6">
      <t>アオバク</t>
    </rPh>
    <rPh sb="6" eb="8">
      <t>ナカエ</t>
    </rPh>
    <rPh sb="9" eb="11">
      <t>チョウメ</t>
    </rPh>
    <phoneticPr fontId="20"/>
  </si>
  <si>
    <t>一般社団法人　アンファンソレイユ</t>
    <rPh sb="0" eb="2">
      <t>イッパン</t>
    </rPh>
    <rPh sb="2" eb="4">
      <t>シャダン</t>
    </rPh>
    <rPh sb="4" eb="6">
      <t>ホウジン</t>
    </rPh>
    <phoneticPr fontId="13"/>
  </si>
  <si>
    <t>仙台市宮城野区岩切字洞ノ口43-1</t>
    <rPh sb="0" eb="3">
      <t>センダイシ</t>
    </rPh>
    <phoneticPr fontId="20"/>
  </si>
  <si>
    <t>株式会社　にこにこハウス</t>
    <rPh sb="0" eb="2">
      <t>カブシキ</t>
    </rPh>
    <rPh sb="2" eb="4">
      <t>カイシャ</t>
    </rPh>
    <phoneticPr fontId="12"/>
  </si>
  <si>
    <t>仙台市若林区木ノ下1-20-21</t>
  </si>
  <si>
    <t>株式会社　きっずかん</t>
  </si>
  <si>
    <t>東京都豊島区東池袋1-44-3　池袋ISPタマビル</t>
  </si>
  <si>
    <t>労働者協同組合ワーカーズコープ・センター事業団</t>
    <rPh sb="0" eb="3">
      <t>ロウドウシャ</t>
    </rPh>
    <rPh sb="3" eb="5">
      <t>キョウドウ</t>
    </rPh>
    <rPh sb="5" eb="7">
      <t>クミアイ</t>
    </rPh>
    <rPh sb="20" eb="23">
      <t>ジギョウダン</t>
    </rPh>
    <phoneticPr fontId="12"/>
  </si>
  <si>
    <t>仙台市泉区高森3丁目4-169</t>
    <rPh sb="0" eb="3">
      <t>センダイシ</t>
    </rPh>
    <rPh sb="3" eb="4">
      <t>イズミ</t>
    </rPh>
    <rPh sb="4" eb="5">
      <t>ク</t>
    </rPh>
    <rPh sb="5" eb="7">
      <t>タカモリ</t>
    </rPh>
    <rPh sb="8" eb="10">
      <t>チョウメ</t>
    </rPh>
    <phoneticPr fontId="20"/>
  </si>
  <si>
    <t>一般社団法人　小羊園</t>
    <rPh sb="0" eb="2">
      <t>イッパン</t>
    </rPh>
    <rPh sb="2" eb="4">
      <t>シャダン</t>
    </rPh>
    <rPh sb="4" eb="6">
      <t>ホウジン</t>
    </rPh>
    <rPh sb="7" eb="8">
      <t>ショウ</t>
    </rPh>
    <rPh sb="8" eb="9">
      <t>ヒツジ</t>
    </rPh>
    <rPh sb="9" eb="10">
      <t>エン</t>
    </rPh>
    <phoneticPr fontId="12"/>
  </si>
  <si>
    <t>仙台市泉区山の寺3丁目27-10</t>
    <rPh sb="0" eb="3">
      <t>センダイシ</t>
    </rPh>
    <rPh sb="5" eb="6">
      <t>ヤマ</t>
    </rPh>
    <rPh sb="7" eb="8">
      <t>テラ</t>
    </rPh>
    <rPh sb="9" eb="11">
      <t>チョウメ</t>
    </rPh>
    <phoneticPr fontId="20"/>
  </si>
  <si>
    <t>合同会社　パパママ保育園</t>
    <rPh sb="0" eb="2">
      <t>ゴウドウ</t>
    </rPh>
    <rPh sb="2" eb="4">
      <t>ガイシャ</t>
    </rPh>
    <rPh sb="9" eb="12">
      <t>ホイクエン</t>
    </rPh>
    <phoneticPr fontId="16"/>
  </si>
  <si>
    <t>仙台市青葉区郷六字沼田45-6</t>
    <rPh sb="0" eb="3">
      <t>センダイシ</t>
    </rPh>
    <rPh sb="3" eb="6">
      <t>アオバク</t>
    </rPh>
    <rPh sb="6" eb="7">
      <t>ゴウ</t>
    </rPh>
    <rPh sb="7" eb="8">
      <t>ロク</t>
    </rPh>
    <rPh sb="8" eb="9">
      <t>アザ</t>
    </rPh>
    <rPh sb="9" eb="11">
      <t>ヌマタ</t>
    </rPh>
    <phoneticPr fontId="20"/>
  </si>
  <si>
    <t>特定非営利活動法人　つぼみっこ</t>
    <rPh sb="0" eb="2">
      <t>トクテイ</t>
    </rPh>
    <rPh sb="2" eb="5">
      <t>ヒエイリ</t>
    </rPh>
    <rPh sb="5" eb="7">
      <t>カツドウ</t>
    </rPh>
    <rPh sb="7" eb="9">
      <t>ホウジン</t>
    </rPh>
    <phoneticPr fontId="12"/>
  </si>
  <si>
    <t>石川　信子</t>
    <rPh sb="0" eb="2">
      <t>イシカワ</t>
    </rPh>
    <rPh sb="3" eb="5">
      <t>ノブコ</t>
    </rPh>
    <phoneticPr fontId="2"/>
  </si>
  <si>
    <t>木村　和子</t>
    <rPh sb="0" eb="2">
      <t>キムラ</t>
    </rPh>
    <rPh sb="3" eb="5">
      <t>カズコ</t>
    </rPh>
    <phoneticPr fontId="2"/>
  </si>
  <si>
    <t>濱中　明美</t>
    <rPh sb="0" eb="2">
      <t>ハマナカ</t>
    </rPh>
    <rPh sb="3" eb="5">
      <t>アケミ</t>
    </rPh>
    <phoneticPr fontId="2"/>
  </si>
  <si>
    <t>佐藤　弘美</t>
    <rPh sb="0" eb="2">
      <t>サトウ</t>
    </rPh>
    <rPh sb="3" eb="5">
      <t>ヒロミ</t>
    </rPh>
    <phoneticPr fontId="2"/>
  </si>
  <si>
    <t>小出　美知子</t>
    <rPh sb="0" eb="2">
      <t>コイデ</t>
    </rPh>
    <rPh sb="3" eb="6">
      <t>ミチコ</t>
    </rPh>
    <phoneticPr fontId="2"/>
  </si>
  <si>
    <t>鈴木　史子</t>
    <rPh sb="0" eb="2">
      <t>スズキ</t>
    </rPh>
    <rPh sb="3" eb="5">
      <t>フミコ</t>
    </rPh>
    <phoneticPr fontId="2"/>
  </si>
  <si>
    <t>仲　恵美</t>
    <rPh sb="0" eb="1">
      <t>ナカ</t>
    </rPh>
    <rPh sb="2" eb="4">
      <t>エミ</t>
    </rPh>
    <phoneticPr fontId="2"/>
  </si>
  <si>
    <t>齋藤　眞弓</t>
    <rPh sb="0" eb="2">
      <t>サイトウ</t>
    </rPh>
    <rPh sb="3" eb="4">
      <t>マ</t>
    </rPh>
    <rPh sb="4" eb="5">
      <t>ユミ</t>
    </rPh>
    <phoneticPr fontId="2"/>
  </si>
  <si>
    <t>菊地　恵子</t>
    <rPh sb="0" eb="2">
      <t>キクチ</t>
    </rPh>
    <rPh sb="3" eb="5">
      <t>ケイコ</t>
    </rPh>
    <phoneticPr fontId="2"/>
  </si>
  <si>
    <t>武藤　由姫</t>
  </si>
  <si>
    <t>菊地　美夏</t>
    <rPh sb="0" eb="2">
      <t>キクチ</t>
    </rPh>
    <rPh sb="3" eb="5">
      <t>ミカ</t>
    </rPh>
    <phoneticPr fontId="2"/>
  </si>
  <si>
    <t>戸田　由美</t>
    <rPh sb="0" eb="2">
      <t>トダ</t>
    </rPh>
    <rPh sb="3" eb="5">
      <t>ユミ</t>
    </rPh>
    <phoneticPr fontId="2"/>
  </si>
  <si>
    <t>矢澤　要子</t>
    <rPh sb="0" eb="2">
      <t>ヤザワ</t>
    </rPh>
    <rPh sb="3" eb="5">
      <t>ヨウコ</t>
    </rPh>
    <phoneticPr fontId="2"/>
  </si>
  <si>
    <t xml:space="preserve">鎌田　優子 </t>
    <rPh sb="0" eb="2">
      <t>カマタ</t>
    </rPh>
    <rPh sb="3" eb="5">
      <t>ユウコ</t>
    </rPh>
    <phoneticPr fontId="2"/>
  </si>
  <si>
    <t>佐藤　勇介</t>
    <rPh sb="0" eb="2">
      <t>サトウ</t>
    </rPh>
    <rPh sb="3" eb="5">
      <t>ユウスケ</t>
    </rPh>
    <phoneticPr fontId="2"/>
  </si>
  <si>
    <t>飛内　侑里</t>
    <rPh sb="0" eb="2">
      <t>ヒウチ</t>
    </rPh>
    <rPh sb="3" eb="4">
      <t>ユウ</t>
    </rPh>
    <rPh sb="4" eb="5">
      <t>サト</t>
    </rPh>
    <phoneticPr fontId="2"/>
  </si>
  <si>
    <t>齊藤　あゆみ</t>
    <rPh sb="0" eb="2">
      <t>サイトウ</t>
    </rPh>
    <phoneticPr fontId="2"/>
  </si>
  <si>
    <t>藤垣　祐子</t>
    <rPh sb="0" eb="2">
      <t>フジガキ</t>
    </rPh>
    <rPh sb="3" eb="5">
      <t>ユウコ</t>
    </rPh>
    <phoneticPr fontId="2"/>
  </si>
  <si>
    <t>石山　立身</t>
    <rPh sb="0" eb="2">
      <t>イシヤマ</t>
    </rPh>
    <rPh sb="3" eb="4">
      <t>タ</t>
    </rPh>
    <rPh sb="4" eb="5">
      <t>ミ</t>
    </rPh>
    <phoneticPr fontId="2"/>
  </si>
  <si>
    <t>髙橋　加奈</t>
    <rPh sb="0" eb="2">
      <t>タカハシ</t>
    </rPh>
    <rPh sb="3" eb="5">
      <t>カナ</t>
    </rPh>
    <phoneticPr fontId="2"/>
  </si>
  <si>
    <t>菊地　由美子</t>
    <rPh sb="0" eb="2">
      <t>キクチ</t>
    </rPh>
    <rPh sb="3" eb="6">
      <t>ユミコ</t>
    </rPh>
    <phoneticPr fontId="3"/>
  </si>
  <si>
    <t>佐藤　恵美子</t>
    <rPh sb="0" eb="2">
      <t>サトウ</t>
    </rPh>
    <rPh sb="3" eb="6">
      <t>エミコ</t>
    </rPh>
    <phoneticPr fontId="2"/>
  </si>
  <si>
    <t>伊藤　由美子</t>
    <rPh sb="0" eb="2">
      <t>イトウ</t>
    </rPh>
    <rPh sb="3" eb="6">
      <t>ユミコ</t>
    </rPh>
    <phoneticPr fontId="2"/>
  </si>
  <si>
    <t>宇佐美　恵子</t>
    <rPh sb="0" eb="3">
      <t>ウサミ</t>
    </rPh>
    <rPh sb="4" eb="6">
      <t>ケイコ</t>
    </rPh>
    <phoneticPr fontId="2"/>
  </si>
  <si>
    <t>多田　直美</t>
    <rPh sb="0" eb="2">
      <t>タダ</t>
    </rPh>
    <rPh sb="3" eb="5">
      <t>ナオミ</t>
    </rPh>
    <phoneticPr fontId="2"/>
  </si>
  <si>
    <t>小林　希</t>
    <rPh sb="0" eb="2">
      <t>コバヤシ</t>
    </rPh>
    <rPh sb="3" eb="4">
      <t>ノゾミ</t>
    </rPh>
    <phoneticPr fontId="2"/>
  </si>
  <si>
    <t>及川　文子</t>
    <rPh sb="0" eb="2">
      <t>オイカワ</t>
    </rPh>
    <rPh sb="3" eb="5">
      <t>フミコ</t>
    </rPh>
    <phoneticPr fontId="2"/>
  </si>
  <si>
    <t>鈴木　明子</t>
    <rPh sb="0" eb="2">
      <t>スズキ</t>
    </rPh>
    <rPh sb="3" eb="5">
      <t>アキコ</t>
    </rPh>
    <phoneticPr fontId="2"/>
  </si>
  <si>
    <t>志小田　舞子</t>
    <rPh sb="0" eb="1">
      <t>ココロザシ</t>
    </rPh>
    <rPh sb="1" eb="2">
      <t>ショウ</t>
    </rPh>
    <rPh sb="2" eb="3">
      <t>タ</t>
    </rPh>
    <rPh sb="4" eb="6">
      <t>マイコ</t>
    </rPh>
    <phoneticPr fontId="2"/>
  </si>
  <si>
    <t>村田　寿恵</t>
    <rPh sb="0" eb="2">
      <t>ムラタ</t>
    </rPh>
    <rPh sb="3" eb="4">
      <t>コトブキ</t>
    </rPh>
    <rPh sb="4" eb="5">
      <t>メグ</t>
    </rPh>
    <phoneticPr fontId="2"/>
  </si>
  <si>
    <t>伊藤　美樹</t>
    <rPh sb="0" eb="2">
      <t>イトウ</t>
    </rPh>
    <rPh sb="3" eb="5">
      <t>ミキ</t>
    </rPh>
    <phoneticPr fontId="2"/>
  </si>
  <si>
    <t>佐藤　礼子</t>
    <rPh sb="0" eb="2">
      <t>サトウ</t>
    </rPh>
    <rPh sb="3" eb="5">
      <t>レイコ</t>
    </rPh>
    <phoneticPr fontId="2"/>
  </si>
  <si>
    <t>佐藤　かおり</t>
    <rPh sb="0" eb="2">
      <t>サトウ</t>
    </rPh>
    <phoneticPr fontId="2"/>
  </si>
  <si>
    <t>佐藤　久美子</t>
    <rPh sb="0" eb="2">
      <t>サトウ</t>
    </rPh>
    <rPh sb="3" eb="6">
      <t>クミコ</t>
    </rPh>
    <phoneticPr fontId="2"/>
  </si>
  <si>
    <t>五十嵐　綾芳</t>
    <rPh sb="0" eb="3">
      <t>イガラシ</t>
    </rPh>
    <rPh sb="4" eb="5">
      <t>アヤ</t>
    </rPh>
    <rPh sb="5" eb="6">
      <t>ホウ</t>
    </rPh>
    <phoneticPr fontId="3"/>
  </si>
  <si>
    <t>51101</t>
  </si>
  <si>
    <t>事業所内保育事業（小規模保育事業-Ａ型）</t>
  </si>
  <si>
    <t>61302</t>
  </si>
  <si>
    <t>事業所内保育事業（小規模保育事業-Ｂ型）</t>
  </si>
  <si>
    <t>ライフの学校　保育園　六郷キャンパス</t>
    <rPh sb="4" eb="6">
      <t>ガッコウ</t>
    </rPh>
    <rPh sb="7" eb="9">
      <t>ホイク</t>
    </rPh>
    <rPh sb="9" eb="10">
      <t>エン</t>
    </rPh>
    <phoneticPr fontId="7"/>
  </si>
  <si>
    <t>仙台市若林区上飯田字天神１－１</t>
  </si>
  <si>
    <t>社会福祉法人　ライフの学校</t>
    <rPh sb="0" eb="6">
      <t>シャカイフクシホウジン</t>
    </rPh>
    <rPh sb="11" eb="13">
      <t>ガッコウ</t>
    </rPh>
    <phoneticPr fontId="7"/>
  </si>
  <si>
    <t>令和　　年　　月　　日</t>
    <rPh sb="0" eb="2">
      <t>レイワ</t>
    </rPh>
    <rPh sb="4" eb="5">
      <t>ネン</t>
    </rPh>
    <rPh sb="7" eb="8">
      <t>ガツ</t>
    </rPh>
    <rPh sb="10" eb="11">
      <t>ニチ</t>
    </rPh>
    <phoneticPr fontId="10"/>
  </si>
  <si>
    <t>居宅訪問型保育事業</t>
    <rPh sb="0" eb="9">
      <t>キョタクホウモンガタホイクジギョウ</t>
    </rPh>
    <phoneticPr fontId="10"/>
  </si>
  <si>
    <t>居宅訪問型保育事業（フローレンス）</t>
    <rPh sb="0" eb="2">
      <t>キョタク</t>
    </rPh>
    <rPh sb="2" eb="4">
      <t>ホウモン</t>
    </rPh>
    <rPh sb="4" eb="5">
      <t>ガタ</t>
    </rPh>
    <rPh sb="5" eb="7">
      <t>ホイク</t>
    </rPh>
    <rPh sb="7" eb="9">
      <t>ジギョウ</t>
    </rPh>
    <phoneticPr fontId="35"/>
  </si>
  <si>
    <t>71101</t>
  </si>
  <si>
    <t>学校法人七郷学園　蒲町こども園</t>
    <rPh sb="0" eb="2">
      <t>ガッコウ</t>
    </rPh>
    <rPh sb="2" eb="4">
      <t>ホウジン</t>
    </rPh>
    <rPh sb="4" eb="5">
      <t>シチ</t>
    </rPh>
    <rPh sb="5" eb="6">
      <t>ゴウ</t>
    </rPh>
    <rPh sb="6" eb="8">
      <t>ガクエン</t>
    </rPh>
    <rPh sb="9" eb="11">
      <t>カバノマチ</t>
    </rPh>
    <rPh sb="14" eb="15">
      <t>エン</t>
    </rPh>
    <phoneticPr fontId="4"/>
  </si>
  <si>
    <t>認定ろりぽっぷこども園</t>
    <rPh sb="0" eb="2">
      <t>ニンテイ</t>
    </rPh>
    <rPh sb="10" eb="11">
      <t>エン</t>
    </rPh>
    <phoneticPr fontId="4"/>
  </si>
  <si>
    <t>認定こども園くり幼稚園くりっこ保育園</t>
    <rPh sb="0" eb="2">
      <t>ニンテイ</t>
    </rPh>
    <rPh sb="5" eb="6">
      <t>エン</t>
    </rPh>
    <rPh sb="8" eb="11">
      <t>ヨウチエン</t>
    </rPh>
    <rPh sb="15" eb="18">
      <t>ホイクエン</t>
    </rPh>
    <phoneticPr fontId="4"/>
  </si>
  <si>
    <t>幼保連携型認定こども園　やかまし村　</t>
    <rPh sb="0" eb="2">
      <t>ヨウホ</t>
    </rPh>
    <rPh sb="2" eb="5">
      <t>レンケイガタ</t>
    </rPh>
    <rPh sb="5" eb="7">
      <t>ニンテイ</t>
    </rPh>
    <rPh sb="10" eb="11">
      <t>エン</t>
    </rPh>
    <rPh sb="16" eb="17">
      <t>ムラ</t>
    </rPh>
    <phoneticPr fontId="4"/>
  </si>
  <si>
    <t>認定こども園　旭ヶ丘幼稚園</t>
    <rPh sb="0" eb="2">
      <t>ニンテイ</t>
    </rPh>
    <rPh sb="5" eb="6">
      <t>エン</t>
    </rPh>
    <rPh sb="7" eb="8">
      <t>アサヒ</t>
    </rPh>
    <rPh sb="10" eb="13">
      <t>ヨウチエン</t>
    </rPh>
    <phoneticPr fontId="4"/>
  </si>
  <si>
    <t>上田子幼稚園</t>
    <rPh sb="0" eb="1">
      <t>カミ</t>
    </rPh>
    <rPh sb="1" eb="3">
      <t>タゴ</t>
    </rPh>
    <rPh sb="3" eb="6">
      <t>ヨウチエン</t>
    </rPh>
    <phoneticPr fontId="4"/>
  </si>
  <si>
    <t xml:space="preserve">幼稚園型認定こども園 聖ウルスラ学院英智幼稚園 </t>
    <rPh sb="0" eb="3">
      <t>ヨウチエン</t>
    </rPh>
    <rPh sb="3" eb="4">
      <t>ガタ</t>
    </rPh>
    <phoneticPr fontId="4"/>
  </si>
  <si>
    <t>幼稚園型認定こども園　若竹幼稚園</t>
    <rPh sb="0" eb="3">
      <t>ヨウチエン</t>
    </rPh>
    <rPh sb="3" eb="4">
      <t>ガタ</t>
    </rPh>
    <rPh sb="4" eb="6">
      <t>ニンテイ</t>
    </rPh>
    <rPh sb="9" eb="10">
      <t>エン</t>
    </rPh>
    <rPh sb="11" eb="13">
      <t>ワカタケ</t>
    </rPh>
    <rPh sb="13" eb="16">
      <t>ヨウチエン</t>
    </rPh>
    <phoneticPr fontId="4"/>
  </si>
  <si>
    <t>認定こども園友愛幼稚園</t>
    <rPh sb="0" eb="2">
      <t>ニンテイ</t>
    </rPh>
    <rPh sb="5" eb="6">
      <t>エン</t>
    </rPh>
    <rPh sb="6" eb="8">
      <t>ユウアイ</t>
    </rPh>
    <rPh sb="8" eb="11">
      <t>ヨウチエン</t>
    </rPh>
    <phoneticPr fontId="4"/>
  </si>
  <si>
    <t>認定こども園　TOBINOKO</t>
    <rPh sb="0" eb="2">
      <t>ニンテイ</t>
    </rPh>
    <rPh sb="5" eb="6">
      <t>エン</t>
    </rPh>
    <phoneticPr fontId="4"/>
  </si>
  <si>
    <t>仙台らぴあこども園</t>
    <rPh sb="0" eb="2">
      <t>センダイ</t>
    </rPh>
    <rPh sb="8" eb="9">
      <t>エン</t>
    </rPh>
    <phoneticPr fontId="4"/>
  </si>
  <si>
    <t>認定こども園 れいんぼーなーさりー原ノ町館</t>
    <rPh sb="0" eb="2">
      <t>ニンテイ</t>
    </rPh>
    <rPh sb="5" eb="6">
      <t>エン</t>
    </rPh>
    <phoneticPr fontId="4"/>
  </si>
  <si>
    <t>ミッキー榴岡公園前こども園</t>
    <rPh sb="8" eb="9">
      <t>マエ</t>
    </rPh>
    <phoneticPr fontId="4"/>
  </si>
  <si>
    <t>認定こども園れいんぼーなーさりー田子館</t>
    <rPh sb="0" eb="2">
      <t>ニンテイ</t>
    </rPh>
    <rPh sb="5" eb="6">
      <t>エン</t>
    </rPh>
    <phoneticPr fontId="4"/>
  </si>
  <si>
    <t>あっぷる荒井こども園</t>
    <rPh sb="4" eb="6">
      <t>アライ</t>
    </rPh>
    <rPh sb="9" eb="10">
      <t>エン</t>
    </rPh>
    <phoneticPr fontId="4"/>
  </si>
  <si>
    <t>ぷりえ～る南中山認定こども園</t>
    <rPh sb="8" eb="10">
      <t>ニンテイ</t>
    </rPh>
    <phoneticPr fontId="4"/>
  </si>
  <si>
    <t>あっぷる愛子こども園</t>
    <rPh sb="4" eb="6">
      <t>アヤシ</t>
    </rPh>
    <rPh sb="9" eb="10">
      <t>エン</t>
    </rPh>
    <phoneticPr fontId="4"/>
  </si>
  <si>
    <t>仙台市青葉区小松島３－１－７７</t>
  </si>
  <si>
    <t>学校法人聖公会青葉学園</t>
  </si>
  <si>
    <t>仙台市青葉区木町通２－１－５</t>
  </si>
  <si>
    <t>宗教法人日本バプテスト仙台基督教会</t>
  </si>
  <si>
    <t>仙台市青葉区中山８－１２－１５</t>
  </si>
  <si>
    <t>仙台市青葉区中山吉成２－２－２７</t>
  </si>
  <si>
    <t>11137</t>
  </si>
  <si>
    <t>仙台市青葉区北根黒松16-1</t>
  </si>
  <si>
    <t>11138</t>
  </si>
  <si>
    <t>仙台市青葉区角五郎2-2-14</t>
  </si>
  <si>
    <t>11139</t>
  </si>
  <si>
    <t>仙台市青葉区堤通雨宮町11-11</t>
  </si>
  <si>
    <t>学校法人聖ドミニコ学院</t>
  </si>
  <si>
    <t>11140</t>
  </si>
  <si>
    <t>仙台市青葉区霊屋下２３－５</t>
  </si>
  <si>
    <t>仙台市宮城野区白鳥２－１１－２４</t>
  </si>
  <si>
    <t>仙台市宮城野区福室５丁目１１ー３０</t>
  </si>
  <si>
    <t>仙台市宮城野区小鶴１－９－２０</t>
  </si>
  <si>
    <t>宗教法人雲山寺</t>
  </si>
  <si>
    <t>仙台市宮城野区原町2-1-66</t>
  </si>
  <si>
    <t>11227</t>
  </si>
  <si>
    <t>仙台市宮城野区中野字阿弥陀堂３９</t>
  </si>
  <si>
    <t>仙台市宮城野区高砂１－７－１</t>
  </si>
  <si>
    <t>11229</t>
  </si>
  <si>
    <t>仙台市宮城野区幸町２－９－２５</t>
  </si>
  <si>
    <t>仙台市若林区大和町１－１７－２５</t>
  </si>
  <si>
    <t>仙台市若林区大和町３－１５－２８</t>
  </si>
  <si>
    <t>仙台市若林区畳屋丁３１</t>
  </si>
  <si>
    <t>仙台市若林区若林４－１－２４</t>
  </si>
  <si>
    <t>学校法人仙台佛教学園</t>
  </si>
  <si>
    <t>仙台市若林区河原町２－２－７</t>
  </si>
  <si>
    <t>11320</t>
  </si>
  <si>
    <t>仙台市若林区沖野５－４－３３</t>
  </si>
  <si>
    <t>仙台市太白区八木山南３－３－４</t>
  </si>
  <si>
    <t>仙台市太白区砂押南町１－１０</t>
  </si>
  <si>
    <t>仙台市太白区向山４－２６－３４</t>
  </si>
  <si>
    <t>11426</t>
  </si>
  <si>
    <t>仙台市太白区茂庭台４－２２－２２</t>
  </si>
  <si>
    <t>仙台市泉区南中山６－３－１</t>
  </si>
  <si>
    <t>仙台市泉区北中山２－６－３</t>
  </si>
  <si>
    <t>11662</t>
  </si>
  <si>
    <t>仙台市青葉区芋沢字平３６－２</t>
  </si>
  <si>
    <t>72202</t>
  </si>
  <si>
    <t>72303</t>
  </si>
  <si>
    <t>72304</t>
  </si>
  <si>
    <t>72508</t>
  </si>
  <si>
    <t>73104</t>
  </si>
  <si>
    <t>73105</t>
  </si>
  <si>
    <t>73106</t>
  </si>
  <si>
    <t>73107</t>
  </si>
  <si>
    <t>73215</t>
  </si>
  <si>
    <t>73216</t>
  </si>
  <si>
    <t>73217</t>
  </si>
  <si>
    <t>73310</t>
  </si>
  <si>
    <t>73406</t>
  </si>
  <si>
    <t>73407</t>
  </si>
  <si>
    <t>73408</t>
  </si>
  <si>
    <t>73511</t>
  </si>
  <si>
    <t>73603</t>
  </si>
  <si>
    <t>仙台市青葉区川平１－７－１６</t>
  </si>
  <si>
    <t>仙台市青葉区国見４－５－１</t>
  </si>
  <si>
    <t>仙台市青葉区柏木１－７－４５</t>
  </si>
  <si>
    <t>仙台市青葉区桜ヶ丘９－１－１</t>
  </si>
  <si>
    <t>仙台市青葉区支倉町２－５５</t>
  </si>
  <si>
    <t>仙台市青葉区宮町１－４－４７</t>
  </si>
  <si>
    <t>仙台市宮城野区中野字大貝沼２０－１７</t>
  </si>
  <si>
    <t>仙台市青葉区栗生１－２５－１</t>
  </si>
  <si>
    <t>仙台市宮城野区東仙台６－８－２０</t>
  </si>
  <si>
    <t>仙台市宮城野区枡江１－２</t>
  </si>
  <si>
    <t>仙台市宮城野区岩切字高江４５</t>
  </si>
  <si>
    <t>仙台市宮城野区新田２－２０－３８</t>
  </si>
  <si>
    <t>仙台市宮城野区出花１－２７９</t>
  </si>
  <si>
    <t>仙台市若林区沖野字高野南１９７－１</t>
  </si>
  <si>
    <t>仙台市若林区荒井３－１５－９</t>
  </si>
  <si>
    <t>仙台市若林区新寺３－８－５</t>
  </si>
  <si>
    <t>仙台市青葉区葉山町８－１</t>
  </si>
  <si>
    <t>仙台市太白区西中田６－８－２０</t>
  </si>
  <si>
    <t>仙台市太白区八木山緑町２１－１０</t>
  </si>
  <si>
    <t>柴田郡村田町大字足立字上ヶ戸１７－５</t>
  </si>
  <si>
    <t>仙台市太白区中田４－１－３－１</t>
  </si>
  <si>
    <t>仙台市青葉区立町９－７</t>
  </si>
  <si>
    <t>仙台市泉区小角字大満寺２２－４</t>
  </si>
  <si>
    <t>仙台市泉区住吉台西２－７－６</t>
  </si>
  <si>
    <t>仙台市泉区桂３－１９－６</t>
  </si>
  <si>
    <t>角田市島田字御蔵林５９</t>
  </si>
  <si>
    <t>仙台市青葉区旭ヶ丘２－２２－２１</t>
  </si>
  <si>
    <t>仙台市宮城野区燕沢１－１５－２５</t>
  </si>
  <si>
    <t>仙台市若林区六丁の目南町４－３８</t>
  </si>
  <si>
    <t>仙台市太白区四郎丸字吹上２３</t>
  </si>
  <si>
    <t>仙台市泉区将監１３－１－１</t>
  </si>
  <si>
    <t>仙台市青葉区国見６－４５－１</t>
  </si>
  <si>
    <t>仙台市若林区卸町３－１－４</t>
  </si>
  <si>
    <t>仙台市青葉区昭和町４番１１号</t>
  </si>
  <si>
    <t>仙台市宮城野区枡江８－１０</t>
  </si>
  <si>
    <t>童和保育サービス株式会社</t>
  </si>
  <si>
    <t>仙台市若林区六丁の目西町３－４１</t>
  </si>
  <si>
    <t>仙台市宮城野区新田東１－８－４</t>
  </si>
  <si>
    <t>仙台ナーサリー株式会社</t>
  </si>
  <si>
    <t>仙台市宮城野区田子２－１０－２</t>
  </si>
  <si>
    <t>トータルアート株式会社</t>
  </si>
  <si>
    <t>宮城県石巻市大街道西２－７－４７</t>
  </si>
  <si>
    <t>仙台市若林区六丁の目中町１－３８</t>
  </si>
  <si>
    <t>仙台市若林区蒲町７－８</t>
  </si>
  <si>
    <t>仙台市若林区六丁の目東町３－１７</t>
  </si>
  <si>
    <t>仙台市太白区鹿野３－１４－１５</t>
  </si>
  <si>
    <t>仙台市太白区あすと長町３－２－２３</t>
  </si>
  <si>
    <t>仙台市若林区若林１－６－１７</t>
  </si>
  <si>
    <t>仙台市泉区鶴が丘３－２４－７</t>
  </si>
  <si>
    <t>仙台市泉区南中山４－２７－１６</t>
  </si>
  <si>
    <t>石川　信子</t>
  </si>
  <si>
    <t>和家庭保育室　木村　和子</t>
  </si>
  <si>
    <t>濱中　明美</t>
  </si>
  <si>
    <t>佐藤　弘美</t>
  </si>
  <si>
    <t>小出　美知子</t>
  </si>
  <si>
    <t>鈴木　史子</t>
  </si>
  <si>
    <t>仲　　恵美</t>
  </si>
  <si>
    <t>齋藤　眞弓</t>
  </si>
  <si>
    <t>菊地　恵子</t>
  </si>
  <si>
    <t>菊地　美夏</t>
  </si>
  <si>
    <t>戸田　由美</t>
  </si>
  <si>
    <t>矢澤　要子</t>
  </si>
  <si>
    <t>鎌田　優子</t>
  </si>
  <si>
    <t>佐藤　勇介</t>
  </si>
  <si>
    <t>飛内　侑里</t>
  </si>
  <si>
    <t>齊藤　あゆみ</t>
  </si>
  <si>
    <t>藤垣　祐子</t>
  </si>
  <si>
    <t>石山　立身</t>
  </si>
  <si>
    <t>家庭的保育事業　髙橋　加奈　施設長　髙橋　加奈</t>
  </si>
  <si>
    <t>菊地　由美子</t>
  </si>
  <si>
    <t>佐藤　恵美子</t>
  </si>
  <si>
    <t>伊藤　由美子</t>
  </si>
  <si>
    <t>宇佐美　恵子</t>
  </si>
  <si>
    <t>多田　直美</t>
  </si>
  <si>
    <t>子育てサポート　ばんそうこう　小林　希</t>
  </si>
  <si>
    <t>及川　文子</t>
  </si>
  <si>
    <t>鈴木　明子</t>
  </si>
  <si>
    <t>志小田　舞子</t>
  </si>
  <si>
    <t>村田　寿恵</t>
  </si>
  <si>
    <t>伊藤　美樹</t>
  </si>
  <si>
    <t>佐藤　礼子</t>
  </si>
  <si>
    <t>佐藤　かおり</t>
  </si>
  <si>
    <t>佐藤　久美子</t>
  </si>
  <si>
    <t>家庭的保育事業　五十嵐　綾芳 家庭的保育者　五十嵐　綾芳</t>
  </si>
  <si>
    <t>7</t>
    <phoneticPr fontId="6"/>
  </si>
  <si>
    <t>対象年度初日は「2025/4/1」，対象年度終日は「2026/3/31」と記載されておりますが，年度途中開所施設は対象年度初日に開所日を記載してください。</t>
    <rPh sb="0" eb="2">
      <t>タイショウ</t>
    </rPh>
    <rPh sb="2" eb="4">
      <t>ネンド</t>
    </rPh>
    <rPh sb="4" eb="6">
      <t>ショニチ</t>
    </rPh>
    <rPh sb="18" eb="20">
      <t>タイショウ</t>
    </rPh>
    <rPh sb="20" eb="22">
      <t>ネンド</t>
    </rPh>
    <rPh sb="22" eb="23">
      <t>オ</t>
    </rPh>
    <rPh sb="23" eb="24">
      <t>ニチ</t>
    </rPh>
    <rPh sb="37" eb="39">
      <t>キサイ</t>
    </rPh>
    <rPh sb="48" eb="50">
      <t>ネンド</t>
    </rPh>
    <rPh sb="50" eb="52">
      <t>トチュウ</t>
    </rPh>
    <rPh sb="52" eb="54">
      <t>カイショ</t>
    </rPh>
    <rPh sb="54" eb="56">
      <t>シセツ</t>
    </rPh>
    <rPh sb="57" eb="59">
      <t>タイショウ</t>
    </rPh>
    <rPh sb="59" eb="61">
      <t>ネンド</t>
    </rPh>
    <rPh sb="61" eb="63">
      <t>ショニチ</t>
    </rPh>
    <rPh sb="64" eb="66">
      <t>カイショ</t>
    </rPh>
    <rPh sb="66" eb="67">
      <t>ビ</t>
    </rPh>
    <rPh sb="68" eb="70">
      <t>キサイ</t>
    </rPh>
    <phoneticPr fontId="6"/>
  </si>
  <si>
    <t>〇補助対象職員の雇用契約書</t>
    <rPh sb="1" eb="3">
      <t>ホジョ</t>
    </rPh>
    <rPh sb="3" eb="5">
      <t>タイショウ</t>
    </rPh>
    <rPh sb="5" eb="7">
      <t>ショクイン</t>
    </rPh>
    <rPh sb="8" eb="10">
      <t>コヨウ</t>
    </rPh>
    <rPh sb="10" eb="13">
      <t>ケイヤクショ</t>
    </rPh>
    <phoneticPr fontId="6"/>
  </si>
  <si>
    <t>①</t>
  </si>
  <si>
    <t>幼保連携型認定こども園</t>
    <rPh sb="0" eb="2">
      <t>ヨウホ</t>
    </rPh>
    <rPh sb="2" eb="7">
      <t>レンケイガタニンテイ</t>
    </rPh>
    <rPh sb="10" eb="11">
      <t>エン</t>
    </rPh>
    <phoneticPr fontId="30"/>
  </si>
  <si>
    <t>保育所型認定こども園</t>
    <rPh sb="0" eb="2">
      <t>ホイク</t>
    </rPh>
    <rPh sb="2" eb="3">
      <t>ショ</t>
    </rPh>
    <rPh sb="3" eb="4">
      <t>ガタ</t>
    </rPh>
    <rPh sb="4" eb="6">
      <t>ニンテイ</t>
    </rPh>
    <rPh sb="9" eb="10">
      <t>エン</t>
    </rPh>
    <phoneticPr fontId="30"/>
  </si>
  <si>
    <t>カール英会話プリスクール</t>
    <phoneticPr fontId="4"/>
  </si>
  <si>
    <t>ちゃいるどらんど荒井こども園</t>
    <rPh sb="8" eb="10">
      <t>アライ</t>
    </rPh>
    <rPh sb="13" eb="14">
      <t>エン</t>
    </rPh>
    <phoneticPr fontId="4"/>
  </si>
  <si>
    <t>泉チェリーこども園　</t>
    <rPh sb="0" eb="1">
      <t>イズミ</t>
    </rPh>
    <rPh sb="8" eb="9">
      <t>エン</t>
    </rPh>
    <phoneticPr fontId="4"/>
  </si>
  <si>
    <t>蒲町おもちゃばここども園</t>
    <phoneticPr fontId="4"/>
  </si>
  <si>
    <t>宮城学院女子大学附属認定こども園　森のこども園　</t>
    <rPh sb="0" eb="2">
      <t>ミヤギ</t>
    </rPh>
    <rPh sb="2" eb="4">
      <t>ガクイン</t>
    </rPh>
    <rPh sb="4" eb="6">
      <t>ジョシ</t>
    </rPh>
    <rPh sb="6" eb="8">
      <t>ダイガク</t>
    </rPh>
    <rPh sb="8" eb="10">
      <t>フゾク</t>
    </rPh>
    <rPh sb="10" eb="12">
      <t>ニンテイ</t>
    </rPh>
    <rPh sb="15" eb="16">
      <t>エン</t>
    </rPh>
    <rPh sb="17" eb="18">
      <t>モリ</t>
    </rPh>
    <rPh sb="22" eb="23">
      <t>エン</t>
    </rPh>
    <phoneticPr fontId="4"/>
  </si>
  <si>
    <t>六丁の目こども園</t>
    <phoneticPr fontId="4"/>
  </si>
  <si>
    <t>学校法人秀志学園　幼保連携型認定こども園　泉の杜幼稚園</t>
    <rPh sb="0" eb="2">
      <t>ガッコウ</t>
    </rPh>
    <rPh sb="2" eb="4">
      <t>ホウジン</t>
    </rPh>
    <rPh sb="4" eb="6">
      <t>ヒデシ</t>
    </rPh>
    <rPh sb="6" eb="8">
      <t>ガクエン</t>
    </rPh>
    <rPh sb="9" eb="11">
      <t>ヨウホ</t>
    </rPh>
    <rPh sb="11" eb="14">
      <t>レンケイガタ</t>
    </rPh>
    <rPh sb="14" eb="16">
      <t>ニンテイ</t>
    </rPh>
    <rPh sb="19" eb="20">
      <t>エン</t>
    </rPh>
    <rPh sb="21" eb="22">
      <t>イズミ</t>
    </rPh>
    <rPh sb="23" eb="24">
      <t>モリ</t>
    </rPh>
    <rPh sb="24" eb="27">
      <t>ヨウチエン</t>
    </rPh>
    <phoneticPr fontId="4"/>
  </si>
  <si>
    <t>ロリポップクラブマザーズ電力ビル園</t>
    <rPh sb="12" eb="14">
      <t>デンリョク</t>
    </rPh>
    <rPh sb="16" eb="17">
      <t>エン</t>
    </rPh>
    <phoneticPr fontId="4"/>
  </si>
  <si>
    <t>カール英会話ほいくえん</t>
    <phoneticPr fontId="4"/>
  </si>
  <si>
    <t>幼保連携型認定こども園　高森サーラこども園　</t>
    <rPh sb="0" eb="2">
      <t>ヨウホ</t>
    </rPh>
    <rPh sb="2" eb="7">
      <t>レンケイガタニンテイ</t>
    </rPh>
    <rPh sb="10" eb="11">
      <t>エン</t>
    </rPh>
    <rPh sb="12" eb="14">
      <t>タカモリ</t>
    </rPh>
    <rPh sb="20" eb="21">
      <t>エン</t>
    </rPh>
    <phoneticPr fontId="4"/>
  </si>
  <si>
    <t>認定こども園 八幡こばと園</t>
    <rPh sb="7" eb="9">
      <t>ヤハタ</t>
    </rPh>
    <rPh sb="12" eb="13">
      <t>エン</t>
    </rPh>
    <phoneticPr fontId="4"/>
  </si>
  <si>
    <t>カール英会話こども園</t>
    <phoneticPr fontId="4"/>
  </si>
  <si>
    <t>ミッキー北仙台こども園</t>
    <phoneticPr fontId="4"/>
  </si>
  <si>
    <t>ちゃいるどらんどなないろの里こども園</t>
    <phoneticPr fontId="4"/>
  </si>
  <si>
    <t>食と森のこども園小松島</t>
    <phoneticPr fontId="4"/>
  </si>
  <si>
    <t>73108</t>
  </si>
  <si>
    <t>杜のみらい保育園</t>
    <rPh sb="0" eb="1">
      <t>モリ</t>
    </rPh>
    <rPh sb="5" eb="8">
      <t>ホイクエン</t>
    </rPh>
    <phoneticPr fontId="4"/>
  </si>
  <si>
    <t>あそびまショーこども園</t>
    <phoneticPr fontId="4"/>
  </si>
  <si>
    <t>幼保連携型認定こども園　中山保育園</t>
    <phoneticPr fontId="4"/>
  </si>
  <si>
    <t>幼保連携型認定こども園　明石南こどもの城</t>
    <phoneticPr fontId="4"/>
  </si>
  <si>
    <t>73109</t>
  </si>
  <si>
    <t>マザーズ・ばんすいこども園</t>
    <rPh sb="12" eb="13">
      <t>エン</t>
    </rPh>
    <phoneticPr fontId="4"/>
  </si>
  <si>
    <t>71112</t>
  </si>
  <si>
    <t>堤町あしぐろこども園</t>
    <rPh sb="0" eb="1">
      <t>ツツミ</t>
    </rPh>
    <rPh sb="1" eb="2">
      <t>マチ</t>
    </rPh>
    <rPh sb="9" eb="10">
      <t>エン</t>
    </rPh>
    <phoneticPr fontId="4"/>
  </si>
  <si>
    <t>幼保連携型認定こども園　桂こどもの城</t>
    <phoneticPr fontId="4"/>
  </si>
  <si>
    <t>73110</t>
  </si>
  <si>
    <t>マザーズ・かみすぎこども園</t>
    <rPh sb="12" eb="13">
      <t>エン</t>
    </rPh>
    <phoneticPr fontId="4"/>
  </si>
  <si>
    <t>73311</t>
  </si>
  <si>
    <t>マザーズ・サンピアこども園</t>
    <rPh sb="12" eb="13">
      <t>エン</t>
    </rPh>
    <phoneticPr fontId="4"/>
  </si>
  <si>
    <t>認定こども園　ろりぽっぷ泉中央南園</t>
    <phoneticPr fontId="4"/>
  </si>
  <si>
    <t>73111</t>
  </si>
  <si>
    <t>マザーズ・エスパルこども園</t>
    <rPh sb="12" eb="13">
      <t>エン</t>
    </rPh>
    <phoneticPr fontId="4"/>
  </si>
  <si>
    <t>ひまわりこども園</t>
    <phoneticPr fontId="4"/>
  </si>
  <si>
    <t>認定こども園　ろりぽっぷ赤い屋根の保育園</t>
    <phoneticPr fontId="4"/>
  </si>
  <si>
    <t>あすと長町こぶたの城こども園</t>
    <phoneticPr fontId="4"/>
  </si>
  <si>
    <t>YMCA加茂こども園</t>
    <phoneticPr fontId="4"/>
  </si>
  <si>
    <t>ちゃいるどらんど岩切こども園</t>
    <rPh sb="8" eb="10">
      <t>イワキリ</t>
    </rPh>
    <rPh sb="13" eb="14">
      <t>エン</t>
    </rPh>
    <phoneticPr fontId="4"/>
  </si>
  <si>
    <t>仙台ちびっこひろばこども園</t>
    <phoneticPr fontId="4"/>
  </si>
  <si>
    <t>南光台すいせんこども園</t>
    <phoneticPr fontId="4"/>
  </si>
  <si>
    <t>ニューフィールド保育園</t>
    <phoneticPr fontId="4"/>
  </si>
  <si>
    <t>ぷらざこども園長町</t>
    <phoneticPr fontId="4"/>
  </si>
  <si>
    <t>認定こども園ナザレト愛児園</t>
    <rPh sb="0" eb="2">
      <t>ニンテイ</t>
    </rPh>
    <rPh sb="5" eb="6">
      <t>エン</t>
    </rPh>
    <rPh sb="10" eb="11">
      <t>アイ</t>
    </rPh>
    <rPh sb="11" eb="12">
      <t>ジ</t>
    </rPh>
    <rPh sb="12" eb="13">
      <t>エン</t>
    </rPh>
    <phoneticPr fontId="4"/>
  </si>
  <si>
    <t>ピースフル保育園</t>
    <phoneticPr fontId="4"/>
  </si>
  <si>
    <t>ロリポップクラブマザリーズ柳生</t>
    <rPh sb="13" eb="15">
      <t>ヤギュウ</t>
    </rPh>
    <phoneticPr fontId="4"/>
  </si>
  <si>
    <t>さゆりこども園　</t>
    <rPh sb="6" eb="7">
      <t>エン</t>
    </rPh>
    <phoneticPr fontId="4"/>
  </si>
  <si>
    <t>落合はぐくみこども園</t>
    <phoneticPr fontId="4"/>
  </si>
  <si>
    <t>八木山あおばこども園</t>
    <rPh sb="0" eb="3">
      <t>ヤギヤマ</t>
    </rPh>
    <rPh sb="9" eb="10">
      <t>エン</t>
    </rPh>
    <phoneticPr fontId="4"/>
  </si>
  <si>
    <t>幼保連携型認定こども園　
岩切東光第二幼稚園・ひかり保育園</t>
    <rPh sb="0" eb="1">
      <t>ヨウ</t>
    </rPh>
    <rPh sb="1" eb="2">
      <t>ホ</t>
    </rPh>
    <rPh sb="2" eb="5">
      <t>レンケイガタ</t>
    </rPh>
    <rPh sb="5" eb="7">
      <t>ニンテイ</t>
    </rPh>
    <rPh sb="10" eb="11">
      <t>エン</t>
    </rPh>
    <rPh sb="13" eb="15">
      <t>イワキリ</t>
    </rPh>
    <rPh sb="15" eb="17">
      <t>トウコウ</t>
    </rPh>
    <rPh sb="17" eb="19">
      <t>ダイニ</t>
    </rPh>
    <rPh sb="19" eb="22">
      <t>ヨウチエン</t>
    </rPh>
    <rPh sb="26" eb="29">
      <t>ホイクエン</t>
    </rPh>
    <phoneticPr fontId="4"/>
  </si>
  <si>
    <t>愛子すぎのここども園</t>
    <phoneticPr fontId="4"/>
  </si>
  <si>
    <t>アスク長町南こども園</t>
    <rPh sb="3" eb="5">
      <t>ナガマチ</t>
    </rPh>
    <rPh sb="5" eb="6">
      <t>ミナミ</t>
    </rPh>
    <rPh sb="9" eb="10">
      <t>エン</t>
    </rPh>
    <phoneticPr fontId="4"/>
  </si>
  <si>
    <t>認定こども園　東盛マイトリー幼稚園</t>
    <rPh sb="0" eb="2">
      <t>ニンテイ</t>
    </rPh>
    <rPh sb="5" eb="6">
      <t>エン</t>
    </rPh>
    <rPh sb="7" eb="8">
      <t>ヒガシ</t>
    </rPh>
    <rPh sb="8" eb="9">
      <t>モリ</t>
    </rPh>
    <rPh sb="14" eb="17">
      <t>ヨウチエン</t>
    </rPh>
    <phoneticPr fontId="4"/>
  </si>
  <si>
    <t>幼稚園型認定こども園</t>
    <rPh sb="0" eb="3">
      <t>ヨウチエン</t>
    </rPh>
    <rPh sb="3" eb="4">
      <t>ガタ</t>
    </rPh>
    <rPh sb="4" eb="6">
      <t>ニンテイ</t>
    </rPh>
    <rPh sb="9" eb="10">
      <t>エン</t>
    </rPh>
    <phoneticPr fontId="30"/>
  </si>
  <si>
    <t>つつじがおかもりのいえこども園</t>
    <phoneticPr fontId="4"/>
  </si>
  <si>
    <t>73409</t>
  </si>
  <si>
    <t>YMCA長町こども園</t>
    <phoneticPr fontId="4"/>
  </si>
  <si>
    <t>幼保連携型認定こども園　中野栄あしぐろこども園</t>
    <phoneticPr fontId="4"/>
  </si>
  <si>
    <t>幸町すいせんこども園</t>
    <phoneticPr fontId="4"/>
  </si>
  <si>
    <t>認定こども園　ろりぽっぷ出花園</t>
    <phoneticPr fontId="4"/>
  </si>
  <si>
    <t>ちいさなこどもえん</t>
    <phoneticPr fontId="4"/>
  </si>
  <si>
    <t>ミッキー泉中央こども園</t>
    <phoneticPr fontId="4"/>
  </si>
  <si>
    <t>71212</t>
  </si>
  <si>
    <t>福田町あしぐろこども園</t>
    <rPh sb="0" eb="2">
      <t>フクダ</t>
    </rPh>
    <rPh sb="2" eb="3">
      <t>マチ</t>
    </rPh>
    <rPh sb="10" eb="11">
      <t>エン</t>
    </rPh>
    <phoneticPr fontId="4"/>
  </si>
  <si>
    <t>72105</t>
  </si>
  <si>
    <t>認定こども園　東二番丁幼稚園</t>
    <rPh sb="0" eb="2">
      <t>ニンテイ</t>
    </rPh>
    <rPh sb="5" eb="6">
      <t>エン</t>
    </rPh>
    <rPh sb="7" eb="8">
      <t>ヒガシ</t>
    </rPh>
    <rPh sb="8" eb="10">
      <t>ニバン</t>
    </rPh>
    <rPh sb="10" eb="11">
      <t>チョウ</t>
    </rPh>
    <rPh sb="11" eb="14">
      <t>ヨウチエン</t>
    </rPh>
    <phoneticPr fontId="4"/>
  </si>
  <si>
    <t>認定こども園　東仙台幼稚園</t>
    <rPh sb="0" eb="2">
      <t>ニンテイ</t>
    </rPh>
    <rPh sb="5" eb="6">
      <t>エン</t>
    </rPh>
    <rPh sb="7" eb="8">
      <t>ヒガシ</t>
    </rPh>
    <rPh sb="8" eb="10">
      <t>センダイ</t>
    </rPh>
    <rPh sb="10" eb="13">
      <t>ヨウチエン</t>
    </rPh>
    <phoneticPr fontId="4"/>
  </si>
  <si>
    <t>小田原ことりのうたこども園</t>
    <phoneticPr fontId="4"/>
  </si>
  <si>
    <t>泉すぎのここども園</t>
    <phoneticPr fontId="4"/>
  </si>
  <si>
    <t>そらのここども園</t>
    <phoneticPr fontId="4"/>
  </si>
  <si>
    <t>幼保連携型認定こども園　荒井マーヤこども園</t>
    <rPh sb="0" eb="2">
      <t>ヨウホ</t>
    </rPh>
    <rPh sb="2" eb="7">
      <t>レンケイガタニンテイ</t>
    </rPh>
    <rPh sb="10" eb="11">
      <t>エン</t>
    </rPh>
    <rPh sb="12" eb="14">
      <t>アライ</t>
    </rPh>
    <rPh sb="20" eb="21">
      <t>エン</t>
    </rPh>
    <phoneticPr fontId="4"/>
  </si>
  <si>
    <t>72203</t>
  </si>
  <si>
    <t>ふくだまち幼稚園</t>
    <rPh sb="5" eb="8">
      <t>ヨウチエン</t>
    </rPh>
    <phoneticPr fontId="4"/>
  </si>
  <si>
    <t>認定こども園 新田こばと園</t>
    <rPh sb="7" eb="9">
      <t>シンデン</t>
    </rPh>
    <rPh sb="12" eb="13">
      <t>エン</t>
    </rPh>
    <phoneticPr fontId="4"/>
  </si>
  <si>
    <t>ミッキー八乙女中央こども園</t>
    <phoneticPr fontId="4"/>
  </si>
  <si>
    <t>72204</t>
  </si>
  <si>
    <t>幼稚園型認定こども園　鶴ケ谷幼稚園</t>
    <rPh sb="0" eb="3">
      <t>ヨウチエン</t>
    </rPh>
    <rPh sb="3" eb="4">
      <t>ガタ</t>
    </rPh>
    <rPh sb="4" eb="6">
      <t>ニンテイ</t>
    </rPh>
    <rPh sb="9" eb="10">
      <t>エン</t>
    </rPh>
    <rPh sb="11" eb="14">
      <t>ツルガヤ</t>
    </rPh>
    <rPh sb="14" eb="17">
      <t>ヨウチエン</t>
    </rPh>
    <phoneticPr fontId="4"/>
  </si>
  <si>
    <t>アスク小鶴新田こども園</t>
    <rPh sb="3" eb="4">
      <t>チイ</t>
    </rPh>
    <rPh sb="4" eb="5">
      <t>ツル</t>
    </rPh>
    <rPh sb="5" eb="7">
      <t>シンデン</t>
    </rPh>
    <rPh sb="10" eb="11">
      <t>エン</t>
    </rPh>
    <phoneticPr fontId="4"/>
  </si>
  <si>
    <t>まつもりこども園</t>
    <phoneticPr fontId="4"/>
  </si>
  <si>
    <t>認定こども園　るり幼稚園</t>
    <rPh sb="0" eb="2">
      <t>ニンテイ</t>
    </rPh>
    <rPh sb="5" eb="6">
      <t>エン</t>
    </rPh>
    <rPh sb="9" eb="12">
      <t>ヨウチエン</t>
    </rPh>
    <phoneticPr fontId="4"/>
  </si>
  <si>
    <t>つばめこども園</t>
    <rPh sb="6" eb="7">
      <t>エン</t>
    </rPh>
    <phoneticPr fontId="4"/>
  </si>
  <si>
    <t>ミッキー八乙女こども園</t>
    <phoneticPr fontId="4"/>
  </si>
  <si>
    <t>認定こども園　ろりぽっぷ保育園</t>
    <phoneticPr fontId="4"/>
  </si>
  <si>
    <t>カール英会話チルドレン</t>
    <phoneticPr fontId="4"/>
  </si>
  <si>
    <t>荒井あおばこども園</t>
    <phoneticPr fontId="4"/>
  </si>
  <si>
    <t>学校法人六郷学園　幼稚園型認定こども園ドリーム幼稚園</t>
    <rPh sb="0" eb="2">
      <t>ガッコウ</t>
    </rPh>
    <rPh sb="2" eb="4">
      <t>ホウジン</t>
    </rPh>
    <rPh sb="4" eb="6">
      <t>ロクゴウ</t>
    </rPh>
    <rPh sb="6" eb="8">
      <t>ガクエン</t>
    </rPh>
    <rPh sb="9" eb="12">
      <t>ヨウチエン</t>
    </rPh>
    <rPh sb="12" eb="13">
      <t>ガタ</t>
    </rPh>
    <rPh sb="13" eb="15">
      <t>ニンテイ</t>
    </rPh>
    <rPh sb="18" eb="19">
      <t>エン</t>
    </rPh>
    <rPh sb="23" eb="26">
      <t>ヨウチエン</t>
    </rPh>
    <phoneticPr fontId="4"/>
  </si>
  <si>
    <t>幼保連携型認定こども園　光の子</t>
    <phoneticPr fontId="4"/>
  </si>
  <si>
    <t>学校法人七郷学園　七郷こども園</t>
    <rPh sb="0" eb="2">
      <t>ガッコウ</t>
    </rPh>
    <rPh sb="2" eb="4">
      <t>ホウジン</t>
    </rPh>
    <rPh sb="4" eb="6">
      <t>シチゴウ</t>
    </rPh>
    <rPh sb="6" eb="8">
      <t>ガクエン</t>
    </rPh>
    <rPh sb="9" eb="11">
      <t>シチゴウ</t>
    </rPh>
    <rPh sb="14" eb="15">
      <t>エン</t>
    </rPh>
    <phoneticPr fontId="4"/>
  </si>
  <si>
    <t>73604</t>
  </si>
  <si>
    <t>コスモス錦こども園</t>
    <rPh sb="4" eb="5">
      <t>ニシキ</t>
    </rPh>
    <rPh sb="8" eb="9">
      <t>エン</t>
    </rPh>
    <phoneticPr fontId="4"/>
  </si>
  <si>
    <t>71309</t>
  </si>
  <si>
    <t>幼保連携型認定こども園　能仁保児園</t>
    <rPh sb="0" eb="2">
      <t>ヨウホ</t>
    </rPh>
    <rPh sb="2" eb="5">
      <t>レンケイガタ</t>
    </rPh>
    <rPh sb="5" eb="7">
      <t>ニンテイ</t>
    </rPh>
    <rPh sb="10" eb="11">
      <t>エン</t>
    </rPh>
    <rPh sb="12" eb="14">
      <t>ノウニン</t>
    </rPh>
    <rPh sb="14" eb="15">
      <t>ホ</t>
    </rPh>
    <rPh sb="15" eb="16">
      <t>ジ</t>
    </rPh>
    <rPh sb="16" eb="17">
      <t>エン</t>
    </rPh>
    <phoneticPr fontId="4"/>
  </si>
  <si>
    <t>73606</t>
  </si>
  <si>
    <t>コスモスひろせこども園</t>
    <rPh sb="10" eb="11">
      <t>エン</t>
    </rPh>
    <phoneticPr fontId="4"/>
  </si>
  <si>
    <t>幼稚園型認定こども園　いずみ松陵幼稚園</t>
    <phoneticPr fontId="4"/>
  </si>
  <si>
    <t>幼稚園型認定こども園　南光幼稚園</t>
    <phoneticPr fontId="4"/>
  </si>
  <si>
    <t>幼稚園型認定こども園　南光第二幼稚園</t>
    <phoneticPr fontId="4"/>
  </si>
  <si>
    <t>太白すぎのここども園　</t>
    <rPh sb="0" eb="2">
      <t>タイハク</t>
    </rPh>
    <rPh sb="9" eb="10">
      <t>エン</t>
    </rPh>
    <phoneticPr fontId="4"/>
  </si>
  <si>
    <t>幼稚園型認定こども園　南光シオン幼稚園</t>
    <phoneticPr fontId="4"/>
  </si>
  <si>
    <t>バンビの森こども園　</t>
    <rPh sb="4" eb="5">
      <t>モリ</t>
    </rPh>
    <rPh sb="8" eb="9">
      <t>エン</t>
    </rPh>
    <phoneticPr fontId="4"/>
  </si>
  <si>
    <t>幼稚園型認定こども園　南光紫陽幼稚園</t>
    <phoneticPr fontId="4"/>
  </si>
  <si>
    <t>幼稚園型認定こども園　こどもの国幼稚園</t>
    <rPh sb="0" eb="3">
      <t>ヨウチエン</t>
    </rPh>
    <rPh sb="3" eb="4">
      <t>ガタ</t>
    </rPh>
    <rPh sb="4" eb="6">
      <t>ニンテイ</t>
    </rPh>
    <rPh sb="9" eb="10">
      <t>エン</t>
    </rPh>
    <rPh sb="15" eb="16">
      <t>クニ</t>
    </rPh>
    <rPh sb="16" eb="19">
      <t>ヨウチエン</t>
    </rPh>
    <phoneticPr fontId="4"/>
  </si>
  <si>
    <t>YMCA西中田こども園</t>
    <phoneticPr fontId="4"/>
  </si>
  <si>
    <t>YMCA南大野田こども園</t>
    <phoneticPr fontId="4"/>
  </si>
  <si>
    <t>濱中　明美</t>
    <rPh sb="0" eb="1">
      <t>ハマ</t>
    </rPh>
    <rPh sb="1" eb="2">
      <t>ナカ</t>
    </rPh>
    <rPh sb="3" eb="5">
      <t>アケミ</t>
    </rPh>
    <phoneticPr fontId="35"/>
  </si>
  <si>
    <t>武藤　由姫</t>
    <rPh sb="0" eb="2">
      <t>ムトウ</t>
    </rPh>
    <rPh sb="3" eb="4">
      <t>ユ</t>
    </rPh>
    <rPh sb="4" eb="5">
      <t>ヒメ</t>
    </rPh>
    <phoneticPr fontId="35"/>
  </si>
  <si>
    <t>髙橋　加奈</t>
    <rPh sb="0" eb="2">
      <t>タカハシ</t>
    </rPh>
    <rPh sb="3" eb="5">
      <t>カナ</t>
    </rPh>
    <phoneticPr fontId="10"/>
  </si>
  <si>
    <t>五十嵐　綾芳</t>
    <rPh sb="0" eb="3">
      <t>イガラシ</t>
    </rPh>
    <rPh sb="4" eb="5">
      <t>アヤ</t>
    </rPh>
    <rPh sb="5" eb="6">
      <t>ヨシ</t>
    </rPh>
    <phoneticPr fontId="35"/>
  </si>
  <si>
    <t>菊地　由美子</t>
    <rPh sb="0" eb="2">
      <t>キクチ</t>
    </rPh>
    <rPh sb="3" eb="6">
      <t>ユミコ</t>
    </rPh>
    <phoneticPr fontId="10"/>
  </si>
  <si>
    <t>小野　恵理</t>
    <rPh sb="0" eb="2">
      <t>オノ</t>
    </rPh>
    <rPh sb="3" eb="5">
      <t>エリ</t>
    </rPh>
    <phoneticPr fontId="10"/>
  </si>
  <si>
    <t>小規模保育事業ＡＢＣ型・事業所内保育事業・居宅訪問型保育事業</t>
    <rPh sb="0" eb="3">
      <t>ショウキボ</t>
    </rPh>
    <rPh sb="3" eb="5">
      <t>ホイク</t>
    </rPh>
    <rPh sb="5" eb="7">
      <t>ジギョウ</t>
    </rPh>
    <rPh sb="10" eb="11">
      <t>ガタ</t>
    </rPh>
    <rPh sb="12" eb="16">
      <t>ジギョウショナイ</t>
    </rPh>
    <rPh sb="16" eb="18">
      <t>ホイク</t>
    </rPh>
    <rPh sb="18" eb="20">
      <t>ジギョウ</t>
    </rPh>
    <rPh sb="21" eb="30">
      <t>キョタクホウモンガタホイクジギョウ</t>
    </rPh>
    <phoneticPr fontId="10"/>
  </si>
  <si>
    <t>ぽっかぽか栞保育園</t>
    <phoneticPr fontId="10"/>
  </si>
  <si>
    <t>スクルドエンジェル保育園仙台長町園</t>
  </si>
  <si>
    <t>星の子保育園</t>
  </si>
  <si>
    <t>32113</t>
    <phoneticPr fontId="10"/>
  </si>
  <si>
    <t>はっぱのおうち</t>
    <phoneticPr fontId="10"/>
  </si>
  <si>
    <t>バンビのおうち保育園</t>
  </si>
  <si>
    <t>アテナ保育園</t>
  </si>
  <si>
    <t>砂押こころ保育園</t>
  </si>
  <si>
    <t>KIDS-Kan</t>
    <phoneticPr fontId="10"/>
  </si>
  <si>
    <t>時のかけはし保育園</t>
  </si>
  <si>
    <t>ぶんぶん保育園二日町園</t>
    <rPh sb="7" eb="11">
      <t>フツカマチエン</t>
    </rPh>
    <phoneticPr fontId="10"/>
  </si>
  <si>
    <t>袋原ちびっこひろば保育園</t>
  </si>
  <si>
    <t>こぶたの城おおのだ保育園</t>
  </si>
  <si>
    <t>杜のぽかぽか保育園</t>
  </si>
  <si>
    <t>富沢こころ保育園</t>
  </si>
  <si>
    <t>朝市っこ保育園</t>
    <phoneticPr fontId="10"/>
  </si>
  <si>
    <t>大野田こころ保育園</t>
  </si>
  <si>
    <t>りありのきっず仙台郡山</t>
    <rPh sb="9" eb="11">
      <t>コオリヤマ</t>
    </rPh>
    <phoneticPr fontId="10"/>
  </si>
  <si>
    <t>キッズフィールド富沢園</t>
  </si>
  <si>
    <t>ピーターパン東勝山</t>
  </si>
  <si>
    <t>リトルキッズガーデン</t>
    <phoneticPr fontId="10"/>
  </si>
  <si>
    <t>もりのなかま保育園富沢駅前園</t>
    <phoneticPr fontId="10"/>
  </si>
  <si>
    <t>事業祖内保育事業</t>
    <rPh sb="0" eb="2">
      <t>ジギョウ</t>
    </rPh>
    <rPh sb="2" eb="3">
      <t>ソ</t>
    </rPh>
    <rPh sb="3" eb="4">
      <t>ナイ</t>
    </rPh>
    <rPh sb="4" eb="6">
      <t>ホイク</t>
    </rPh>
    <rPh sb="6" eb="8">
      <t>ジギョウ</t>
    </rPh>
    <phoneticPr fontId="10"/>
  </si>
  <si>
    <t>ビックママランドあすと長町園</t>
  </si>
  <si>
    <t>長町南こころ保育園</t>
  </si>
  <si>
    <t>太陽と大地の長町南保育園</t>
  </si>
  <si>
    <t>ぶんぶん保育園小田原園</t>
    <rPh sb="7" eb="10">
      <t>オダワラ</t>
    </rPh>
    <rPh sb="10" eb="11">
      <t>エン</t>
    </rPh>
    <phoneticPr fontId="10"/>
  </si>
  <si>
    <t>31425</t>
    <phoneticPr fontId="10"/>
  </si>
  <si>
    <t>こころの杜保育園</t>
    <rPh sb="4" eb="5">
      <t>モリ</t>
    </rPh>
    <rPh sb="5" eb="8">
      <t>ホイクエン</t>
    </rPh>
    <phoneticPr fontId="10"/>
  </si>
  <si>
    <t>りありのきっず仙台勾当台</t>
    <rPh sb="9" eb="12">
      <t>コウトウダイ</t>
    </rPh>
    <phoneticPr fontId="10"/>
  </si>
  <si>
    <t>31426</t>
    <phoneticPr fontId="10"/>
  </si>
  <si>
    <t>こころの星保育園</t>
    <rPh sb="4" eb="5">
      <t>ホシ</t>
    </rPh>
    <rPh sb="5" eb="8">
      <t>ホイクエン</t>
    </rPh>
    <phoneticPr fontId="10"/>
  </si>
  <si>
    <t>61302</t>
    <phoneticPr fontId="10"/>
  </si>
  <si>
    <t>ライフの学校　保育園　六郷キャンパス</t>
    <rPh sb="4" eb="6">
      <t>ガッコウ</t>
    </rPh>
    <rPh sb="7" eb="10">
      <t>ホイクエン</t>
    </rPh>
    <phoneticPr fontId="10"/>
  </si>
  <si>
    <t>りありのきっず仙台錦町公園</t>
    <phoneticPr fontId="10"/>
  </si>
  <si>
    <t>りっきーぱーくあすと長町</t>
    <rPh sb="10" eb="12">
      <t>ナガマチ</t>
    </rPh>
    <phoneticPr fontId="27"/>
  </si>
  <si>
    <t>61403</t>
    <phoneticPr fontId="10"/>
  </si>
  <si>
    <t>おひさまの杜保育園</t>
    <phoneticPr fontId="10"/>
  </si>
  <si>
    <t>アートチャイルドケア仙台泉中央</t>
  </si>
  <si>
    <t>61601</t>
    <phoneticPr fontId="10"/>
  </si>
  <si>
    <t>ピーターパン北中山</t>
  </si>
  <si>
    <t>31517</t>
    <phoneticPr fontId="10"/>
  </si>
  <si>
    <t>泉ヶ丘保育園</t>
    <phoneticPr fontId="10"/>
  </si>
  <si>
    <t>ハピネス保育園市名坂</t>
    <phoneticPr fontId="10"/>
  </si>
  <si>
    <t>いろは園</t>
    <rPh sb="3" eb="4">
      <t>エン</t>
    </rPh>
    <phoneticPr fontId="10"/>
  </si>
  <si>
    <t>しらとり幼稚園</t>
    <rPh sb="4" eb="7">
      <t>ヨ</t>
    </rPh>
    <phoneticPr fontId="78"/>
  </si>
  <si>
    <t>エコールノワール幼稚園</t>
    <rPh sb="8" eb="11">
      <t>ヨウチエン</t>
    </rPh>
    <phoneticPr fontId="78"/>
  </si>
  <si>
    <t>聖ルカ幼稚園</t>
    <rPh sb="0" eb="1">
      <t>セイ</t>
    </rPh>
    <rPh sb="3" eb="6">
      <t>ヨウチエン</t>
    </rPh>
    <phoneticPr fontId="78"/>
  </si>
  <si>
    <t>ふくむろ幼稚園</t>
    <rPh sb="4" eb="7">
      <t>ヨ</t>
    </rPh>
    <phoneticPr fontId="78"/>
  </si>
  <si>
    <t>やまと幼稚園</t>
    <rPh sb="3" eb="6">
      <t>ヨウチエン</t>
    </rPh>
    <phoneticPr fontId="78"/>
  </si>
  <si>
    <t>太陽幼稚園</t>
    <rPh sb="0" eb="2">
      <t>タイヨウ</t>
    </rPh>
    <rPh sb="2" eb="5">
      <t>ヨウチエン</t>
    </rPh>
    <phoneticPr fontId="78"/>
  </si>
  <si>
    <t>はなぶさ幼稚園</t>
    <rPh sb="4" eb="7">
      <t>ヨ</t>
    </rPh>
    <phoneticPr fontId="78"/>
  </si>
  <si>
    <t>小さき花幼稚園</t>
    <rPh sb="0" eb="1">
      <t>チイ</t>
    </rPh>
    <rPh sb="3" eb="4">
      <t>ハナ</t>
    </rPh>
    <rPh sb="4" eb="7">
      <t>ヨ</t>
    </rPh>
    <phoneticPr fontId="78"/>
  </si>
  <si>
    <t>中田幼稚園</t>
    <rPh sb="0" eb="2">
      <t>ナカタ</t>
    </rPh>
    <rPh sb="2" eb="5">
      <t>ヨウチエン</t>
    </rPh>
    <phoneticPr fontId="78"/>
  </si>
  <si>
    <t>東岡幼稚園</t>
    <rPh sb="0" eb="1">
      <t>トウ</t>
    </rPh>
    <rPh sb="1" eb="2">
      <t>オカ</t>
    </rPh>
    <rPh sb="2" eb="5">
      <t>ヨ</t>
    </rPh>
    <phoneticPr fontId="7"/>
  </si>
  <si>
    <t>若林幼稚園</t>
    <rPh sb="0" eb="2">
      <t>ワカバヤシ</t>
    </rPh>
    <rPh sb="2" eb="5">
      <t>ヨ</t>
    </rPh>
    <phoneticPr fontId="78"/>
  </si>
  <si>
    <t>八木山カトリック幼稚園</t>
    <rPh sb="0" eb="3">
      <t>ヤギヤマ</t>
    </rPh>
    <rPh sb="8" eb="11">
      <t>ヨ</t>
    </rPh>
    <phoneticPr fontId="78"/>
  </si>
  <si>
    <t>なかの幼稚園</t>
    <rPh sb="3" eb="6">
      <t>ヨ</t>
    </rPh>
    <phoneticPr fontId="7"/>
  </si>
  <si>
    <t>古城幼稚園</t>
    <rPh sb="0" eb="1">
      <t>フル</t>
    </rPh>
    <rPh sb="1" eb="2">
      <t>シロ</t>
    </rPh>
    <rPh sb="2" eb="5">
      <t>ヨ</t>
    </rPh>
    <phoneticPr fontId="78"/>
  </si>
  <si>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7"/>
  </si>
  <si>
    <t>あけぼの幼稚園</t>
    <rPh sb="4" eb="7">
      <t>ヨ</t>
    </rPh>
    <phoneticPr fontId="7"/>
  </si>
  <si>
    <t>六郷幼稚園</t>
    <rPh sb="0" eb="2">
      <t>ロクゴウ</t>
    </rPh>
    <rPh sb="2" eb="5">
      <t>ヨ</t>
    </rPh>
    <phoneticPr fontId="7"/>
  </si>
  <si>
    <t>茂庭幼稚園</t>
    <rPh sb="0" eb="2">
      <t>モニワ</t>
    </rPh>
    <rPh sb="2" eb="5">
      <t>ヨ</t>
    </rPh>
    <phoneticPr fontId="7"/>
  </si>
  <si>
    <t>みやぎ幼稚園</t>
    <rPh sb="3" eb="6">
      <t>ヨ</t>
    </rPh>
    <phoneticPr fontId="7"/>
  </si>
  <si>
    <t>ふたばエンゼル幼稚園</t>
    <rPh sb="7" eb="10">
      <t>ヨ</t>
    </rPh>
    <phoneticPr fontId="7"/>
  </si>
  <si>
    <t>さいわい幼稚園</t>
  </si>
  <si>
    <t>ふたばハイジ幼稚園</t>
    <rPh sb="6" eb="9">
      <t>ヨ</t>
    </rPh>
    <phoneticPr fontId="7"/>
  </si>
  <si>
    <t>音の光幼稚園</t>
  </si>
  <si>
    <t>清水幼稚園</t>
  </si>
  <si>
    <t>大沢幼稚園</t>
    <rPh sb="0" eb="2">
      <t>オオサワ</t>
    </rPh>
    <rPh sb="2" eb="5">
      <t>ヨ</t>
    </rPh>
    <phoneticPr fontId="7"/>
  </si>
  <si>
    <t>お人形社幼稚園</t>
  </si>
  <si>
    <t>お人形社第二幼稚園</t>
  </si>
  <si>
    <t>04139</t>
  </si>
  <si>
    <t>11141</t>
  </si>
  <si>
    <t>11142</t>
  </si>
  <si>
    <t>11228</t>
  </si>
  <si>
    <t>11230</t>
  </si>
  <si>
    <t>11231</t>
  </si>
  <si>
    <t>11232</t>
  </si>
  <si>
    <t>31425</t>
  </si>
  <si>
    <t>31426</t>
  </si>
  <si>
    <t>31605</t>
  </si>
  <si>
    <t>32113</t>
  </si>
  <si>
    <t>41118</t>
  </si>
  <si>
    <t>41309</t>
  </si>
  <si>
    <t>41521</t>
  </si>
  <si>
    <t>61403</t>
  </si>
  <si>
    <t>61601</t>
  </si>
  <si>
    <t>居宅訪問型保育事業</t>
    <rPh sb="0" eb="9">
      <t>キョタクホウモンガタホイクジギョウ</t>
    </rPh>
    <phoneticPr fontId="49"/>
  </si>
  <si>
    <t>仙台市太白区中田一丁目8-17</t>
    <rPh sb="6" eb="8">
      <t>ナカタ</t>
    </rPh>
    <rPh sb="8" eb="9">
      <t>イッ</t>
    </rPh>
    <rPh sb="9" eb="11">
      <t>チョウメ</t>
    </rPh>
    <phoneticPr fontId="4"/>
  </si>
  <si>
    <t>栃木県宇都宮市中河原町３－１９　宇都宮セントラルビル８Ｆ</t>
    <rPh sb="0" eb="3">
      <t>トチギケン</t>
    </rPh>
    <rPh sb="3" eb="7">
      <t>ウツノミヤシ</t>
    </rPh>
    <rPh sb="7" eb="11">
      <t>ナカガワラマチ</t>
    </rPh>
    <rPh sb="16" eb="19">
      <t>ウツノミヤ</t>
    </rPh>
    <phoneticPr fontId="4"/>
  </si>
  <si>
    <t>京都府長岡京市下海印寺樽井２－１　パデシオン長岡京西山天王山駅前１Ｆ</t>
    <rPh sb="0" eb="3">
      <t>キョウトフ</t>
    </rPh>
    <rPh sb="3" eb="7">
      <t>ナガオカキョウシ</t>
    </rPh>
    <rPh sb="7" eb="8">
      <t>シモ</t>
    </rPh>
    <rPh sb="8" eb="11">
      <t>カイインジ</t>
    </rPh>
    <rPh sb="11" eb="13">
      <t>タルイ</t>
    </rPh>
    <rPh sb="22" eb="25">
      <t>ナガオカキョウ</t>
    </rPh>
    <rPh sb="25" eb="27">
      <t>ニシヤマ</t>
    </rPh>
    <rPh sb="27" eb="30">
      <t>テンノウザン</t>
    </rPh>
    <rPh sb="30" eb="32">
      <t>エキマエ</t>
    </rPh>
    <phoneticPr fontId="21"/>
  </si>
  <si>
    <t>京都府長岡京市下海印寺樽井２－１　パデシオン長岡京西山天王山駅前１Ｆ</t>
  </si>
  <si>
    <t>仙台市青葉区西花苑1丁目10-7</t>
  </si>
  <si>
    <t>仙台市青葉区川平４－１２－２８</t>
  </si>
  <si>
    <t>仙台市若林区東八番丁183BM本社ビル</t>
    <rPh sb="0" eb="3">
      <t>センダイシ</t>
    </rPh>
    <rPh sb="3" eb="6">
      <t>ワカバヤシク</t>
    </rPh>
    <rPh sb="6" eb="7">
      <t>ヒガシ</t>
    </rPh>
    <rPh sb="15" eb="17">
      <t>ホンシャ</t>
    </rPh>
    <phoneticPr fontId="4"/>
  </si>
  <si>
    <t>仙台市青葉区葉山町８－１</t>
    <rPh sb="0" eb="3">
      <t>センダイシ</t>
    </rPh>
    <rPh sb="3" eb="6">
      <t>アオバク</t>
    </rPh>
    <phoneticPr fontId="19"/>
  </si>
  <si>
    <t>仙台市青葉区宮町１－４－４７</t>
    <rPh sb="0" eb="3">
      <t>センダイシ</t>
    </rPh>
    <rPh sb="3" eb="6">
      <t>アオバク</t>
    </rPh>
    <phoneticPr fontId="19"/>
  </si>
  <si>
    <t>仙台市若林区卸町2-1-17</t>
    <rPh sb="0" eb="3">
      <t>センダイシ</t>
    </rPh>
    <rPh sb="3" eb="6">
      <t>ワカバヤシク</t>
    </rPh>
    <rPh sb="6" eb="8">
      <t>オロシマチ</t>
    </rPh>
    <phoneticPr fontId="19"/>
  </si>
  <si>
    <t>仙台市太白区袋原6-6-10</t>
    <rPh sb="0" eb="3">
      <t>センダイシ</t>
    </rPh>
    <rPh sb="3" eb="6">
      <t>タイハクク</t>
    </rPh>
    <rPh sb="6" eb="8">
      <t>フクロバラ</t>
    </rPh>
    <phoneticPr fontId="19"/>
  </si>
  <si>
    <t>仙台市青葉区中央四丁目７-20</t>
    <rPh sb="3" eb="6">
      <t>アオバク</t>
    </rPh>
    <rPh sb="6" eb="8">
      <t>チュウオウ</t>
    </rPh>
    <rPh sb="8" eb="11">
      <t>４チョウメ</t>
    </rPh>
    <phoneticPr fontId="19"/>
  </si>
  <si>
    <t>仙台市青葉区栗生１－２５－１</t>
    <rPh sb="0" eb="3">
      <t>センダイシ</t>
    </rPh>
    <rPh sb="3" eb="6">
      <t>アオバク</t>
    </rPh>
    <phoneticPr fontId="19"/>
  </si>
  <si>
    <t>仙台市青葉区一番町2-1-4</t>
    <rPh sb="6" eb="9">
      <t>イチバンチョウ</t>
    </rPh>
    <phoneticPr fontId="19"/>
  </si>
  <si>
    <t>仙台市宮城野区田子3-13-36</t>
    <rPh sb="0" eb="3">
      <t>センダイシ</t>
    </rPh>
    <rPh sb="3" eb="7">
      <t>ミヤギノク</t>
    </rPh>
    <rPh sb="7" eb="9">
      <t>タゴ</t>
    </rPh>
    <phoneticPr fontId="19"/>
  </si>
  <si>
    <t>仙台市宮城野区福田町二丁目26-1</t>
  </si>
  <si>
    <t xml:space="preserve"> 仙台市青葉区本町２－１１－１０ </t>
  </si>
  <si>
    <t>仙台市若林区木ノ下1-25-25</t>
    <rPh sb="0" eb="3">
      <t>センダイシ</t>
    </rPh>
    <rPh sb="3" eb="6">
      <t>ワカバヤシク</t>
    </rPh>
    <rPh sb="6" eb="7">
      <t>キ</t>
    </rPh>
    <rPh sb="8" eb="9">
      <t>シタ</t>
    </rPh>
    <phoneticPr fontId="19"/>
  </si>
  <si>
    <t>仙台市若林区下飯田字築道11</t>
    <rPh sb="0" eb="3">
      <t>センダイシ</t>
    </rPh>
    <rPh sb="3" eb="6">
      <t>ワカバヤシク</t>
    </rPh>
    <rPh sb="6" eb="7">
      <t>シモ</t>
    </rPh>
    <rPh sb="7" eb="9">
      <t>イイダ</t>
    </rPh>
    <rPh sb="9" eb="10">
      <t>アザ</t>
    </rPh>
    <rPh sb="10" eb="12">
      <t>ツイドウ</t>
    </rPh>
    <phoneticPr fontId="19"/>
  </si>
  <si>
    <t>仙台市若林区荒井３－１５－９</t>
    <rPh sb="0" eb="3">
      <t>センダイシ</t>
    </rPh>
    <rPh sb="3" eb="6">
      <t>ワカバヤシク</t>
    </rPh>
    <phoneticPr fontId="19"/>
  </si>
  <si>
    <t xml:space="preserve"> 仙台市青葉区本町２－１１－１０ </t>
    <rPh sb="1" eb="4">
      <t>センダイシ</t>
    </rPh>
    <rPh sb="4" eb="7">
      <t>アオバク</t>
    </rPh>
    <rPh sb="7" eb="9">
      <t>ホンマチ</t>
    </rPh>
    <phoneticPr fontId="19"/>
  </si>
  <si>
    <t>仙台市青葉区木町通2-3-39</t>
    <rPh sb="0" eb="3">
      <t>センダイシ</t>
    </rPh>
    <rPh sb="3" eb="6">
      <t>アオバク</t>
    </rPh>
    <rPh sb="6" eb="8">
      <t>キマチ</t>
    </rPh>
    <rPh sb="8" eb="9">
      <t>ドオリ</t>
    </rPh>
    <phoneticPr fontId="19"/>
  </si>
  <si>
    <t>仙台市青葉区中山2-17-1</t>
    <rPh sb="0" eb="3">
      <t>センダイシ</t>
    </rPh>
    <rPh sb="3" eb="6">
      <t>アオバク</t>
    </rPh>
    <rPh sb="6" eb="8">
      <t>ナカヤマ</t>
    </rPh>
    <phoneticPr fontId="19"/>
  </si>
  <si>
    <t>仙台市泉区上谷刈1-6-30</t>
    <rPh sb="0" eb="3">
      <t>センダイシ</t>
    </rPh>
    <rPh sb="3" eb="5">
      <t>イズミク</t>
    </rPh>
    <rPh sb="5" eb="6">
      <t>カミ</t>
    </rPh>
    <rPh sb="6" eb="7">
      <t>タニ</t>
    </rPh>
    <rPh sb="7" eb="8">
      <t>カリ</t>
    </rPh>
    <phoneticPr fontId="19"/>
  </si>
  <si>
    <t>仙台市宮城野区新田東2-5-5</t>
    <rPh sb="0" eb="3">
      <t>センダイシ</t>
    </rPh>
    <rPh sb="3" eb="7">
      <t>ミヤギノク</t>
    </rPh>
    <rPh sb="7" eb="9">
      <t>シンデン</t>
    </rPh>
    <rPh sb="9" eb="10">
      <t>ヒガシ</t>
    </rPh>
    <phoneticPr fontId="19"/>
  </si>
  <si>
    <t>仙台市青葉区昭和町４－１１</t>
    <rPh sb="0" eb="3">
      <t>センダイシ</t>
    </rPh>
    <rPh sb="3" eb="6">
      <t>アオバク</t>
    </rPh>
    <rPh sb="6" eb="9">
      <t>ショウワマチ</t>
    </rPh>
    <phoneticPr fontId="19"/>
  </si>
  <si>
    <t>仙台市泉区北中山4-26-18</t>
    <rPh sb="0" eb="3">
      <t>センダイシ</t>
    </rPh>
    <rPh sb="3" eb="5">
      <t>イズミク</t>
    </rPh>
    <rPh sb="5" eb="8">
      <t>キタナカヤマ</t>
    </rPh>
    <phoneticPr fontId="19"/>
  </si>
  <si>
    <t>仙台市宮城野区新田東１－８－４</t>
    <rPh sb="0" eb="3">
      <t>センダイシ</t>
    </rPh>
    <rPh sb="3" eb="7">
      <t>ミヤギノク</t>
    </rPh>
    <rPh sb="7" eb="9">
      <t>シンデン</t>
    </rPh>
    <phoneticPr fontId="19"/>
  </si>
  <si>
    <t>仙台市宮城野区田子２－１０－２</t>
    <rPh sb="0" eb="3">
      <t>センダイシ</t>
    </rPh>
    <rPh sb="3" eb="7">
      <t>ミヤギノク</t>
    </rPh>
    <phoneticPr fontId="19"/>
  </si>
  <si>
    <t>仙台市宮城野区小田原2-1-32</t>
    <rPh sb="0" eb="3">
      <t>センダイシ</t>
    </rPh>
    <rPh sb="3" eb="7">
      <t>ミヤギノク</t>
    </rPh>
    <rPh sb="7" eb="10">
      <t>オダワラ</t>
    </rPh>
    <phoneticPr fontId="19"/>
  </si>
  <si>
    <t>東京都港区港南１－２－７０</t>
    <rPh sb="0" eb="2">
      <t>トウキョウ</t>
    </rPh>
    <rPh sb="2" eb="3">
      <t>ト</t>
    </rPh>
    <rPh sb="3" eb="5">
      <t>ミナトク</t>
    </rPh>
    <rPh sb="5" eb="7">
      <t>コウナン</t>
    </rPh>
    <phoneticPr fontId="19"/>
  </si>
  <si>
    <t>仙台市若林区伊在3-9-4</t>
    <rPh sb="0" eb="3">
      <t>センダイシ</t>
    </rPh>
    <rPh sb="3" eb="6">
      <t>ワカバヤシク</t>
    </rPh>
    <rPh sb="6" eb="8">
      <t>イザイ</t>
    </rPh>
    <phoneticPr fontId="19"/>
  </si>
  <si>
    <t>仙台市青葉区芋沢字畑前北62</t>
    <rPh sb="0" eb="3">
      <t>センダイシ</t>
    </rPh>
    <rPh sb="3" eb="6">
      <t>アオバク</t>
    </rPh>
    <rPh sb="6" eb="7">
      <t>イモ</t>
    </rPh>
    <rPh sb="7" eb="8">
      <t>サワ</t>
    </rPh>
    <rPh sb="8" eb="9">
      <t>アザ</t>
    </rPh>
    <rPh sb="9" eb="10">
      <t>ハタ</t>
    </rPh>
    <rPh sb="10" eb="11">
      <t>マエ</t>
    </rPh>
    <rPh sb="11" eb="12">
      <t>キタ</t>
    </rPh>
    <phoneticPr fontId="19"/>
  </si>
  <si>
    <t>仙台市若林区土樋104</t>
    <rPh sb="0" eb="3">
      <t>センダイシ</t>
    </rPh>
    <rPh sb="3" eb="6">
      <t>ワカバヤシク</t>
    </rPh>
    <rPh sb="6" eb="7">
      <t>ツチ</t>
    </rPh>
    <rPh sb="7" eb="8">
      <t>トイ</t>
    </rPh>
    <phoneticPr fontId="19"/>
  </si>
  <si>
    <t>仙台市青葉区昭和町４－１１－１</t>
  </si>
  <si>
    <t>仙台市泉区東黒松19-34</t>
    <rPh sb="0" eb="3">
      <t>センダイシ</t>
    </rPh>
    <rPh sb="3" eb="5">
      <t>イズミク</t>
    </rPh>
    <rPh sb="5" eb="8">
      <t>ヒガシクロマツ</t>
    </rPh>
    <phoneticPr fontId="19"/>
  </si>
  <si>
    <t>仙台市青葉区昭和町４－１１－１</t>
    <rPh sb="0" eb="3">
      <t>センダイシ</t>
    </rPh>
    <rPh sb="3" eb="6">
      <t>アオバク</t>
    </rPh>
    <rPh sb="6" eb="9">
      <t>ショウワチョウ</t>
    </rPh>
    <phoneticPr fontId="19"/>
  </si>
  <si>
    <t>仙台市泉区松森字中道10</t>
    <rPh sb="0" eb="3">
      <t>センダイシ</t>
    </rPh>
    <rPh sb="3" eb="5">
      <t>イズミク</t>
    </rPh>
    <rPh sb="5" eb="7">
      <t>マツモリ</t>
    </rPh>
    <rPh sb="7" eb="8">
      <t>アザ</t>
    </rPh>
    <rPh sb="8" eb="10">
      <t>ナカミチ</t>
    </rPh>
    <phoneticPr fontId="19"/>
  </si>
  <si>
    <t>仙台市青葉区芋沢字畑前北62</t>
    <rPh sb="0" eb="3">
      <t>センダイシ</t>
    </rPh>
    <rPh sb="3" eb="6">
      <t>アオバク</t>
    </rPh>
    <rPh sb="6" eb="7">
      <t>イモ</t>
    </rPh>
    <rPh sb="7" eb="8">
      <t>サワ</t>
    </rPh>
    <rPh sb="8" eb="9">
      <t>アザ</t>
    </rPh>
    <rPh sb="9" eb="10">
      <t>ハタケ</t>
    </rPh>
    <rPh sb="10" eb="11">
      <t>マエ</t>
    </rPh>
    <rPh sb="11" eb="12">
      <t>キタ</t>
    </rPh>
    <phoneticPr fontId="19"/>
  </si>
  <si>
    <t>猪野　育夫</t>
    <rPh sb="0" eb="2">
      <t>イノ</t>
    </rPh>
    <rPh sb="3" eb="5">
      <t>イクオ</t>
    </rPh>
    <phoneticPr fontId="9"/>
  </si>
  <si>
    <t>一般社団法人　祉</t>
    <rPh sb="0" eb="6">
      <t>イッパンシャダンホウジン</t>
    </rPh>
    <rPh sb="7" eb="8">
      <t>サイ</t>
    </rPh>
    <phoneticPr fontId="7"/>
  </si>
  <si>
    <t>阿部　嘉子</t>
    <rPh sb="0" eb="2">
      <t>アベ</t>
    </rPh>
    <rPh sb="3" eb="5">
      <t>ヨシコ</t>
    </rPh>
    <phoneticPr fontId="9"/>
  </si>
  <si>
    <t>株式会社　はっぱのおうち</t>
    <rPh sb="0" eb="4">
      <t>カブシキカイシャ</t>
    </rPh>
    <phoneticPr fontId="7"/>
  </si>
  <si>
    <t>皆川　舞</t>
    <rPh sb="0" eb="2">
      <t>ミナカワ</t>
    </rPh>
    <rPh sb="3" eb="4">
      <t>マイ</t>
    </rPh>
    <phoneticPr fontId="4"/>
  </si>
  <si>
    <t>小野　恵理</t>
    <rPh sb="3" eb="5">
      <t>エリ</t>
    </rPh>
    <phoneticPr fontId="4"/>
  </si>
  <si>
    <t>労働者協同組合ワーカーズコープ・センター事業団</t>
  </si>
  <si>
    <t>学校法人　東都学園</t>
  </si>
  <si>
    <t>学校法人　福聚幼稚園</t>
  </si>
  <si>
    <t>学校法人　仙台みどり学園</t>
  </si>
  <si>
    <t>学校法人　宮城学院</t>
  </si>
  <si>
    <t>学校法人　長谷柳絮学園</t>
  </si>
  <si>
    <t>社会福祉法人　青葉福祉会</t>
  </si>
  <si>
    <t>学校法人　愛子学園　折立幼稚園</t>
  </si>
  <si>
    <t>社会福祉法人　想伝舎</t>
  </si>
  <si>
    <t>社会福祉法人　仙台市社会事業協会</t>
  </si>
  <si>
    <t>社会福祉法人　円周福祉会</t>
  </si>
  <si>
    <t>学校法人　立華学園</t>
  </si>
  <si>
    <t>社会福祉法人　幸生会</t>
  </si>
  <si>
    <t>学校法人　仙台百合学院</t>
  </si>
  <si>
    <t>社会福祉法人　善き牧者会</t>
  </si>
  <si>
    <t>学校法人　本松学園　岩切東光第二幼稚園</t>
  </si>
  <si>
    <t>学校法人　清野学園　東盛幼稚園</t>
  </si>
  <si>
    <t>学校法人　七郷学園</t>
  </si>
  <si>
    <t>社会福祉法人　仙慈会　荒井マーヤこども園</t>
  </si>
  <si>
    <t>社会福祉法人　光の子福祉会</t>
  </si>
  <si>
    <t>社会福祉法人　仙慈会</t>
  </si>
  <si>
    <t>学校法人　前田学園</t>
  </si>
  <si>
    <t>学校法人　仙台こひつじ学園</t>
  </si>
  <si>
    <t>学校法人　清泉学園</t>
  </si>
  <si>
    <t>社会福祉法人　北杜福祉会</t>
  </si>
  <si>
    <t>社会福祉法人　柏松会</t>
  </si>
  <si>
    <t>社会福祉法人　銀杏の会</t>
  </si>
  <si>
    <t>社会福祉法人　仙台ＹＭＣＡ福祉会</t>
  </si>
  <si>
    <t>学校法人　秀志学園</t>
  </si>
  <si>
    <t>社会福祉法人　一寿会</t>
  </si>
  <si>
    <t>社会福祉法人　鼎会</t>
  </si>
  <si>
    <t>社会福祉法人　恵萩会</t>
  </si>
  <si>
    <t>学校法人　仙台ＹＭＣＡ学園　仙台ＹＭＣＡ幼稚園</t>
  </si>
  <si>
    <t>学校法人　旭ケ丘学園</t>
  </si>
  <si>
    <t>学校法人　曽根学園</t>
  </si>
  <si>
    <t>学校法人　清野学園　東仙台幼稚園</t>
  </si>
  <si>
    <t>学校法人　庄司学園　上田子幼稚園</t>
  </si>
  <si>
    <t>学校法人　福田学園</t>
  </si>
  <si>
    <t>学校法人　菅原学園</t>
  </si>
  <si>
    <t>学校法人　陸奥国分寺学園　るり幼稚園</t>
  </si>
  <si>
    <t>学校法人　聖ウルスラ学院　聖ウルスラ学院英智幼稚園</t>
  </si>
  <si>
    <t>学校法人　六郷学園　ドリーム幼稚園</t>
  </si>
  <si>
    <t>学校法人　七郷学園　七郷こども園</t>
  </si>
  <si>
    <t>宗教法人　真宗大谷派宝林寺　若竹幼稚園</t>
  </si>
  <si>
    <t>学校法人　庄司学園　泉第二幼稚園</t>
  </si>
  <si>
    <t>学校法人　庄司学園　根白石幼稚園</t>
  </si>
  <si>
    <t>学校法人　長谷柳絮学園　いずみ松陵幼稚園</t>
  </si>
  <si>
    <t>学校法人　村山学園　南光幼稚園</t>
  </si>
  <si>
    <t>学校法人　村山学園　南光第二幼稚園</t>
  </si>
  <si>
    <t>学校法人　村山学園　南光シオン幼稚園</t>
  </si>
  <si>
    <t>学校法人　おおとり学園　南光紫陽幼稚園</t>
  </si>
  <si>
    <t>学校法人　東北文化学園大学</t>
  </si>
  <si>
    <t>社会福祉法人　中山福祉会</t>
  </si>
  <si>
    <t>特定非営利活動法人　こどもステーション・ＭＩＹＡＧＩ</t>
  </si>
  <si>
    <t>社会福祉法人　仙台市民生児童委員会</t>
  </si>
  <si>
    <t>社会福祉法人　未来福祉会</t>
  </si>
  <si>
    <t>社会福祉法人　柏木福祉会</t>
  </si>
  <si>
    <t>株式会社　マザーズえりあサービス　認定マザーズ・ばんすいこども園</t>
  </si>
  <si>
    <t>社会福祉法人　マザーズ福祉会</t>
  </si>
  <si>
    <t>株式会社　マザーズえりあサービス　認定マザーズ・エスパルこども園</t>
  </si>
  <si>
    <t>株式会社　エコエネルギー普及協会</t>
  </si>
  <si>
    <t>社会福祉法人　太陽の丘福祉会</t>
  </si>
  <si>
    <t>社会福祉法人　喬希会</t>
  </si>
  <si>
    <t>株式会社　日本保育サービス</t>
  </si>
  <si>
    <t>株式会社　マザーグース</t>
  </si>
  <si>
    <t>株式会社　おもちゃばこ保育園</t>
  </si>
  <si>
    <t>一般社団法人　六丁の目保育園</t>
  </si>
  <si>
    <t>社会福祉法人　にじいろ会</t>
  </si>
  <si>
    <t>社会福祉法人　千代福祉会</t>
  </si>
  <si>
    <t>株式会社　マザーズえりあサービス　認定マザーズ・サンピアこども園</t>
  </si>
  <si>
    <t>株式会社　ｌｕｍｉｅｒｅひまわり</t>
  </si>
  <si>
    <t>株式会社　ラヴィエール</t>
  </si>
  <si>
    <t>株式会社　仙台進学プラザ</t>
  </si>
  <si>
    <t>株式会社　マミー保育園</t>
  </si>
  <si>
    <t>株式会社　ウェルフェア</t>
  </si>
  <si>
    <t>株式会社　オードリー</t>
  </si>
  <si>
    <t>社会福祉法人　あおぞら会</t>
  </si>
  <si>
    <t>株式会社　ゆめぽけっと</t>
  </si>
  <si>
    <t>社会福祉法人　勇樹会</t>
  </si>
  <si>
    <t>施設CD</t>
    <rPh sb="0" eb="2">
      <t>シセツ</t>
    </rPh>
    <phoneticPr fontId="9"/>
  </si>
  <si>
    <t>施設類型</t>
    <rPh sb="0" eb="2">
      <t>シセツ</t>
    </rPh>
    <rPh sb="2" eb="4">
      <t>ルイケイ</t>
    </rPh>
    <phoneticPr fontId="9"/>
  </si>
  <si>
    <t>施設名</t>
    <rPh sb="0" eb="2">
      <t>シセツ</t>
    </rPh>
    <rPh sb="2" eb="3">
      <t>メイ</t>
    </rPh>
    <phoneticPr fontId="9"/>
  </si>
  <si>
    <t>設置者住所</t>
    <rPh sb="0" eb="3">
      <t>セッチシャ</t>
    </rPh>
    <rPh sb="3" eb="5">
      <t>ジュウショ</t>
    </rPh>
    <phoneticPr fontId="16"/>
  </si>
  <si>
    <t>設置者</t>
    <rPh sb="0" eb="3">
      <t>セッチシャ</t>
    </rPh>
    <phoneticPr fontId="16"/>
  </si>
  <si>
    <t>保育所</t>
    <rPh sb="0" eb="2">
      <t>ホイク</t>
    </rPh>
    <rPh sb="2" eb="3">
      <t>ショ</t>
    </rPh>
    <phoneticPr fontId="9"/>
  </si>
  <si>
    <t>コスモス大手町保育園</t>
  </si>
  <si>
    <t>メリーポピンズエスパル仙台ルーム</t>
  </si>
  <si>
    <t>パリス錦町保育園</t>
  </si>
  <si>
    <t>仙台市青葉区通町一丁目４－１</t>
  </si>
  <si>
    <t>ファニーハート保育園</t>
  </si>
  <si>
    <t>綾君株式会社</t>
  </si>
  <si>
    <t>ふれあい保育園</t>
  </si>
  <si>
    <t>一般社団法人ふれあいファミリーパートナー</t>
  </si>
  <si>
    <t>大阪市北区堂島１－５－３０　堂島プラザビル９Ｆ</t>
  </si>
  <si>
    <t>東京都港区港南１丁目２－７０</t>
  </si>
  <si>
    <t>富沢南なないろ保育園</t>
  </si>
  <si>
    <t>仙台市宮城野区中野５－７－８</t>
  </si>
  <si>
    <t>社会福祉法人あおば厚生福祉会</t>
  </si>
  <si>
    <t>クリムスポーツ保育園</t>
  </si>
  <si>
    <t>アスク山田かぎとり保育園</t>
  </si>
  <si>
    <t>仙台市太白区柳生４－１２－１１</t>
  </si>
  <si>
    <t>株式会社アリスカンパニー</t>
  </si>
  <si>
    <t>あすと長町めぐみ保育園</t>
  </si>
  <si>
    <t>社会福祉法人埼玉現成会</t>
  </si>
  <si>
    <t>諏訪ぱれっと保育園</t>
  </si>
  <si>
    <t>富谷市成田１－５－３</t>
  </si>
  <si>
    <t>社会福祉法人仙台ぱれっと福祉会</t>
  </si>
  <si>
    <t>NOVAバイリンガル仙台八木山保育園</t>
  </si>
  <si>
    <t>愛知県名古屋市中村区名駅4－6－17－12F</t>
  </si>
  <si>
    <t>株式会社NOVA</t>
  </si>
  <si>
    <t>アスイク保育園中田町</t>
  </si>
  <si>
    <t>仙台市宮城野区鉄砲町中３－１４　テラス仙台駅東口２階</t>
  </si>
  <si>
    <t>NOVAバイリンガル仙台富沢保育園</t>
  </si>
  <si>
    <t>もりのなかま保育園四郎丸園もぐもぐ＋</t>
  </si>
  <si>
    <t>仙台市青葉区一番町２－５－２２－２F</t>
  </si>
  <si>
    <t>株式会社Lateral Kids</t>
  </si>
  <si>
    <t>中田なないろ保育園</t>
  </si>
  <si>
    <t>恵和町いちにいさん保育園</t>
  </si>
  <si>
    <t>東京都千代田区神田駿河台４－６　御茶ノ水ソラシティ</t>
  </si>
  <si>
    <t>岩切どろんこ保育園</t>
  </si>
  <si>
    <t>榴岡はるかぜ保育園</t>
  </si>
  <si>
    <t>岩切たんぽぽ保育園</t>
  </si>
  <si>
    <t>ぽっかぽか紬保育園</t>
  </si>
  <si>
    <t>一般社団法人ぽっかぽか</t>
  </si>
  <si>
    <t>仙台こども保育園</t>
  </si>
  <si>
    <t>埼玉県さいたま市大宮区仲町１－５４－３　</t>
  </si>
  <si>
    <t>仙台市若林区東八番丁１８３</t>
  </si>
  <si>
    <t>株式会社ビック・ママ</t>
  </si>
  <si>
    <t>六郷ぱれっと保育園</t>
  </si>
  <si>
    <t>六郷保育園</t>
  </si>
  <si>
    <t>仙台市若林区六郷７－１０</t>
  </si>
  <si>
    <t>一般社団法人保育アートラボ</t>
  </si>
  <si>
    <t>もりのなかま保育園六丁の目駅前園サイエンス＋</t>
  </si>
  <si>
    <t>保育園あみ</t>
  </si>
  <si>
    <t>仙台市若林区長喜城字山神５６－１</t>
  </si>
  <si>
    <t>一般社団法人祐紀会</t>
  </si>
  <si>
    <t>コスモス将監保育園</t>
  </si>
  <si>
    <t>仙台市泉区上谷刈字向原３－３０</t>
  </si>
  <si>
    <t>いずみ保育園</t>
  </si>
  <si>
    <t>仙台市泉区泉中央３－２８－１１　</t>
  </si>
  <si>
    <t>南吉成すぎのこ保育園</t>
  </si>
  <si>
    <t>聖クリストファ幼稚園</t>
    <rPh sb="0" eb="1">
      <t>セイ</t>
    </rPh>
    <rPh sb="7" eb="10">
      <t>ヨウチエン</t>
    </rPh>
    <phoneticPr fontId="76"/>
  </si>
  <si>
    <t>仙台バプテスト教会幼稚園</t>
    <rPh sb="0" eb="2">
      <t>センダイ</t>
    </rPh>
    <rPh sb="7" eb="9">
      <t>キョウカイ</t>
    </rPh>
    <rPh sb="9" eb="12">
      <t>ヨウチエン</t>
    </rPh>
    <phoneticPr fontId="76"/>
  </si>
  <si>
    <t>双葉幼稚園</t>
    <rPh sb="0" eb="2">
      <t>フタバ</t>
    </rPh>
    <rPh sb="2" eb="5">
      <t>ヨ</t>
    </rPh>
    <phoneticPr fontId="75"/>
  </si>
  <si>
    <t>学校法人双葉学園</t>
  </si>
  <si>
    <t>ふたばバンビ幼稚園</t>
    <rPh sb="6" eb="9">
      <t>ヨ</t>
    </rPh>
    <phoneticPr fontId="75"/>
  </si>
  <si>
    <t>わかくさ幼稚園</t>
    <rPh sb="4" eb="7">
      <t>ヨ</t>
    </rPh>
    <phoneticPr fontId="75"/>
  </si>
  <si>
    <t>学校法人若草学園</t>
  </si>
  <si>
    <t>聖ドミニコ学院幼稚園</t>
    <rPh sb="0" eb="1">
      <t>セイ</t>
    </rPh>
    <rPh sb="5" eb="7">
      <t>ガクイン</t>
    </rPh>
    <rPh sb="7" eb="10">
      <t>ヨ</t>
    </rPh>
    <phoneticPr fontId="75"/>
  </si>
  <si>
    <t>聖ドミニコ学院北仙台幼稚園</t>
    <rPh sb="0" eb="1">
      <t>セイ</t>
    </rPh>
    <rPh sb="5" eb="7">
      <t>ガクイン</t>
    </rPh>
    <rPh sb="7" eb="10">
      <t>キタセンダイ</t>
    </rPh>
    <rPh sb="10" eb="13">
      <t>ヨ</t>
    </rPh>
    <phoneticPr fontId="75"/>
  </si>
  <si>
    <t>おたまや幼稚園</t>
    <rPh sb="4" eb="7">
      <t>ヨ</t>
    </rPh>
    <phoneticPr fontId="75"/>
  </si>
  <si>
    <t>仙台市青葉区南吉成四丁目13-1</t>
  </si>
  <si>
    <t>学校法人東音学園</t>
    <rPh sb="0" eb="4">
      <t>ガッコウホウジン</t>
    </rPh>
    <phoneticPr fontId="9"/>
  </si>
  <si>
    <t>仙台市青葉区木町通二丁目1-48</t>
    <rPh sb="9" eb="12">
      <t>ニチョウメ</t>
    </rPh>
    <phoneticPr fontId="3"/>
  </si>
  <si>
    <t>学校法人お人形社学園</t>
    <rPh sb="0" eb="4">
      <t>ガッコウホウジン</t>
    </rPh>
    <rPh sb="5" eb="7">
      <t>ニンギョウ</t>
    </rPh>
    <rPh sb="7" eb="8">
      <t>シャ</t>
    </rPh>
    <rPh sb="8" eb="10">
      <t>ガクエン</t>
    </rPh>
    <phoneticPr fontId="6"/>
  </si>
  <si>
    <t>しらとり幼稚園</t>
    <rPh sb="4" eb="7">
      <t>ヨ</t>
    </rPh>
    <phoneticPr fontId="76"/>
  </si>
  <si>
    <t>学校法人蒲生学園</t>
  </si>
  <si>
    <t>ふくむろ幼稚園</t>
    <rPh sb="4" eb="7">
      <t>ヨ</t>
    </rPh>
    <phoneticPr fontId="76"/>
  </si>
  <si>
    <t>学校法人西光寺学園</t>
  </si>
  <si>
    <t>はなぶさ幼稚園</t>
    <rPh sb="4" eb="7">
      <t>ヨ</t>
    </rPh>
    <phoneticPr fontId="76"/>
  </si>
  <si>
    <t>東岡幼稚園</t>
    <rPh sb="0" eb="1">
      <t>トウ</t>
    </rPh>
    <rPh sb="1" eb="2">
      <t>オカ</t>
    </rPh>
    <rPh sb="2" eb="5">
      <t>ヨ</t>
    </rPh>
    <phoneticPr fontId="75"/>
  </si>
  <si>
    <t>学校法人陽雲学園</t>
  </si>
  <si>
    <t>なかの幼稚園</t>
    <rPh sb="3" eb="6">
      <t>ヨ</t>
    </rPh>
    <phoneticPr fontId="75"/>
  </si>
  <si>
    <t>学校法人中埜山学園</t>
  </si>
  <si>
    <t>あけぼの幼稚園</t>
    <rPh sb="4" eb="7">
      <t>ヨ</t>
    </rPh>
    <phoneticPr fontId="75"/>
  </si>
  <si>
    <t>学校法人東北柔専</t>
  </si>
  <si>
    <t>みやぎ幼稚園</t>
    <rPh sb="3" eb="6">
      <t>ヨ</t>
    </rPh>
    <phoneticPr fontId="75"/>
  </si>
  <si>
    <t>学校法人木村学園</t>
  </si>
  <si>
    <t>仙台市宮城野区幸町三丁目3-3</t>
    <rPh sb="9" eb="12">
      <t>サンチョウメ</t>
    </rPh>
    <phoneticPr fontId="3"/>
  </si>
  <si>
    <t>学校法人幸学園</t>
    <rPh sb="0" eb="4">
      <t>ガッコウホウジン</t>
    </rPh>
    <rPh sb="4" eb="5">
      <t>サイワイ</t>
    </rPh>
    <rPh sb="5" eb="7">
      <t>ガクエン</t>
    </rPh>
    <phoneticPr fontId="6"/>
  </si>
  <si>
    <t>仙台市宮城野区清水沼三丁目4-10</t>
    <rPh sb="10" eb="11">
      <t>サン</t>
    </rPh>
    <phoneticPr fontId="3"/>
  </si>
  <si>
    <t>学校法人小野学園</t>
    <rPh sb="0" eb="4">
      <t>ガッコウホウジン</t>
    </rPh>
    <rPh sb="4" eb="6">
      <t>オノ</t>
    </rPh>
    <rPh sb="6" eb="8">
      <t>ガクエン</t>
    </rPh>
    <phoneticPr fontId="6"/>
  </si>
  <si>
    <t>仙台市宮城野区鶴ケ谷二丁目2</t>
    <rPh sb="10" eb="13">
      <t>ニチョウメ</t>
    </rPh>
    <phoneticPr fontId="3"/>
  </si>
  <si>
    <t>エコールノワール幼稚園</t>
    <rPh sb="8" eb="11">
      <t>ヨウチエン</t>
    </rPh>
    <phoneticPr fontId="76"/>
  </si>
  <si>
    <t>やまと幼稚園</t>
    <rPh sb="3" eb="6">
      <t>ヨウチエン</t>
    </rPh>
    <phoneticPr fontId="76"/>
  </si>
  <si>
    <t>小さき花幼稚園</t>
    <rPh sb="0" eb="1">
      <t>チイ</t>
    </rPh>
    <rPh sb="3" eb="4">
      <t>ハナ</t>
    </rPh>
    <rPh sb="4" eb="7">
      <t>ヨ</t>
    </rPh>
    <phoneticPr fontId="76"/>
  </si>
  <si>
    <t>学校法人東北カトリック学園</t>
  </si>
  <si>
    <t>若林幼稚園</t>
    <rPh sb="0" eb="2">
      <t>ワカバヤシ</t>
    </rPh>
    <rPh sb="2" eb="5">
      <t>ヨ</t>
    </rPh>
    <phoneticPr fontId="76"/>
  </si>
  <si>
    <t>古城幼稚園</t>
    <rPh sb="0" eb="1">
      <t>フル</t>
    </rPh>
    <rPh sb="1" eb="2">
      <t>シロ</t>
    </rPh>
    <rPh sb="2" eb="5">
      <t>ヨ</t>
    </rPh>
    <phoneticPr fontId="76"/>
  </si>
  <si>
    <t>学校法人仙台仏教学園</t>
  </si>
  <si>
    <t>六郷幼稚園</t>
    <rPh sb="0" eb="2">
      <t>ロクゴウ</t>
    </rPh>
    <rPh sb="2" eb="5">
      <t>ヨ</t>
    </rPh>
    <phoneticPr fontId="75"/>
  </si>
  <si>
    <t>学校法人やわらぎ学園</t>
  </si>
  <si>
    <t>聖ルカ幼稚園</t>
    <rPh sb="0" eb="1">
      <t>セイ</t>
    </rPh>
    <rPh sb="3" eb="6">
      <t>ヨウチエン</t>
    </rPh>
    <phoneticPr fontId="76"/>
  </si>
  <si>
    <t>学校法人聖ルカ学園</t>
  </si>
  <si>
    <t>太陽幼稚園</t>
    <rPh sb="0" eb="2">
      <t>タイヨウ</t>
    </rPh>
    <rPh sb="2" eb="5">
      <t>ヨウチエン</t>
    </rPh>
    <phoneticPr fontId="76"/>
  </si>
  <si>
    <t>中田幼稚園</t>
  </si>
  <si>
    <t>宗教法人宝泉寺</t>
    <rPh sb="0" eb="4">
      <t>シュウキョウホウジン</t>
    </rPh>
    <rPh sb="4" eb="5">
      <t>タカラ</t>
    </rPh>
    <rPh sb="5" eb="6">
      <t>イズミ</t>
    </rPh>
    <rPh sb="6" eb="7">
      <t>テラ</t>
    </rPh>
    <phoneticPr fontId="3"/>
  </si>
  <si>
    <t>八木山カトリック幼稚園</t>
    <rPh sb="0" eb="3">
      <t>ヤギヤマ</t>
    </rPh>
    <rPh sb="8" eb="11">
      <t>ヨ</t>
    </rPh>
    <phoneticPr fontId="76"/>
  </si>
  <si>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75"/>
  </si>
  <si>
    <t>茂庭幼稚園</t>
    <rPh sb="0" eb="2">
      <t>モニワ</t>
    </rPh>
    <rPh sb="2" eb="5">
      <t>ヨ</t>
    </rPh>
    <phoneticPr fontId="75"/>
  </si>
  <si>
    <t>ふたばエンゼル幼稚園</t>
    <rPh sb="7" eb="10">
      <t>ヨ</t>
    </rPh>
    <phoneticPr fontId="75"/>
  </si>
  <si>
    <t>ふたばハイジ幼稚園</t>
    <rPh sb="6" eb="9">
      <t>ヨ</t>
    </rPh>
    <phoneticPr fontId="75"/>
  </si>
  <si>
    <t>大沢幼稚園</t>
    <rPh sb="0" eb="2">
      <t>オオサワ</t>
    </rPh>
    <rPh sb="2" eb="5">
      <t>ヨ</t>
    </rPh>
    <phoneticPr fontId="75"/>
  </si>
  <si>
    <t>学校法人愛子学園</t>
  </si>
  <si>
    <t>小規模保育事業（Ａ型）</t>
    <rPh sb="0" eb="7">
      <t>ショウキボホイクジギョウ</t>
    </rPh>
    <rPh sb="9" eb="10">
      <t>ガタ</t>
    </rPh>
    <phoneticPr fontId="9"/>
  </si>
  <si>
    <t>こころの杜保育園</t>
    <rPh sb="4" eb="5">
      <t>モリ</t>
    </rPh>
    <rPh sb="5" eb="8">
      <t>ホイクエン</t>
    </rPh>
    <phoneticPr fontId="7"/>
  </si>
  <si>
    <t>こころの星保育園</t>
    <rPh sb="4" eb="5">
      <t>ホシ</t>
    </rPh>
    <rPh sb="5" eb="7">
      <t>ホイク</t>
    </rPh>
    <rPh sb="7" eb="8">
      <t>エン</t>
    </rPh>
    <phoneticPr fontId="7"/>
  </si>
  <si>
    <t>いろは園</t>
    <rPh sb="3" eb="4">
      <t>エン</t>
    </rPh>
    <phoneticPr fontId="7"/>
  </si>
  <si>
    <t>はっぱのおうち</t>
  </si>
  <si>
    <t>小規模保育事業（Ｃ型）</t>
    <rPh sb="0" eb="3">
      <t>ショウキボ</t>
    </rPh>
    <rPh sb="3" eb="5">
      <t>ホイク</t>
    </rPh>
    <rPh sb="5" eb="7">
      <t>ジギョウ</t>
    </rPh>
    <rPh sb="9" eb="10">
      <t>ガタ</t>
    </rPh>
    <phoneticPr fontId="9"/>
  </si>
  <si>
    <t>髙橋　真由美・鈴木　めぐみ</t>
    <rPh sb="0" eb="2">
      <t>タカハシ</t>
    </rPh>
    <rPh sb="3" eb="6">
      <t>マユミ</t>
    </rPh>
    <rPh sb="7" eb="9">
      <t>スズキ</t>
    </rPh>
    <phoneticPr fontId="2"/>
  </si>
  <si>
    <t>遊佐　ひろ子・畠山　祐子</t>
    <rPh sb="0" eb="2">
      <t>ユサ</t>
    </rPh>
    <rPh sb="5" eb="6">
      <t>コ</t>
    </rPh>
    <rPh sb="7" eb="9">
      <t>ハタケヤマ</t>
    </rPh>
    <rPh sb="10" eb="12">
      <t>ユウコ</t>
    </rPh>
    <phoneticPr fontId="2"/>
  </si>
  <si>
    <t>岸　麻記子・天間　千栄子</t>
    <rPh sb="0" eb="1">
      <t>キシ</t>
    </rPh>
    <rPh sb="2" eb="5">
      <t>マキコ</t>
    </rPh>
    <rPh sb="6" eb="8">
      <t>テンマ</t>
    </rPh>
    <rPh sb="9" eb="12">
      <t>チエコ</t>
    </rPh>
    <phoneticPr fontId="2"/>
  </si>
  <si>
    <t>菅野　淳・菅野　美紀</t>
    <rPh sb="0" eb="2">
      <t>カンノ</t>
    </rPh>
    <rPh sb="3" eb="4">
      <t>ジュン</t>
    </rPh>
    <rPh sb="5" eb="7">
      <t>カンノ</t>
    </rPh>
    <rPh sb="8" eb="10">
      <t>ミキ</t>
    </rPh>
    <phoneticPr fontId="2"/>
  </si>
  <si>
    <t>小野　敬子・酒井　リエ子</t>
    <rPh sb="0" eb="2">
      <t>オノ</t>
    </rPh>
    <rPh sb="3" eb="5">
      <t>ケイコ</t>
    </rPh>
    <rPh sb="6" eb="8">
      <t>サカイ</t>
    </rPh>
    <rPh sb="11" eb="12">
      <t>コ</t>
    </rPh>
    <phoneticPr fontId="2"/>
  </si>
  <si>
    <t>岸　麻記子</t>
    <rPh sb="0" eb="1">
      <t>キシ</t>
    </rPh>
    <rPh sb="2" eb="3">
      <t>マ</t>
    </rPh>
    <rPh sb="3" eb="4">
      <t>キ</t>
    </rPh>
    <rPh sb="4" eb="5">
      <t>コ</t>
    </rPh>
    <phoneticPr fontId="4"/>
  </si>
  <si>
    <t>小野　恵理</t>
    <rPh sb="0" eb="2">
      <t>オノ</t>
    </rPh>
    <rPh sb="3" eb="5">
      <t>エリ</t>
    </rPh>
    <phoneticPr fontId="4"/>
  </si>
  <si>
    <t>居宅訪問型保育事業（フローレンス）</t>
    <rPh sb="0" eb="9">
      <t>キョタクホウモンガタホイクジギョウ</t>
    </rPh>
    <phoneticPr fontId="49"/>
  </si>
  <si>
    <t>事業所内保育事業（小規模保育事業-Ａ型）</t>
    <rPh sb="9" eb="12">
      <t>ショウキボ</t>
    </rPh>
    <rPh sb="12" eb="14">
      <t>ホイク</t>
    </rPh>
    <rPh sb="14" eb="16">
      <t>ジギョウ</t>
    </rPh>
    <phoneticPr fontId="49"/>
  </si>
  <si>
    <t>おひさまの杜保育園</t>
    <rPh sb="5" eb="6">
      <t>モリ</t>
    </rPh>
    <rPh sb="6" eb="9">
      <t>ホイクエン</t>
    </rPh>
    <phoneticPr fontId="7"/>
  </si>
  <si>
    <t>事業所内保育事業（保育所型）</t>
    <rPh sb="9" eb="11">
      <t>ホイク</t>
    </rPh>
    <rPh sb="11" eb="12">
      <t>ショ</t>
    </rPh>
    <phoneticPr fontId="49"/>
  </si>
  <si>
    <t>認定こども園（幼保連携型）</t>
  </si>
  <si>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2"/>
  </si>
  <si>
    <t>福聚幼稚園</t>
    <rPh sb="0" eb="2">
      <t>フクジュ</t>
    </rPh>
    <rPh sb="2" eb="5">
      <t>ヨウチエン</t>
    </rPh>
    <phoneticPr fontId="2"/>
  </si>
  <si>
    <t>幼保連携型認定こども園みどりの森</t>
    <rPh sb="0" eb="1">
      <t>ヨウ</t>
    </rPh>
    <rPh sb="1" eb="2">
      <t>ホ</t>
    </rPh>
    <rPh sb="2" eb="5">
      <t>レンケイガタ</t>
    </rPh>
    <rPh sb="5" eb="7">
      <t>ニンテイ</t>
    </rPh>
    <rPh sb="10" eb="11">
      <t>エン</t>
    </rPh>
    <rPh sb="15" eb="16">
      <t>モリ</t>
    </rPh>
    <phoneticPr fontId="2"/>
  </si>
  <si>
    <t>宮城学院女子大学附属認定こども園　森のこども園</t>
    <rPh sb="0" eb="2">
      <t>ミヤギ</t>
    </rPh>
    <rPh sb="2" eb="4">
      <t>ガクイン</t>
    </rPh>
    <rPh sb="4" eb="6">
      <t>ジョシ</t>
    </rPh>
    <rPh sb="6" eb="8">
      <t>ダイガク</t>
    </rPh>
    <rPh sb="8" eb="10">
      <t>フゾク</t>
    </rPh>
    <rPh sb="10" eb="12">
      <t>ニンテイ</t>
    </rPh>
    <rPh sb="15" eb="16">
      <t>エン</t>
    </rPh>
    <rPh sb="17" eb="18">
      <t>モリ</t>
    </rPh>
    <rPh sb="22" eb="23">
      <t>エン</t>
    </rPh>
    <phoneticPr fontId="2"/>
  </si>
  <si>
    <t>幼保連携型認定こども園　はせくらまち杜のこども園</t>
    <rPh sb="0" eb="7">
      <t>ヨウホレンケイガタニンテイ</t>
    </rPh>
    <rPh sb="10" eb="11">
      <t>エン</t>
    </rPh>
    <rPh sb="18" eb="19">
      <t>モリ</t>
    </rPh>
    <rPh sb="23" eb="24">
      <t>エン</t>
    </rPh>
    <phoneticPr fontId="2"/>
  </si>
  <si>
    <t>青葉こども園</t>
    <rPh sb="0" eb="2">
      <t>アオバ</t>
    </rPh>
    <rPh sb="5" eb="6">
      <t>エン</t>
    </rPh>
    <phoneticPr fontId="2"/>
  </si>
  <si>
    <t>幼保連携型認定こども園　折立幼稚園・ナーサリールーム</t>
    <rPh sb="0" eb="7">
      <t>ヨウホレンケイガタニンテイ</t>
    </rPh>
    <rPh sb="10" eb="11">
      <t>エン</t>
    </rPh>
    <rPh sb="12" eb="14">
      <t>オリタテ</t>
    </rPh>
    <rPh sb="14" eb="17">
      <t>ヨウチエン</t>
    </rPh>
    <phoneticPr fontId="2"/>
  </si>
  <si>
    <t>堤町あしぐろこども園</t>
    <rPh sb="0" eb="1">
      <t>ツツミ</t>
    </rPh>
    <rPh sb="1" eb="2">
      <t>マチ</t>
    </rPh>
    <rPh sb="9" eb="10">
      <t>エン</t>
    </rPh>
    <phoneticPr fontId="8"/>
  </si>
  <si>
    <t>立華認定こども園</t>
    <rPh sb="0" eb="2">
      <t>タチバナ</t>
    </rPh>
    <rPh sb="2" eb="4">
      <t>ニンテイ</t>
    </rPh>
    <rPh sb="7" eb="8">
      <t>エン</t>
    </rPh>
    <phoneticPr fontId="2"/>
  </si>
  <si>
    <t>新田すいせんこども園</t>
    <rPh sb="0" eb="2">
      <t>シンデン</t>
    </rPh>
    <rPh sb="9" eb="10">
      <t>エン</t>
    </rPh>
    <phoneticPr fontId="2"/>
  </si>
  <si>
    <t>原町すいせんこども園</t>
    <rPh sb="0" eb="2">
      <t>ハラマチ</t>
    </rPh>
    <rPh sb="9" eb="10">
      <t>エン</t>
    </rPh>
    <phoneticPr fontId="2"/>
  </si>
  <si>
    <t>新田東すいせんこども園</t>
    <rPh sb="0" eb="2">
      <t>シンデン</t>
    </rPh>
    <rPh sb="2" eb="3">
      <t>ヒガシ</t>
    </rPh>
    <rPh sb="10" eb="11">
      <t>エン</t>
    </rPh>
    <phoneticPr fontId="2"/>
  </si>
  <si>
    <t>認定こども園ナザレト愛児園</t>
    <rPh sb="0" eb="2">
      <t>ニンテイ</t>
    </rPh>
    <rPh sb="5" eb="6">
      <t>エン</t>
    </rPh>
    <rPh sb="10" eb="11">
      <t>アイ</t>
    </rPh>
    <rPh sb="11" eb="12">
      <t>ジ</t>
    </rPh>
    <rPh sb="12" eb="13">
      <t>エン</t>
    </rPh>
    <phoneticPr fontId="3"/>
  </si>
  <si>
    <t>さゆりこども園</t>
    <rPh sb="6" eb="7">
      <t>エン</t>
    </rPh>
    <phoneticPr fontId="3"/>
  </si>
  <si>
    <t>幼保連携型認定こども園　岩切東光第二幼稚園・ひかり保育園</t>
    <rPh sb="0" eb="1">
      <t>ヨウ</t>
    </rPh>
    <rPh sb="1" eb="2">
      <t>ホ</t>
    </rPh>
    <rPh sb="2" eb="5">
      <t>レンケイガタ</t>
    </rPh>
    <rPh sb="5" eb="7">
      <t>ニンテイ</t>
    </rPh>
    <rPh sb="10" eb="11">
      <t>エン</t>
    </rPh>
    <rPh sb="12" eb="14">
      <t>イワキリ</t>
    </rPh>
    <rPh sb="14" eb="16">
      <t>トウコウ</t>
    </rPh>
    <rPh sb="16" eb="18">
      <t>ダイニ</t>
    </rPh>
    <rPh sb="18" eb="21">
      <t>ヨウチエン</t>
    </rPh>
    <rPh sb="25" eb="28">
      <t>ホイクエン</t>
    </rPh>
    <phoneticPr fontId="4"/>
  </si>
  <si>
    <t>認定こども園　東盛マイトリー幼稚園</t>
    <rPh sb="0" eb="2">
      <t>ニンテイ</t>
    </rPh>
    <rPh sb="5" eb="6">
      <t>エン</t>
    </rPh>
    <rPh sb="7" eb="8">
      <t>ヒガシ</t>
    </rPh>
    <rPh sb="8" eb="9">
      <t>モリ</t>
    </rPh>
    <rPh sb="14" eb="17">
      <t>ヨウチエン</t>
    </rPh>
    <phoneticPr fontId="3"/>
  </si>
  <si>
    <t>福田町あしぐろこども園</t>
    <rPh sb="0" eb="3">
      <t>フクダマチ</t>
    </rPh>
    <rPh sb="10" eb="11">
      <t>エン</t>
    </rPh>
    <phoneticPr fontId="8"/>
  </si>
  <si>
    <t>学校法人七郷学園　蒲町こども園</t>
    <rPh sb="0" eb="2">
      <t>ガッコウ</t>
    </rPh>
    <rPh sb="2" eb="4">
      <t>ホウジン</t>
    </rPh>
    <rPh sb="4" eb="5">
      <t>シチ</t>
    </rPh>
    <rPh sb="5" eb="6">
      <t>ゴウ</t>
    </rPh>
    <rPh sb="6" eb="8">
      <t>ガクエン</t>
    </rPh>
    <rPh sb="9" eb="11">
      <t>カバノマチ</t>
    </rPh>
    <rPh sb="14" eb="15">
      <t>エン</t>
    </rPh>
    <phoneticPr fontId="2"/>
  </si>
  <si>
    <t>河原町すいせんこども園</t>
    <rPh sb="0" eb="3">
      <t>カワラマチ</t>
    </rPh>
    <rPh sb="10" eb="11">
      <t>エン</t>
    </rPh>
    <phoneticPr fontId="2"/>
  </si>
  <si>
    <t>幼保連携型認定こども園　荒井マーヤこども園</t>
    <rPh sb="0" eb="2">
      <t>ヨウホ</t>
    </rPh>
    <rPh sb="2" eb="7">
      <t>レンケイガタニンテイ</t>
    </rPh>
    <rPh sb="10" eb="11">
      <t>エン</t>
    </rPh>
    <rPh sb="12" eb="14">
      <t>アライ</t>
    </rPh>
    <rPh sb="20" eb="21">
      <t>エン</t>
    </rPh>
    <phoneticPr fontId="3"/>
  </si>
  <si>
    <t>幼保連携型認定こども園　仙台保育園</t>
    <rPh sb="0" eb="7">
      <t>ヨウホレンケイガタニンテイ</t>
    </rPh>
    <rPh sb="10" eb="11">
      <t>エン</t>
    </rPh>
    <rPh sb="12" eb="14">
      <t>センダイ</t>
    </rPh>
    <rPh sb="14" eb="17">
      <t>ホイクエン</t>
    </rPh>
    <phoneticPr fontId="2"/>
  </si>
  <si>
    <t>認定ろりぽっぷこども園</t>
    <rPh sb="0" eb="2">
      <t>ニンテイ</t>
    </rPh>
    <rPh sb="10" eb="11">
      <t>エン</t>
    </rPh>
    <phoneticPr fontId="2"/>
  </si>
  <si>
    <t>幼保連携型認定こども園　能仁保児園</t>
    <rPh sb="0" eb="7">
      <t>ヨウホレンケイガタニンテイ</t>
    </rPh>
    <rPh sb="10" eb="11">
      <t>エン</t>
    </rPh>
    <rPh sb="12" eb="14">
      <t>ノウニン</t>
    </rPh>
    <rPh sb="14" eb="15">
      <t>ホ</t>
    </rPh>
    <rPh sb="15" eb="16">
      <t>ジ</t>
    </rPh>
    <rPh sb="16" eb="17">
      <t>エン</t>
    </rPh>
    <phoneticPr fontId="8"/>
  </si>
  <si>
    <t>認定こども園くり幼稚園・くりっこ保育園</t>
    <rPh sb="0" eb="2">
      <t>ニンテイ</t>
    </rPh>
    <rPh sb="5" eb="6">
      <t>エン</t>
    </rPh>
    <rPh sb="8" eb="11">
      <t>ヨウチエン</t>
    </rPh>
    <rPh sb="16" eb="19">
      <t>ホイクエン</t>
    </rPh>
    <phoneticPr fontId="2"/>
  </si>
  <si>
    <t>認定向山こども園</t>
    <rPh sb="0" eb="2">
      <t>ニンテイ</t>
    </rPh>
    <rPh sb="2" eb="4">
      <t>ムカイヤマ</t>
    </rPh>
    <rPh sb="7" eb="8">
      <t>エン</t>
    </rPh>
    <phoneticPr fontId="2"/>
  </si>
  <si>
    <t>ゆりかご認定こども園</t>
    <rPh sb="4" eb="6">
      <t>ニンテイ</t>
    </rPh>
    <rPh sb="9" eb="10">
      <t>エン</t>
    </rPh>
    <phoneticPr fontId="2"/>
  </si>
  <si>
    <t>西多賀チェリーこども園</t>
    <rPh sb="0" eb="3">
      <t>ニシタガ</t>
    </rPh>
    <rPh sb="10" eb="11">
      <t>エン</t>
    </rPh>
    <phoneticPr fontId="2"/>
  </si>
  <si>
    <t>太子堂すいせんこども園</t>
    <rPh sb="0" eb="3">
      <t>タイシドウ</t>
    </rPh>
    <rPh sb="10" eb="11">
      <t>エン</t>
    </rPh>
    <phoneticPr fontId="2"/>
  </si>
  <si>
    <t>太白すぎのここども園</t>
    <rPh sb="0" eb="2">
      <t>タイハク</t>
    </rPh>
    <rPh sb="9" eb="10">
      <t>エン</t>
    </rPh>
    <phoneticPr fontId="3"/>
  </si>
  <si>
    <t>バンビの森こども園</t>
    <rPh sb="4" eb="5">
      <t>モリ</t>
    </rPh>
    <rPh sb="8" eb="9">
      <t>エン</t>
    </rPh>
    <phoneticPr fontId="3"/>
  </si>
  <si>
    <t>大野田すぎのここども園</t>
    <rPh sb="0" eb="3">
      <t>オオノダ</t>
    </rPh>
    <rPh sb="10" eb="11">
      <t>エン</t>
    </rPh>
    <phoneticPr fontId="2"/>
  </si>
  <si>
    <t>泉第2チェリーこども園</t>
    <rPh sb="0" eb="1">
      <t>イズミ</t>
    </rPh>
    <rPh sb="1" eb="2">
      <t>ダイ</t>
    </rPh>
    <rPh sb="10" eb="11">
      <t>エン</t>
    </rPh>
    <phoneticPr fontId="2"/>
  </si>
  <si>
    <t>幼保連携型認定こども園　やかまし村</t>
    <rPh sb="0" eb="2">
      <t>ヨウホ</t>
    </rPh>
    <rPh sb="2" eb="5">
      <t>レンケイガタ</t>
    </rPh>
    <rPh sb="5" eb="7">
      <t>ニンテイ</t>
    </rPh>
    <rPh sb="10" eb="11">
      <t>エン</t>
    </rPh>
    <rPh sb="16" eb="17">
      <t>ムラ</t>
    </rPh>
    <phoneticPr fontId="2"/>
  </si>
  <si>
    <t>泉チェリーこども園</t>
    <rPh sb="0" eb="1">
      <t>イズミ</t>
    </rPh>
    <rPh sb="8" eb="9">
      <t>エン</t>
    </rPh>
    <phoneticPr fontId="2"/>
  </si>
  <si>
    <t>寺岡すいせんこども園</t>
    <rPh sb="0" eb="2">
      <t>テラオカ</t>
    </rPh>
    <rPh sb="9" eb="10">
      <t>エン</t>
    </rPh>
    <phoneticPr fontId="2"/>
  </si>
  <si>
    <t>学校法人秀志学園　幼保連携型認定こども園　泉の杜幼稚園</t>
    <rPh sb="0" eb="2">
      <t>ガッコウ</t>
    </rPh>
    <rPh sb="2" eb="4">
      <t>ホウジン</t>
    </rPh>
    <rPh sb="4" eb="6">
      <t>ヒデシ</t>
    </rPh>
    <rPh sb="6" eb="8">
      <t>ガクエン</t>
    </rPh>
    <rPh sb="9" eb="11">
      <t>ヨウホ</t>
    </rPh>
    <rPh sb="11" eb="14">
      <t>レンケイガタ</t>
    </rPh>
    <rPh sb="14" eb="16">
      <t>ニンテイ</t>
    </rPh>
    <rPh sb="19" eb="20">
      <t>エン</t>
    </rPh>
    <rPh sb="21" eb="22">
      <t>イズミ</t>
    </rPh>
    <rPh sb="23" eb="24">
      <t>モリ</t>
    </rPh>
    <rPh sb="24" eb="27">
      <t>ヨウチエン</t>
    </rPh>
    <phoneticPr fontId="3"/>
  </si>
  <si>
    <t>幼保連携型認定こども園　高森サーラこども園</t>
    <rPh sb="0" eb="2">
      <t>ヨウホ</t>
    </rPh>
    <rPh sb="2" eb="7">
      <t>レンケイガタニンテイ</t>
    </rPh>
    <rPh sb="10" eb="11">
      <t>エン</t>
    </rPh>
    <rPh sb="12" eb="14">
      <t>タカモリ</t>
    </rPh>
    <rPh sb="20" eb="21">
      <t>エン</t>
    </rPh>
    <phoneticPr fontId="3"/>
  </si>
  <si>
    <t>社会福祉法人一寿会　住吉台こども園</t>
    <rPh sb="0" eb="4">
      <t>シャカイフクシ</t>
    </rPh>
    <rPh sb="4" eb="6">
      <t>ホウジン</t>
    </rPh>
    <rPh sb="6" eb="7">
      <t>イチ</t>
    </rPh>
    <rPh sb="7" eb="8">
      <t>ジュ</t>
    </rPh>
    <rPh sb="8" eb="9">
      <t>カイ</t>
    </rPh>
    <rPh sb="10" eb="11">
      <t>スミ</t>
    </rPh>
    <rPh sb="11" eb="12">
      <t>ヨシ</t>
    </rPh>
    <rPh sb="12" eb="13">
      <t>ダイ</t>
    </rPh>
    <rPh sb="16" eb="17">
      <t>エン</t>
    </rPh>
    <phoneticPr fontId="2"/>
  </si>
  <si>
    <t>社会福祉法人一寿会　長命ヶ丘つくしこども園</t>
    <rPh sb="0" eb="2">
      <t>シャカイ</t>
    </rPh>
    <rPh sb="2" eb="4">
      <t>フクシ</t>
    </rPh>
    <rPh sb="4" eb="6">
      <t>ホウジン</t>
    </rPh>
    <rPh sb="6" eb="7">
      <t>イチ</t>
    </rPh>
    <rPh sb="7" eb="8">
      <t>ジュ</t>
    </rPh>
    <rPh sb="8" eb="9">
      <t>カイ</t>
    </rPh>
    <rPh sb="10" eb="14">
      <t>チョウメイガオカ</t>
    </rPh>
    <rPh sb="20" eb="21">
      <t>エン</t>
    </rPh>
    <phoneticPr fontId="2"/>
  </si>
  <si>
    <t>栗生あおばこども園</t>
    <rPh sb="0" eb="2">
      <t>クリュウ</t>
    </rPh>
    <rPh sb="8" eb="9">
      <t>エン</t>
    </rPh>
    <phoneticPr fontId="2"/>
  </si>
  <si>
    <t>認定こども園（幼稚園型）</t>
    <rPh sb="7" eb="10">
      <t>ヨウチエン</t>
    </rPh>
    <phoneticPr fontId="9"/>
  </si>
  <si>
    <t>認定こども園　仙台YMCA幼稚園</t>
    <rPh sb="0" eb="2">
      <t>ニンテイ</t>
    </rPh>
    <rPh sb="5" eb="6">
      <t>エン</t>
    </rPh>
    <rPh sb="7" eb="9">
      <t>センダイ</t>
    </rPh>
    <rPh sb="13" eb="16">
      <t>ヨウチエン</t>
    </rPh>
    <phoneticPr fontId="2"/>
  </si>
  <si>
    <t>認定こども園　旭ケ丘幼稚園</t>
    <rPh sb="0" eb="2">
      <t>ニンテイ</t>
    </rPh>
    <rPh sb="5" eb="6">
      <t>エン</t>
    </rPh>
    <rPh sb="7" eb="8">
      <t>アサヒ</t>
    </rPh>
    <rPh sb="9" eb="10">
      <t>オカ</t>
    </rPh>
    <rPh sb="10" eb="13">
      <t>ヨウチエン</t>
    </rPh>
    <phoneticPr fontId="2"/>
  </si>
  <si>
    <t>認定こども園　東二番丁幼稚園</t>
    <rPh sb="0" eb="2">
      <t>ニンテイ</t>
    </rPh>
    <rPh sb="5" eb="6">
      <t>エン</t>
    </rPh>
    <rPh sb="7" eb="8">
      <t>ヒガシ</t>
    </rPh>
    <rPh sb="8" eb="10">
      <t>ニバン</t>
    </rPh>
    <rPh sb="10" eb="11">
      <t>チョウ</t>
    </rPh>
    <rPh sb="11" eb="14">
      <t>ヨウチエン</t>
    </rPh>
    <phoneticPr fontId="8"/>
  </si>
  <si>
    <t>認定こども園　東仙台幼稚園</t>
    <rPh sb="0" eb="2">
      <t>ニンテイ</t>
    </rPh>
    <rPh sb="5" eb="6">
      <t>エン</t>
    </rPh>
    <rPh sb="7" eb="8">
      <t>ヒガシ</t>
    </rPh>
    <rPh sb="8" eb="10">
      <t>センダイ</t>
    </rPh>
    <rPh sb="10" eb="13">
      <t>ヨウチエン</t>
    </rPh>
    <phoneticPr fontId="3"/>
  </si>
  <si>
    <t>上田子幼稚園</t>
    <rPh sb="0" eb="1">
      <t>カミ</t>
    </rPh>
    <rPh sb="1" eb="3">
      <t>タゴ</t>
    </rPh>
    <rPh sb="3" eb="6">
      <t>ヨウチエン</t>
    </rPh>
    <phoneticPr fontId="3"/>
  </si>
  <si>
    <t>ふくだまち幼稚園</t>
    <rPh sb="5" eb="8">
      <t>ヨウチエン</t>
    </rPh>
    <phoneticPr fontId="8"/>
  </si>
  <si>
    <t>幼稚園型認定こども園　鶴ケ谷幼稚園</t>
    <rPh sb="0" eb="3">
      <t>ヨウチエン</t>
    </rPh>
    <rPh sb="3" eb="4">
      <t>ガタ</t>
    </rPh>
    <rPh sb="4" eb="6">
      <t>ニンテイ</t>
    </rPh>
    <rPh sb="9" eb="10">
      <t>エン</t>
    </rPh>
    <rPh sb="11" eb="14">
      <t>ツルガヤ</t>
    </rPh>
    <rPh sb="14" eb="17">
      <t>ヨウチエン</t>
    </rPh>
    <phoneticPr fontId="8"/>
  </si>
  <si>
    <t>認定こども園　るり幼稚園</t>
    <rPh sb="0" eb="2">
      <t>ニンテイ</t>
    </rPh>
    <rPh sb="5" eb="6">
      <t>エン</t>
    </rPh>
    <rPh sb="9" eb="12">
      <t>ヨウチエン</t>
    </rPh>
    <phoneticPr fontId="3"/>
  </si>
  <si>
    <t xml:space="preserve">幼稚園型認定こども園 聖ウルスラ学院英智幼稚園 </t>
    <rPh sb="0" eb="3">
      <t>ヨウチエン</t>
    </rPh>
    <rPh sb="3" eb="4">
      <t>ガタ</t>
    </rPh>
    <phoneticPr fontId="2"/>
  </si>
  <si>
    <t>認定こども園ドリーム幼稚園</t>
    <rPh sb="0" eb="2">
      <t>ニンテイ</t>
    </rPh>
    <rPh sb="5" eb="6">
      <t>エン</t>
    </rPh>
    <rPh sb="10" eb="13">
      <t>ヨウチエン</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</si>
  <si>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</si>
  <si>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幼稚園型認定こども園　若竹幼稚園</t>
    <rPh sb="0" eb="3">
      <t>ヨウチエン</t>
    </rPh>
    <rPh sb="3" eb="4">
      <t>ガタ</t>
    </rPh>
    <rPh sb="4" eb="6">
      <t>ニンテイ</t>
    </rPh>
    <rPh sb="9" eb="10">
      <t>エン</t>
    </rPh>
    <rPh sb="11" eb="13">
      <t>ワカタケ</t>
    </rPh>
    <rPh sb="13" eb="16">
      <t>ヨウチエン</t>
    </rPh>
    <phoneticPr fontId="2"/>
  </si>
  <si>
    <t>泉第二幼稚園</t>
    <rPh sb="0" eb="1">
      <t>イズミ</t>
    </rPh>
    <rPh sb="1" eb="3">
      <t>ダイニ</t>
    </rPh>
    <rPh sb="3" eb="6">
      <t>ヨウチエン</t>
    </rPh>
    <phoneticPr fontId="2"/>
  </si>
  <si>
    <t>ねのしろいし幼稚園</t>
    <rPh sb="6" eb="9">
      <t>ヨウチエン</t>
    </rPh>
    <phoneticPr fontId="2"/>
  </si>
  <si>
    <t>幼稚園型認定こども園　こどもの国幼稚園</t>
    <rPh sb="0" eb="3">
      <t>ヨウチエン</t>
    </rPh>
    <rPh sb="3" eb="4">
      <t>ガタ</t>
    </rPh>
    <rPh sb="4" eb="6">
      <t>ニンテイ</t>
    </rPh>
    <rPh sb="9" eb="10">
      <t>エン</t>
    </rPh>
    <rPh sb="15" eb="16">
      <t>クニ</t>
    </rPh>
    <rPh sb="16" eb="19">
      <t>ヨウチエン</t>
    </rPh>
    <phoneticPr fontId="5"/>
  </si>
  <si>
    <t>認定こども園友愛幼稚園</t>
    <rPh sb="0" eb="2">
      <t>ニンテイ</t>
    </rPh>
    <rPh sb="5" eb="6">
      <t>エン</t>
    </rPh>
    <rPh sb="6" eb="8">
      <t>ユウアイ</t>
    </rPh>
    <rPh sb="8" eb="11">
      <t>ヨウチエン</t>
    </rPh>
    <phoneticPr fontId="2"/>
  </si>
  <si>
    <t>認定こども園（保育所型）</t>
    <rPh sb="7" eb="9">
      <t>ホイク</t>
    </rPh>
    <rPh sb="9" eb="10">
      <t>ショ</t>
    </rPh>
    <phoneticPr fontId="9"/>
  </si>
  <si>
    <t>みのりこども園</t>
    <rPh sb="6" eb="7">
      <t>エン</t>
    </rPh>
    <phoneticPr fontId="2"/>
  </si>
  <si>
    <t>認定こども園　TOBINOKO</t>
    <rPh sb="0" eb="2">
      <t>ニンテイ</t>
    </rPh>
    <rPh sb="5" eb="6">
      <t>エン</t>
    </rPh>
    <phoneticPr fontId="2"/>
  </si>
  <si>
    <t>仙台らぴあこども園</t>
    <rPh sb="0" eb="2">
      <t>センダイ</t>
    </rPh>
    <rPh sb="8" eb="9">
      <t>エン</t>
    </rPh>
    <phoneticPr fontId="2"/>
  </si>
  <si>
    <t>ロリポップクラブマザリーズ電力ビル園</t>
    <rPh sb="13" eb="15">
      <t>デンリョク</t>
    </rPh>
    <rPh sb="17" eb="18">
      <t>エン</t>
    </rPh>
    <phoneticPr fontId="13"/>
  </si>
  <si>
    <t>認定こども園　八幡こばと園</t>
    <rPh sb="7" eb="9">
      <t>ヤハタ</t>
    </rPh>
    <rPh sb="12" eb="13">
      <t>エン</t>
    </rPh>
    <phoneticPr fontId="5"/>
  </si>
  <si>
    <r>
      <t>杜のみらい</t>
    </r>
    <r>
      <rPr>
        <sz val="10"/>
        <color theme="1"/>
        <rFont val="游ゴシック"/>
        <family val="3"/>
        <charset val="128"/>
      </rPr>
      <t>こども園</t>
    </r>
    <rPh sb="0" eb="1">
      <t>モリ</t>
    </rPh>
    <rPh sb="8" eb="9">
      <t>エン</t>
    </rPh>
    <phoneticPr fontId="8"/>
  </si>
  <si>
    <r>
      <rPr>
        <sz val="10"/>
        <color theme="1"/>
        <rFont val="游ゴシック"/>
        <family val="3"/>
        <charset val="128"/>
      </rPr>
      <t>認定マザーズ・ばんすいこども園</t>
    </r>
    <rPh sb="0" eb="2">
      <t>ニンテイ</t>
    </rPh>
    <rPh sb="14" eb="15">
      <t>エン</t>
    </rPh>
    <phoneticPr fontId="8"/>
  </si>
  <si>
    <r>
      <rPr>
        <sz val="10"/>
        <color theme="1"/>
        <rFont val="游ゴシック"/>
        <family val="3"/>
        <charset val="128"/>
      </rPr>
      <t>認定マザーズ・かみすぎこども園</t>
    </r>
    <rPh sb="0" eb="2">
      <t>ニンテイ</t>
    </rPh>
    <rPh sb="14" eb="15">
      <t>エン</t>
    </rPh>
    <phoneticPr fontId="8"/>
  </si>
  <si>
    <r>
      <rPr>
        <sz val="10"/>
        <color theme="1"/>
        <rFont val="游ゴシック"/>
        <family val="3"/>
        <charset val="128"/>
      </rPr>
      <t>認定マザーズ・エスパルこども園</t>
    </r>
    <rPh sb="0" eb="2">
      <t>ニンテイ</t>
    </rPh>
    <rPh sb="14" eb="15">
      <t>エン</t>
    </rPh>
    <phoneticPr fontId="8"/>
  </si>
  <si>
    <t>ますえの森どうわこども園</t>
    <rPh sb="4" eb="5">
      <t>モリ</t>
    </rPh>
    <rPh sb="11" eb="12">
      <t>エン</t>
    </rPh>
    <phoneticPr fontId="2"/>
  </si>
  <si>
    <t>ちゃいるどらんど岩切こども園</t>
    <rPh sb="8" eb="10">
      <t>イワキリ</t>
    </rPh>
    <rPh sb="13" eb="14">
      <t>エン</t>
    </rPh>
    <phoneticPr fontId="3"/>
  </si>
  <si>
    <t>認定こども園　れいんぼーなーさりー原ノ町館</t>
    <rPh sb="0" eb="2">
      <t>ニンテイ</t>
    </rPh>
    <rPh sb="5" eb="6">
      <t>エン</t>
    </rPh>
    <phoneticPr fontId="2"/>
  </si>
  <si>
    <t>ミッキー榴岡公園前こども園</t>
    <rPh sb="8" eb="9">
      <t>マエ</t>
    </rPh>
    <phoneticPr fontId="2"/>
  </si>
  <si>
    <t>認定こども園れいんぼーなーさりー田子館</t>
    <rPh sb="0" eb="2">
      <t>ニンテイ</t>
    </rPh>
    <rPh sb="5" eb="6">
      <t>エン</t>
    </rPh>
    <phoneticPr fontId="2"/>
  </si>
  <si>
    <t>ありすの国こども園</t>
    <rPh sb="4" eb="5">
      <t>クニ</t>
    </rPh>
    <rPh sb="8" eb="9">
      <t>エン</t>
    </rPh>
    <phoneticPr fontId="2"/>
  </si>
  <si>
    <t>認定こども園　新田こばと園</t>
    <rPh sb="7" eb="9">
      <t>シンデン</t>
    </rPh>
    <rPh sb="12" eb="13">
      <t>エン</t>
    </rPh>
    <phoneticPr fontId="5"/>
  </si>
  <si>
    <t>アスク小鶴新田こども園</t>
    <rPh sb="3" eb="4">
      <t>チイ</t>
    </rPh>
    <rPh sb="4" eb="5">
      <t>ツル</t>
    </rPh>
    <rPh sb="5" eb="7">
      <t>シンデン</t>
    </rPh>
    <rPh sb="10" eb="11">
      <t>エン</t>
    </rPh>
    <phoneticPr fontId="5"/>
  </si>
  <si>
    <t>つばめこども園</t>
    <rPh sb="6" eb="7">
      <t>エン</t>
    </rPh>
    <phoneticPr fontId="5"/>
  </si>
  <si>
    <t>ちゃいるどらんど荒井こども園</t>
    <rPh sb="8" eb="10">
      <t>アライ</t>
    </rPh>
    <rPh sb="13" eb="14">
      <t>エン</t>
    </rPh>
    <phoneticPr fontId="3"/>
  </si>
  <si>
    <t>六丁の目マザーグースこども園</t>
    <rPh sb="0" eb="2">
      <t>ロクチョウ</t>
    </rPh>
    <rPh sb="3" eb="4">
      <t>メ</t>
    </rPh>
    <rPh sb="13" eb="14">
      <t>エン</t>
    </rPh>
    <phoneticPr fontId="2"/>
  </si>
  <si>
    <t>あっぷる荒井こども園</t>
    <rPh sb="4" eb="6">
      <t>アライ</t>
    </rPh>
    <rPh sb="9" eb="10">
      <t>エン</t>
    </rPh>
    <phoneticPr fontId="2"/>
  </si>
  <si>
    <r>
      <rPr>
        <sz val="10"/>
        <color theme="1"/>
        <rFont val="游ゴシック"/>
        <family val="3"/>
        <charset val="128"/>
      </rPr>
      <t>認定マザーズ・サンピアこども園</t>
    </r>
    <rPh sb="0" eb="2">
      <t>ニンテイ</t>
    </rPh>
    <rPh sb="14" eb="15">
      <t>エン</t>
    </rPh>
    <phoneticPr fontId="8"/>
  </si>
  <si>
    <t>ロリポップクラブマザリーズ柳生</t>
    <rPh sb="13" eb="15">
      <t>ヤギュウ</t>
    </rPh>
    <phoneticPr fontId="13"/>
  </si>
  <si>
    <t>八木山あおばこども園</t>
    <rPh sb="0" eb="3">
      <t>ヤギヤマ</t>
    </rPh>
    <rPh sb="9" eb="10">
      <t>エン</t>
    </rPh>
    <phoneticPr fontId="5"/>
  </si>
  <si>
    <t>アスク長町南こども園</t>
    <rPh sb="3" eb="5">
      <t>ナガマチ</t>
    </rPh>
    <rPh sb="5" eb="6">
      <t>ミナミ</t>
    </rPh>
    <rPh sb="9" eb="10">
      <t>エン</t>
    </rPh>
    <phoneticPr fontId="5"/>
  </si>
  <si>
    <t>YMCA長町こども園</t>
    <rPh sb="4" eb="6">
      <t>ナガマチ</t>
    </rPh>
    <rPh sb="9" eb="10">
      <t>エン</t>
    </rPh>
    <phoneticPr fontId="8"/>
  </si>
  <si>
    <t>鶴が丘マミーこども園</t>
    <rPh sb="0" eb="1">
      <t>ツル</t>
    </rPh>
    <rPh sb="2" eb="3">
      <t>オカ</t>
    </rPh>
    <rPh sb="9" eb="10">
      <t>エン</t>
    </rPh>
    <phoneticPr fontId="2"/>
  </si>
  <si>
    <t>ぷりえ～る南中山認定こども園</t>
    <rPh sb="8" eb="10">
      <t>ニンテイ</t>
    </rPh>
    <phoneticPr fontId="2"/>
  </si>
  <si>
    <t>あっぷる愛子こども園</t>
    <rPh sb="4" eb="6">
      <t>アヤシ</t>
    </rPh>
    <rPh sb="9" eb="10">
      <t>エン</t>
    </rPh>
    <phoneticPr fontId="2"/>
  </si>
  <si>
    <t>コスモスひろせこども園</t>
    <rPh sb="10" eb="11">
      <t>エン</t>
    </rPh>
    <phoneticPr fontId="8"/>
  </si>
  <si>
    <t>株式会社　かみすぎ</t>
    <rPh sb="0" eb="4">
      <t>カブシキガイシャ</t>
    </rPh>
    <phoneticPr fontId="77"/>
  </si>
  <si>
    <t>柴田郡村田町大字足立字上ヶ戸１７－５</t>
    <phoneticPr fontId="19"/>
  </si>
  <si>
    <t>そらのここども園</t>
    <phoneticPr fontId="13"/>
  </si>
  <si>
    <t>まつもりこども園</t>
    <phoneticPr fontId="13"/>
  </si>
  <si>
    <t>仙台市青葉区昭和町４－１１</t>
    <phoneticPr fontId="19"/>
  </si>
  <si>
    <t>カール英会話チルドレン</t>
    <phoneticPr fontId="13"/>
  </si>
  <si>
    <t>仙台市若林区卸町３－１－４</t>
    <phoneticPr fontId="19"/>
  </si>
  <si>
    <t>コスモス錦こども園</t>
    <rPh sb="4" eb="5">
      <t>ニシキ</t>
    </rPh>
    <rPh sb="8" eb="9">
      <t>エン</t>
    </rPh>
    <phoneticPr fontId="13"/>
  </si>
  <si>
    <t>新潟市東区粟山７０６－１　</t>
    <phoneticPr fontId="19"/>
  </si>
  <si>
    <t>給付のおうち保育園</t>
    <rPh sb="0" eb="2">
      <t>キュウフ</t>
    </rPh>
    <rPh sb="6" eb="9">
      <t>ホイクエン</t>
    </rPh>
    <phoneticPr fontId="13"/>
  </si>
  <si>
    <t>仙台市青葉区上杉１丁目10-100</t>
    <rPh sb="0" eb="3">
      <t>センダイシ</t>
    </rPh>
    <rPh sb="3" eb="6">
      <t>アオバク</t>
    </rPh>
    <rPh sb="6" eb="8">
      <t>カミスギ</t>
    </rPh>
    <rPh sb="9" eb="11">
      <t>チョウメ</t>
    </rPh>
    <phoneticPr fontId="19"/>
  </si>
  <si>
    <t>04126</t>
    <phoneticPr fontId="30"/>
  </si>
  <si>
    <t>チャイルドスクエア仙台荒井南</t>
    <rPh sb="11" eb="12">
      <t>アラ</t>
    </rPh>
    <rPh sb="12" eb="13">
      <t>イ</t>
    </rPh>
    <rPh sb="13" eb="14">
      <t>ミナミ</t>
    </rPh>
    <phoneticPr fontId="30"/>
  </si>
  <si>
    <t>もりのなかま保育園六丁の目駅前園サイエンス＋</t>
    <rPh sb="6" eb="9">
      <t>ホイクエン</t>
    </rPh>
    <rPh sb="9" eb="11">
      <t>ロクチョウ</t>
    </rPh>
    <rPh sb="12" eb="13">
      <t>メ</t>
    </rPh>
    <rPh sb="13" eb="15">
      <t>エキマエ</t>
    </rPh>
    <rPh sb="15" eb="16">
      <t>エン</t>
    </rPh>
    <phoneticPr fontId="6"/>
  </si>
  <si>
    <t>04139</t>
    <phoneticPr fontId="10"/>
  </si>
  <si>
    <t>保育園あみ</t>
    <rPh sb="0" eb="3">
      <t>ホイクエン</t>
    </rPh>
    <phoneticPr fontId="6"/>
  </si>
  <si>
    <t>NOVAバイリンガル仙台八木山保育園</t>
    <rPh sb="10" eb="12">
      <t>センダイ</t>
    </rPh>
    <rPh sb="12" eb="15">
      <t>ヤギヤマ</t>
    </rPh>
    <rPh sb="15" eb="18">
      <t>ホイクエン</t>
    </rPh>
    <phoneticPr fontId="4"/>
  </si>
  <si>
    <t>皆川　舞</t>
    <rPh sb="0" eb="2">
      <t>ミナカワ</t>
    </rPh>
    <rPh sb="3" eb="4">
      <t>マイ</t>
    </rPh>
    <phoneticPr fontId="10"/>
  </si>
  <si>
    <t>岸　麻記子</t>
    <phoneticPr fontId="6"/>
  </si>
  <si>
    <t>聖クリストファ幼稚園</t>
    <rPh sb="0" eb="1">
      <t>セイ</t>
    </rPh>
    <rPh sb="7" eb="10">
      <t>ヨウチエン</t>
    </rPh>
    <phoneticPr fontId="80"/>
  </si>
  <si>
    <t>仙台バプテスト教会幼稚園</t>
    <rPh sb="0" eb="2">
      <t>センダイ</t>
    </rPh>
    <rPh sb="7" eb="9">
      <t>キョウカイ</t>
    </rPh>
    <rPh sb="9" eb="12">
      <t>ヨウチエン</t>
    </rPh>
    <phoneticPr fontId="78"/>
  </si>
  <si>
    <t>双葉幼稚園</t>
    <rPh sb="0" eb="2">
      <t>フタバ</t>
    </rPh>
    <rPh sb="2" eb="5">
      <t>ヨ</t>
    </rPh>
    <phoneticPr fontId="7"/>
  </si>
  <si>
    <t>ふたばバンビ幼稚園</t>
    <rPh sb="6" eb="9">
      <t>ヨ</t>
    </rPh>
    <phoneticPr fontId="7"/>
  </si>
  <si>
    <t>わかくさ幼稚園</t>
    <rPh sb="4" eb="7">
      <t>ヨ</t>
    </rPh>
    <phoneticPr fontId="7"/>
  </si>
  <si>
    <t>聖ドミニコ学院幼稚園</t>
    <rPh sb="0" eb="1">
      <t>セイ</t>
    </rPh>
    <rPh sb="5" eb="7">
      <t>ガクイン</t>
    </rPh>
    <rPh sb="7" eb="10">
      <t>ヨ</t>
    </rPh>
    <phoneticPr fontId="7"/>
  </si>
  <si>
    <t>聖ドミニコ学院北仙台幼稚園</t>
    <rPh sb="0" eb="1">
      <t>セイ</t>
    </rPh>
    <rPh sb="5" eb="7">
      <t>ガクイン</t>
    </rPh>
    <rPh sb="7" eb="10">
      <t>キタセンダイ</t>
    </rPh>
    <rPh sb="10" eb="13">
      <t>ヨ</t>
    </rPh>
    <phoneticPr fontId="7"/>
  </si>
  <si>
    <t>おたまや幼稚園</t>
    <rPh sb="4" eb="7">
      <t>ヨ</t>
    </rPh>
    <phoneticPr fontId="7"/>
  </si>
  <si>
    <t>(施設型給付費等に係る処遇改善等加算区分1及び2の
平均経験年数算定に含まれていない職員がいる施設のみ）</t>
    <rPh sb="18" eb="20">
      <t>クブン</t>
    </rPh>
    <rPh sb="21" eb="22">
      <t>オヨ</t>
    </rPh>
    <phoneticPr fontId="6"/>
  </si>
  <si>
    <t>　標記の件について，仙台市保育士等就労スタートアップ事業費補助金交付要綱第9条の規定に基づき，</t>
    <rPh sb="1" eb="3">
      <t>ヒョウキ</t>
    </rPh>
    <rPh sb="4" eb="5">
      <t>ケン</t>
    </rPh>
    <rPh sb="10" eb="13">
      <t>センダイシ</t>
    </rPh>
    <rPh sb="13" eb="16">
      <t>ホイクシ</t>
    </rPh>
    <rPh sb="16" eb="17">
      <t>ナド</t>
    </rPh>
    <rPh sb="17" eb="19">
      <t>シュウロウ</t>
    </rPh>
    <rPh sb="26" eb="28">
      <t>ジギョウ</t>
    </rPh>
    <rPh sb="28" eb="29">
      <t>ヒ</t>
    </rPh>
    <rPh sb="29" eb="32">
      <t>ホジョキン</t>
    </rPh>
    <rPh sb="32" eb="34">
      <t>コウフ</t>
    </rPh>
    <rPh sb="34" eb="36">
      <t>ヨウコウ</t>
    </rPh>
    <rPh sb="36" eb="37">
      <t>ダイ</t>
    </rPh>
    <rPh sb="38" eb="39">
      <t>ジョウ</t>
    </rPh>
    <rPh sb="40" eb="42">
      <t>キテイ</t>
    </rPh>
    <rPh sb="43" eb="44">
      <t>モト</t>
    </rPh>
    <phoneticPr fontId="6"/>
  </si>
  <si>
    <t>最後に，申請日，年度，法人名，補助申請額等に誤りがないことを確認し、「請求書」シートの黄色網掛けセルに入力、薄黄色網掛けセルはプルダウン選択をお願いします。</t>
    <rPh sb="0" eb="2">
      <t>サイゴ</t>
    </rPh>
    <rPh sb="6" eb="7">
      <t>ビ</t>
    </rPh>
    <rPh sb="8" eb="10">
      <t>ネンド</t>
    </rPh>
    <rPh sb="11" eb="13">
      <t>ホウジン</t>
    </rPh>
    <rPh sb="13" eb="14">
      <t>メイ</t>
    </rPh>
    <rPh sb="19" eb="20">
      <t>ガク</t>
    </rPh>
    <rPh sb="20" eb="21">
      <t>トウ</t>
    </rPh>
    <rPh sb="22" eb="23">
      <t>アヤマ</t>
    </rPh>
    <rPh sb="30" eb="32">
      <t>カクニン</t>
    </rPh>
    <rPh sb="35" eb="38">
      <t>セイキュウショ</t>
    </rPh>
    <rPh sb="43" eb="45">
      <t>キイロ</t>
    </rPh>
    <rPh sb="45" eb="47">
      <t>アミカ</t>
    </rPh>
    <rPh sb="51" eb="53">
      <t>ニュウリョク</t>
    </rPh>
    <rPh sb="54" eb="55">
      <t>ウス</t>
    </rPh>
    <rPh sb="55" eb="57">
      <t>キイロ</t>
    </rPh>
    <rPh sb="57" eb="59">
      <t>アミカ</t>
    </rPh>
    <rPh sb="68" eb="70">
      <t>センタク</t>
    </rPh>
    <rPh sb="72" eb="73">
      <t>ネガ</t>
    </rPh>
    <phoneticPr fontId="6"/>
  </si>
  <si>
    <t>※「別表1」シートをすべて入力し、請求金額が発生すると灰色網掛けが解除されます。「請求書」シートは一番最後に作成をお願いいたします。</t>
    <rPh sb="2" eb="4">
      <t>ベッピョウ</t>
    </rPh>
    <rPh sb="13" eb="15">
      <t>ニュウリョク</t>
    </rPh>
    <rPh sb="17" eb="19">
      <t>セイキュウ</t>
    </rPh>
    <rPh sb="19" eb="21">
      <t>キンガク</t>
    </rPh>
    <rPh sb="22" eb="24">
      <t>ハッセイ</t>
    </rPh>
    <rPh sb="27" eb="29">
      <t>ハイイロ</t>
    </rPh>
    <rPh sb="29" eb="31">
      <t>アミカ</t>
    </rPh>
    <rPh sb="33" eb="35">
      <t>カイジョ</t>
    </rPh>
    <rPh sb="41" eb="44">
      <t>セイキュウショ</t>
    </rPh>
    <rPh sb="49" eb="51">
      <t>イチバン</t>
    </rPh>
    <rPh sb="51" eb="53">
      <t>サイゴ</t>
    </rPh>
    <rPh sb="54" eb="56">
      <t>サクセイ</t>
    </rPh>
    <rPh sb="58" eb="59">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</si>
</sst>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gee&quot;.&quot;m"/>
    <numFmt numFmtId="178" formatCode="[DBNum3]#"/>
    <numFmt numFmtId="179" formatCode="0_);[Red]\(0\)"/>
    <numFmt numFmtId="180" formatCode="[DBNum3]#,##0"/>
    <numFmt numFmtId="181" formatCode="#,##0_ "/>
  </numFmts>
  <fonts count="8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HGSｺﾞｼｯｸM"/>
      <family val="3"/>
      <charset val="128"/>
    </font>
    <font>
      <sz val="6"/>
      <name val="ＭＳ Ｐゴシック"/>
      <family val="3"/>
      <charset val="128"/>
    </font>
    <font>
      <sz val="11"/>
      <name val="HGSｺﾞｼｯｸM"/>
      <family val="3"/>
      <charset val="128"/>
    </font>
    <font>
      <sz val="16"/>
      <name val="HGSｺﾞｼｯｸM"/>
      <family val="3"/>
      <charset val="128"/>
    </font>
    <font>
      <sz val="11"/>
      <color theme="1"/>
      <name val="HGSｺﾞｼｯｸM"/>
      <family val="3"/>
      <charset val="128"/>
    </font>
    <font>
      <sz val="6"/>
      <name val="游ゴシック"/>
      <family val="3"/>
      <charset val="128"/>
      <scheme val="minor"/>
    </font>
    <font>
      <sz val="10"/>
      <name val="ＭＳ 明朝"/>
      <family val="1"/>
      <charset val="128"/>
    </font>
    <font>
      <sz val="14"/>
      <color rgb="FF000000"/>
      <name val="游ゴシック Light"/>
      <family val="3"/>
      <charset val="128"/>
      <scheme val="major"/>
    </font>
    <font>
      <sz val="10"/>
      <color rgb="FF000000"/>
      <name val="ＭＳ 明朝"/>
      <family val="1"/>
      <charset val="128"/>
    </font>
    <font>
      <sz val="14"/>
      <color rgb="FF000000"/>
      <name val="ＭＳ 明朝"/>
      <family val="1"/>
      <charset val="128"/>
    </font>
    <font>
      <sz val="10.5"/>
      <color rgb="FF000000"/>
      <name val="ＭＳ 明朝"/>
      <family val="1"/>
      <charset val="128"/>
    </font>
    <font>
      <sz val="11"/>
      <color rgb="FF000000"/>
      <name val="ＭＳ Ｐゴシック"/>
      <family val="3"/>
      <charset val="128"/>
    </font>
    <font>
      <sz val="12"/>
      <name val="ＭＳ Ｐゴシック"/>
      <family val="3"/>
      <charset val="128"/>
    </font>
    <font>
      <b/>
      <sz val="16"/>
      <name val="ＭＳ Ｐゴシック"/>
      <family val="3"/>
      <charset val="128"/>
    </font>
    <font>
      <sz val="12"/>
      <name val="ＭＳ 明朝"/>
      <family val="1"/>
      <charset val="128"/>
    </font>
    <font>
      <sz val="11"/>
      <name val="ＭＳ 明朝"/>
      <family val="1"/>
      <charset val="128"/>
    </font>
    <font>
      <b/>
      <sz val="16"/>
      <name val="ＭＳ 明朝"/>
      <family val="1"/>
      <charset val="128"/>
    </font>
    <font>
      <sz val="16"/>
      <name val="ＭＳ 明朝"/>
      <family val="1"/>
      <charset val="128"/>
    </font>
    <font>
      <sz val="12"/>
      <color theme="1"/>
      <name val="ＭＳ 明朝"/>
      <family val="1"/>
      <charset val="128"/>
    </font>
    <font>
      <b/>
      <sz val="12"/>
      <name val="ＭＳ 明朝"/>
      <family val="1"/>
      <charset val="128"/>
    </font>
    <font>
      <sz val="11"/>
      <color theme="1"/>
      <name val="游ゴシック"/>
      <family val="2"/>
      <scheme val="minor"/>
    </font>
    <font>
      <sz val="11"/>
      <color rgb="FFFF0000"/>
      <name val="HGSｺﾞｼｯｸM"/>
      <family val="3"/>
      <charset val="128"/>
    </font>
    <font>
      <b/>
      <sz val="11"/>
      <color theme="3"/>
      <name val="游ゴシック"/>
      <family val="2"/>
      <charset val="128"/>
      <scheme val="minor"/>
    </font>
    <font>
      <sz val="11"/>
      <color rgb="FF006100"/>
      <name val="游ゴシック"/>
      <family val="2"/>
      <charset val="128"/>
      <scheme val="minor"/>
    </font>
    <font>
      <sz val="12"/>
      <name val="HGSｺﾞｼｯｸM"/>
      <family val="3"/>
      <charset val="128"/>
    </font>
    <font>
      <sz val="6"/>
      <name val="游ゴシック"/>
      <family val="2"/>
      <charset val="128"/>
      <scheme val="minor"/>
    </font>
    <font>
      <b/>
      <sz val="22"/>
      <name val="ＭＳ 明朝"/>
      <family val="1"/>
      <charset val="128"/>
    </font>
    <font>
      <b/>
      <u/>
      <sz val="12"/>
      <name val="ＭＳ 明朝"/>
      <family val="1"/>
      <charset val="128"/>
    </font>
    <font>
      <sz val="11"/>
      <color theme="1"/>
      <name val="游ゴシック"/>
      <family val="3"/>
      <charset val="128"/>
      <scheme val="minor"/>
    </font>
    <font>
      <sz val="11"/>
      <name val="HGPｺﾞｼｯｸM"/>
      <family val="3"/>
      <charset val="128"/>
    </font>
    <font>
      <sz val="22"/>
      <name val="游ゴシック"/>
      <family val="2"/>
      <charset val="128"/>
      <scheme val="minor"/>
    </font>
    <font>
      <sz val="11"/>
      <name val="游ゴシック"/>
      <family val="3"/>
      <charset val="128"/>
      <scheme val="minor"/>
    </font>
    <font>
      <b/>
      <sz val="9"/>
      <color indexed="81"/>
      <name val="游ゴシック"/>
      <family val="3"/>
      <charset val="128"/>
      <scheme val="minor"/>
    </font>
    <font>
      <b/>
      <sz val="9"/>
      <color indexed="81"/>
      <name val="游ゴシック"/>
      <family val="3"/>
      <charset val="128"/>
    </font>
    <font>
      <b/>
      <sz val="10"/>
      <color indexed="81"/>
      <name val="游ゴシック"/>
      <family val="3"/>
      <charset val="128"/>
      <scheme val="minor"/>
    </font>
    <font>
      <b/>
      <sz val="14"/>
      <color indexed="81"/>
      <name val="游ゴシック"/>
      <family val="3"/>
      <charset val="128"/>
      <scheme val="minor"/>
    </font>
    <font>
      <b/>
      <sz val="16"/>
      <color indexed="81"/>
      <name val="游ゴシック"/>
      <family val="3"/>
      <charset val="128"/>
      <scheme val="minor"/>
    </font>
    <font>
      <sz val="9"/>
      <color indexed="81"/>
      <name val="游ゴシック"/>
      <family val="3"/>
      <charset val="128"/>
    </font>
    <font>
      <sz val="9"/>
      <color indexed="81"/>
      <name val="游ゴシック"/>
      <family val="3"/>
      <charset val="128"/>
      <scheme val="minor"/>
    </font>
    <font>
      <b/>
      <u/>
      <sz val="9"/>
      <color indexed="81"/>
      <name val="游ゴシック"/>
      <family val="3"/>
      <charset val="128"/>
    </font>
    <font>
      <b/>
      <sz val="11"/>
      <color indexed="81"/>
      <name val="游ゴシック"/>
      <family val="3"/>
      <charset val="128"/>
      <scheme val="minor"/>
    </font>
    <font>
      <sz val="12"/>
      <name val="HGｺﾞｼｯｸM"/>
      <family val="3"/>
      <charset val="128"/>
    </font>
    <font>
      <sz val="14"/>
      <name val="游ゴシック"/>
      <family val="3"/>
      <charset val="128"/>
    </font>
    <font>
      <sz val="11"/>
      <name val="游ゴシック"/>
      <family val="3"/>
      <charset val="128"/>
    </font>
    <font>
      <b/>
      <sz val="14"/>
      <color rgb="FF000000"/>
      <name val="游ゴシック"/>
      <family val="3"/>
      <charset val="128"/>
      <scheme val="minor"/>
    </font>
    <font>
      <b/>
      <sz val="18"/>
      <name val="游ゴシック"/>
      <family val="3"/>
      <charset val="128"/>
      <scheme val="minor"/>
    </font>
    <font>
      <sz val="11"/>
      <color rgb="FF000000"/>
      <name val="游ゴシック"/>
      <family val="3"/>
      <charset val="128"/>
      <scheme val="minor"/>
    </font>
    <font>
      <sz val="11"/>
      <color indexed="8"/>
      <name val="游ゴシック"/>
      <family val="3"/>
      <charset val="128"/>
      <scheme val="minor"/>
    </font>
    <font>
      <b/>
      <sz val="14"/>
      <name val="游ゴシック"/>
      <family val="3"/>
      <charset val="128"/>
      <scheme val="minor"/>
    </font>
    <font>
      <b/>
      <sz val="11"/>
      <name val="游ゴシック"/>
      <family val="3"/>
      <charset val="128"/>
    </font>
    <font>
      <sz val="12"/>
      <color theme="1"/>
      <name val="游ゴシック"/>
      <family val="3"/>
      <charset val="128"/>
    </font>
    <font>
      <sz val="6"/>
      <name val="ＭＳ Ｐゴシック"/>
      <family val="2"/>
      <charset val="128"/>
    </font>
    <font>
      <sz val="11"/>
      <color theme="1"/>
      <name val="游ゴシック"/>
      <family val="3"/>
      <charset val="128"/>
    </font>
    <font>
      <sz val="24"/>
      <color theme="1"/>
      <name val="游ゴシック"/>
      <family val="3"/>
      <charset val="128"/>
    </font>
    <font>
      <sz val="9"/>
      <color theme="1"/>
      <name val="游ゴシック"/>
      <family val="3"/>
      <charset val="128"/>
    </font>
    <font>
      <b/>
      <sz val="10"/>
      <color theme="1"/>
      <name val="游ゴシック"/>
      <family val="3"/>
      <charset val="128"/>
    </font>
    <font>
      <sz val="14"/>
      <color theme="1"/>
      <name val="游ゴシック"/>
      <family val="3"/>
      <charset val="128"/>
    </font>
    <font>
      <u/>
      <sz val="11"/>
      <color theme="1"/>
      <name val="游ゴシック"/>
      <family val="3"/>
      <charset val="128"/>
    </font>
    <font>
      <sz val="6"/>
      <color theme="1"/>
      <name val="游ゴシック"/>
      <family val="3"/>
      <charset val="128"/>
    </font>
    <font>
      <sz val="10"/>
      <color theme="1"/>
      <name val="游ゴシック"/>
      <family val="3"/>
      <charset val="128"/>
    </font>
    <font>
      <sz val="8"/>
      <color theme="1"/>
      <name val="游ゴシック"/>
      <family val="3"/>
      <charset val="128"/>
    </font>
    <font>
      <b/>
      <sz val="11"/>
      <color indexed="81"/>
      <name val="游ゴシック"/>
      <family val="3"/>
      <charset val="128"/>
    </font>
    <font>
      <b/>
      <sz val="11"/>
      <color indexed="53"/>
      <name val="游ゴシック"/>
      <family val="3"/>
      <charset val="128"/>
    </font>
    <font>
      <b/>
      <sz val="12"/>
      <color indexed="81"/>
      <name val="游ゴシック"/>
      <family val="3"/>
      <charset val="128"/>
    </font>
    <font>
      <b/>
      <u/>
      <sz val="12"/>
      <color indexed="10"/>
      <name val="游ゴシック"/>
      <family val="3"/>
      <charset val="128"/>
    </font>
    <font>
      <sz val="12"/>
      <name val="游ゴシック"/>
      <family val="3"/>
      <charset val="128"/>
      <scheme val="minor"/>
    </font>
    <font>
      <sz val="11"/>
      <color rgb="FFFF0000"/>
      <name val="游ゴシック"/>
      <family val="3"/>
      <charset val="128"/>
    </font>
    <font>
      <b/>
      <sz val="11"/>
      <color theme="1"/>
      <name val="ＭＳ ゴシック"/>
      <family val="3"/>
      <charset val="128"/>
    </font>
    <font>
      <b/>
      <sz val="11"/>
      <color indexed="81"/>
      <name val="MS P ゴシック"/>
      <family val="3"/>
      <charset val="128"/>
    </font>
    <font>
      <b/>
      <sz val="14"/>
      <color theme="1"/>
      <name val="游ゴシック"/>
      <family val="3"/>
      <charset val="128"/>
    </font>
    <font>
      <sz val="11"/>
      <color rgb="FF9C5700"/>
      <name val="游ゴシック"/>
      <family val="2"/>
      <charset val="128"/>
      <scheme val="minor"/>
    </font>
    <font>
      <b/>
      <sz val="11"/>
      <color rgb="FFFA7D00"/>
      <name val="游ゴシック"/>
      <family val="2"/>
      <charset val="128"/>
      <scheme val="minor"/>
    </font>
    <font>
      <sz val="11"/>
      <color rgb="FFFF0000"/>
      <name val="游ゴシック"/>
      <family val="2"/>
      <charset val="128"/>
      <scheme val="minor"/>
    </font>
    <font>
      <b/>
      <sz val="16"/>
      <name val="HGSｺﾞｼｯｸM"/>
      <family val="3"/>
      <charset val="128"/>
    </font>
    <font>
      <sz val="8"/>
      <name val="HGSｺﾞｼｯｸM"/>
      <family val="3"/>
      <charset val="128"/>
    </font>
    <font>
      <u/>
      <sz val="12"/>
      <color theme="1"/>
      <name val="HGSｺﾞｼｯｸM"/>
      <family val="3"/>
      <charset val="128"/>
    </font>
    <font>
      <sz val="10"/>
      <name val="游ゴシック"/>
      <family val="3"/>
      <charset val="128"/>
    </font>
  </fonts>
  <fills count="11">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bgColor indexed="64"/>
      </patternFill>
    </fill>
  </fills>
  <borders count="126">
    <border>
      <left/>
      <right/>
      <top/>
      <bottom/>
      <diagonal/>
    </border>
    <border>
      <left style="thick">
        <color indexed="64"/>
      </left>
      <right style="thick">
        <color indexed="64"/>
      </right>
      <top style="thick">
        <color indexed="64"/>
      </top>
      <bottom style="thick">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hair">
        <color indexed="64"/>
      </right>
      <top style="double">
        <color indexed="64"/>
      </top>
      <bottom style="thin">
        <color indexed="64"/>
      </bottom>
      <diagonal style="thin">
        <color indexed="64"/>
      </diagonal>
    </border>
    <border diagonalUp="1">
      <left style="hair">
        <color indexed="64"/>
      </left>
      <right style="hair">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hair">
        <color auto="1"/>
      </right>
      <top/>
      <bottom/>
      <diagonal/>
    </border>
    <border>
      <left/>
      <right/>
      <top style="hair">
        <color auto="1"/>
      </top>
      <bottom style="thin">
        <color indexed="64"/>
      </bottom>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top style="hair">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auto="1"/>
      </right>
      <top style="hair">
        <color auto="1"/>
      </top>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38" fontId="4" fillId="0" borderId="0" applyFont="0" applyFill="0" applyBorder="0" applyAlignment="0" applyProtection="0">
      <alignment vertical="center"/>
    </xf>
    <xf numFmtId="0" fontId="4" fillId="0" borderId="0"/>
    <xf numFmtId="0" fontId="3" fillId="0" borderId="0">
      <alignment vertical="center"/>
    </xf>
    <xf numFmtId="0" fontId="4" fillId="0" borderId="0">
      <alignment vertical="center"/>
    </xf>
    <xf numFmtId="0" fontId="25" fillId="0" borderId="0"/>
    <xf numFmtId="0" fontId="4" fillId="0" borderId="0">
      <alignment vertical="center"/>
    </xf>
    <xf numFmtId="0" fontId="2" fillId="0" borderId="0">
      <alignment vertical="center"/>
    </xf>
    <xf numFmtId="0" fontId="4" fillId="0" borderId="0">
      <alignment vertical="center"/>
    </xf>
    <xf numFmtId="0" fontId="33" fillId="0" borderId="0">
      <alignment vertical="center"/>
    </xf>
    <xf numFmtId="0" fontId="2" fillId="0" borderId="0">
      <alignment vertical="center"/>
    </xf>
    <xf numFmtId="0" fontId="4" fillId="0" borderId="0">
      <alignment vertical="center"/>
    </xf>
    <xf numFmtId="0" fontId="1" fillId="0" borderId="0">
      <alignment vertical="center"/>
    </xf>
  </cellStyleXfs>
  <cellXfs count="545">
    <xf numFmtId="0" fontId="0" fillId="0" borderId="0" xfId="0">
      <alignment vertical="center"/>
    </xf>
    <xf numFmtId="49" fontId="8" fillId="2" borderId="1" xfId="0" applyNumberFormat="1" applyFont="1" applyFill="1" applyBorder="1" applyAlignment="1" applyProtection="1">
      <alignment horizontal="center" vertical="center" shrinkToFit="1"/>
      <protection locked="0"/>
    </xf>
    <xf numFmtId="0" fontId="4" fillId="0" borderId="0" xfId="2"/>
    <xf numFmtId="0" fontId="12" fillId="0" borderId="0" xfId="2" applyFont="1" applyAlignment="1">
      <alignment horizontal="center" vertical="center"/>
    </xf>
    <xf numFmtId="0" fontId="11" fillId="0" borderId="15" xfId="2" applyFont="1" applyBorder="1" applyAlignment="1">
      <alignment horizontal="center" vertical="center" shrinkToFit="1"/>
    </xf>
    <xf numFmtId="0" fontId="11" fillId="3" borderId="16" xfId="2" applyFont="1" applyFill="1" applyBorder="1" applyAlignment="1" applyProtection="1">
      <alignment horizontal="left" vertical="center" shrinkToFit="1"/>
      <protection locked="0"/>
    </xf>
    <xf numFmtId="176" fontId="11" fillId="3" borderId="18" xfId="2" applyNumberFormat="1" applyFont="1" applyFill="1" applyBorder="1" applyAlignment="1" applyProtection="1">
      <alignment horizontal="center" vertical="center" shrinkToFit="1"/>
      <protection locked="0"/>
    </xf>
    <xf numFmtId="0" fontId="11" fillId="3" borderId="19" xfId="2" applyFont="1" applyFill="1" applyBorder="1" applyAlignment="1" applyProtection="1">
      <alignment horizontal="center" vertical="center" shrinkToFit="1"/>
      <protection locked="0"/>
    </xf>
    <xf numFmtId="0" fontId="11" fillId="3" borderId="20" xfId="2" applyFont="1" applyFill="1" applyBorder="1" applyAlignment="1" applyProtection="1">
      <alignment horizontal="center" vertical="center" shrinkToFit="1"/>
      <protection locked="0"/>
    </xf>
    <xf numFmtId="176" fontId="11" fillId="0" borderId="18" xfId="2" applyNumberFormat="1" applyFont="1" applyBorder="1" applyAlignment="1">
      <alignment horizontal="center" vertical="center" shrinkToFit="1"/>
    </xf>
    <xf numFmtId="176" fontId="11" fillId="3" borderId="15" xfId="2" applyNumberFormat="1" applyFont="1" applyFill="1" applyBorder="1" applyAlignment="1" applyProtection="1">
      <alignment horizontal="center" vertical="center" shrinkToFit="1"/>
      <protection locked="0"/>
    </xf>
    <xf numFmtId="177" fontId="11" fillId="0" borderId="21" xfId="2" applyNumberFormat="1" applyFont="1" applyBorder="1" applyAlignment="1">
      <alignment horizontal="center" vertical="center" shrinkToFit="1"/>
    </xf>
    <xf numFmtId="177" fontId="11" fillId="0" borderId="22" xfId="2" applyNumberFormat="1" applyFont="1" applyBorder="1" applyAlignment="1">
      <alignment horizontal="center" vertical="center" shrinkToFit="1"/>
    </xf>
    <xf numFmtId="0" fontId="11" fillId="0" borderId="20" xfId="2" applyFont="1" applyBorder="1" applyAlignment="1">
      <alignment horizontal="right" vertical="center" shrinkToFit="1"/>
    </xf>
    <xf numFmtId="38" fontId="11" fillId="0" borderId="15" xfId="3" applyFont="1" applyFill="1" applyBorder="1" applyAlignment="1" applyProtection="1">
      <alignment horizontal="right" vertical="center" shrinkToFit="1"/>
    </xf>
    <xf numFmtId="0" fontId="11" fillId="3" borderId="18" xfId="2" applyFont="1" applyFill="1" applyBorder="1" applyAlignment="1" applyProtection="1">
      <alignment horizontal="left" vertical="center" shrinkToFit="1"/>
      <protection locked="0"/>
    </xf>
    <xf numFmtId="0" fontId="11" fillId="0" borderId="23" xfId="2" applyFont="1" applyBorder="1" applyAlignment="1">
      <alignment horizontal="center" vertical="center" shrinkToFit="1"/>
    </xf>
    <xf numFmtId="0" fontId="11" fillId="3" borderId="21" xfId="2" applyFont="1" applyFill="1" applyBorder="1" applyAlignment="1" applyProtection="1">
      <alignment horizontal="center" vertical="center" shrinkToFit="1"/>
      <protection locked="0"/>
    </xf>
    <xf numFmtId="0" fontId="11" fillId="3" borderId="25" xfId="2" applyFont="1" applyFill="1" applyBorder="1" applyAlignment="1" applyProtection="1">
      <alignment horizontal="left" vertical="center" shrinkToFit="1"/>
      <protection locked="0"/>
    </xf>
    <xf numFmtId="176" fontId="11" fillId="3" borderId="26" xfId="2" applyNumberFormat="1" applyFont="1" applyFill="1" applyBorder="1" applyAlignment="1" applyProtection="1">
      <alignment horizontal="center" vertical="center" shrinkToFit="1"/>
      <protection locked="0"/>
    </xf>
    <xf numFmtId="0" fontId="11" fillId="3" borderId="28" xfId="2" applyFont="1" applyFill="1" applyBorder="1" applyAlignment="1" applyProtection="1">
      <alignment horizontal="center" vertical="center" shrinkToFit="1"/>
      <protection locked="0"/>
    </xf>
    <xf numFmtId="0" fontId="11" fillId="3" borderId="29" xfId="2" applyFont="1" applyFill="1" applyBorder="1" applyAlignment="1" applyProtection="1">
      <alignment horizontal="center" vertical="center" shrinkToFit="1"/>
      <protection locked="0"/>
    </xf>
    <xf numFmtId="176" fontId="11" fillId="3" borderId="30" xfId="2" applyNumberFormat="1" applyFont="1" applyFill="1" applyBorder="1" applyAlignment="1" applyProtection="1">
      <alignment horizontal="center" vertical="center" shrinkToFit="1"/>
      <protection locked="0"/>
    </xf>
    <xf numFmtId="0" fontId="11" fillId="3" borderId="26" xfId="2" applyFont="1" applyFill="1" applyBorder="1" applyAlignment="1" applyProtection="1">
      <alignment horizontal="left" vertical="center" shrinkToFit="1"/>
      <protection locked="0"/>
    </xf>
    <xf numFmtId="0" fontId="11" fillId="0" borderId="33" xfId="2" applyFont="1" applyBorder="1" applyAlignment="1">
      <alignment horizontal="right" vertical="center"/>
    </xf>
    <xf numFmtId="38" fontId="11" fillId="0" borderId="33" xfId="2" applyNumberFormat="1" applyFont="1" applyBorder="1" applyAlignment="1">
      <alignment horizontal="right" vertical="center" shrinkToFit="1"/>
    </xf>
    <xf numFmtId="0" fontId="19" fillId="0" borderId="0" xfId="0" applyFont="1">
      <alignment vertical="center"/>
    </xf>
    <xf numFmtId="0" fontId="19" fillId="0" borderId="0" xfId="5" applyFont="1"/>
    <xf numFmtId="0" fontId="19" fillId="0" borderId="0" xfId="5" applyFont="1" applyAlignment="1">
      <alignment horizontal="center"/>
    </xf>
    <xf numFmtId="0" fontId="19" fillId="0" borderId="0" xfId="5" applyFont="1" applyAlignment="1">
      <alignment vertical="center"/>
    </xf>
    <xf numFmtId="0" fontId="20" fillId="0" borderId="0" xfId="0" applyFont="1">
      <alignment vertical="center"/>
    </xf>
    <xf numFmtId="0" fontId="20" fillId="0" borderId="0" xfId="5" applyFont="1"/>
    <xf numFmtId="0" fontId="19" fillId="0" borderId="0" xfId="5" applyFont="1" applyAlignment="1">
      <alignment horizontal="left" vertical="center"/>
    </xf>
    <xf numFmtId="178" fontId="19" fillId="3" borderId="0" xfId="5" applyNumberFormat="1" applyFont="1" applyFill="1" applyAlignment="1" applyProtection="1">
      <alignment horizontal="center" vertical="center"/>
      <protection locked="0"/>
    </xf>
    <xf numFmtId="0" fontId="19" fillId="0" borderId="0" xfId="5" applyFont="1" applyAlignment="1">
      <alignment horizontal="right" vertical="center"/>
    </xf>
    <xf numFmtId="0" fontId="19" fillId="0" borderId="0" xfId="1" applyFont="1" applyAlignment="1">
      <alignment horizontal="left" vertical="center"/>
    </xf>
    <xf numFmtId="0" fontId="19" fillId="0" borderId="0" xfId="1" applyFont="1" applyAlignment="1">
      <alignment horizontal="center" vertical="center"/>
    </xf>
    <xf numFmtId="0" fontId="21" fillId="0" borderId="0" xfId="0" applyFont="1">
      <alignment vertical="center"/>
    </xf>
    <xf numFmtId="0" fontId="22" fillId="0" borderId="0" xfId="5" applyFont="1"/>
    <xf numFmtId="0" fontId="23" fillId="0" borderId="0" xfId="5" applyFont="1" applyAlignment="1">
      <alignment horizontal="right" vertical="center" shrinkToFit="1"/>
    </xf>
    <xf numFmtId="0" fontId="23" fillId="0" borderId="0" xfId="5" applyFont="1" applyAlignment="1">
      <alignment vertical="center" shrinkToFit="1"/>
    </xf>
    <xf numFmtId="0" fontId="19" fillId="0" borderId="0" xfId="0" applyFont="1" applyAlignment="1">
      <alignment horizontal="left" vertical="center"/>
    </xf>
    <xf numFmtId="0" fontId="24" fillId="0" borderId="0" xfId="5" applyFont="1" applyAlignment="1">
      <alignment horizontal="center" vertical="center"/>
    </xf>
    <xf numFmtId="49" fontId="19" fillId="0" borderId="0" xfId="5" applyNumberFormat="1" applyFont="1" applyAlignment="1">
      <alignment horizontal="center" vertical="center"/>
    </xf>
    <xf numFmtId="49" fontId="21" fillId="0" borderId="0" xfId="0" applyNumberFormat="1" applyFont="1" applyAlignment="1">
      <alignment horizontal="center" vertical="center"/>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49" fontId="7" fillId="0" borderId="0" xfId="0" applyNumberFormat="1" applyFont="1" applyAlignment="1">
      <alignment horizontal="right" vertical="center"/>
    </xf>
    <xf numFmtId="49" fontId="7" fillId="0" borderId="0" xfId="0" applyNumberFormat="1" applyFont="1">
      <alignment vertical="center"/>
    </xf>
    <xf numFmtId="49" fontId="7" fillId="0" borderId="0" xfId="0" applyNumberFormat="1" applyFont="1" applyAlignment="1">
      <alignment horizontal="right" vertical="top"/>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top" wrapText="1"/>
    </xf>
    <xf numFmtId="0" fontId="26" fillId="0" borderId="0" xfId="0" applyFont="1" applyAlignment="1">
      <alignment horizontal="right" vertical="center"/>
    </xf>
    <xf numFmtId="0" fontId="26" fillId="0" borderId="0" xfId="0" applyFont="1" applyAlignment="1">
      <alignment vertical="top"/>
    </xf>
    <xf numFmtId="0" fontId="9" fillId="0" borderId="0" xfId="0" applyFont="1">
      <alignment vertical="center"/>
    </xf>
    <xf numFmtId="14" fontId="12" fillId="0" borderId="0" xfId="2" applyNumberFormat="1" applyFont="1" applyAlignment="1">
      <alignment horizontal="center" vertical="center"/>
    </xf>
    <xf numFmtId="0" fontId="14" fillId="0" borderId="0" xfId="2" applyFont="1"/>
    <xf numFmtId="0" fontId="15" fillId="0" borderId="0" xfId="2" applyFont="1"/>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7" xfId="2" applyFont="1" applyBorder="1" applyAlignment="1">
      <alignment horizontal="right" vertical="center" shrinkToFit="1"/>
    </xf>
    <xf numFmtId="38" fontId="11" fillId="0" borderId="17" xfId="3" applyFont="1" applyFill="1" applyBorder="1" applyAlignment="1" applyProtection="1">
      <alignment horizontal="right" vertical="center" shrinkToFit="1"/>
    </xf>
    <xf numFmtId="0" fontId="11" fillId="0" borderId="24" xfId="2" applyFont="1" applyBorder="1" applyAlignment="1">
      <alignment horizontal="right" vertical="center" shrinkToFit="1"/>
    </xf>
    <xf numFmtId="0" fontId="11" fillId="0" borderId="29" xfId="2" applyFont="1" applyBorder="1" applyAlignment="1">
      <alignment horizontal="right" vertical="center" shrinkToFit="1"/>
    </xf>
    <xf numFmtId="0" fontId="11" fillId="0" borderId="31" xfId="2" applyFont="1" applyBorder="1" applyAlignment="1">
      <alignment horizontal="right" vertical="center" shrinkToFit="1"/>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11" fillId="0" borderId="39" xfId="2" applyFont="1" applyBorder="1" applyAlignment="1">
      <alignment horizontal="center" vertical="center"/>
    </xf>
    <xf numFmtId="0" fontId="11" fillId="0" borderId="40" xfId="2" applyFont="1" applyBorder="1" applyAlignment="1">
      <alignment horizontal="center" vertical="center"/>
    </xf>
    <xf numFmtId="0" fontId="11" fillId="0" borderId="34" xfId="2" applyFont="1" applyBorder="1" applyAlignment="1">
      <alignment horizontal="right" vertical="center"/>
    </xf>
    <xf numFmtId="0" fontId="11" fillId="0" borderId="34" xfId="2" applyFont="1" applyBorder="1" applyAlignment="1">
      <alignment horizontal="right" vertical="center" shrinkToFit="1"/>
    </xf>
    <xf numFmtId="0" fontId="11" fillId="0" borderId="41" xfId="2" applyFont="1" applyBorder="1" applyAlignment="1">
      <alignment horizontal="center" vertical="center"/>
    </xf>
    <xf numFmtId="0" fontId="16" fillId="0" borderId="0" xfId="2" applyFont="1"/>
    <xf numFmtId="0" fontId="9" fillId="0" borderId="0" xfId="1" applyFont="1">
      <alignment vertical="center"/>
    </xf>
    <xf numFmtId="0" fontId="9" fillId="0" borderId="0" xfId="1" applyFont="1" applyAlignment="1">
      <alignment vertical="center" shrinkToFit="1"/>
    </xf>
    <xf numFmtId="0" fontId="7" fillId="0" borderId="0" xfId="1" applyFont="1">
      <alignment vertical="center"/>
    </xf>
    <xf numFmtId="0" fontId="19" fillId="0" borderId="0" xfId="5" applyFont="1" applyAlignment="1">
      <alignment horizontal="center" vertical="center"/>
    </xf>
    <xf numFmtId="176" fontId="11" fillId="8" borderId="18" xfId="2" applyNumberFormat="1" applyFont="1" applyFill="1" applyBorder="1" applyAlignment="1" applyProtection="1">
      <alignment horizontal="center" vertical="center" shrinkToFit="1"/>
      <protection locked="0"/>
    </xf>
    <xf numFmtId="176" fontId="11" fillId="8" borderId="27" xfId="2" applyNumberFormat="1" applyFont="1" applyFill="1" applyBorder="1" applyAlignment="1" applyProtection="1">
      <alignment horizontal="center" vertical="center" shrinkToFit="1"/>
      <protection locked="0"/>
    </xf>
    <xf numFmtId="0" fontId="19" fillId="0" borderId="0" xfId="5" applyFont="1" applyAlignment="1">
      <alignment horizontal="left" vertical="center" wrapText="1"/>
    </xf>
    <xf numFmtId="178" fontId="19" fillId="0" borderId="0" xfId="5" applyNumberFormat="1" applyFont="1" applyAlignment="1">
      <alignment horizontal="center" vertical="center"/>
    </xf>
    <xf numFmtId="0" fontId="47" fillId="0" borderId="0" xfId="2" applyFont="1" applyAlignment="1">
      <alignment vertical="center"/>
    </xf>
    <xf numFmtId="0" fontId="48" fillId="0" borderId="0" xfId="2" applyFont="1"/>
    <xf numFmtId="0" fontId="36" fillId="0" borderId="0" xfId="2" applyFont="1"/>
    <xf numFmtId="0" fontId="51" fillId="0" borderId="0" xfId="2" applyFont="1"/>
    <xf numFmtId="0" fontId="11" fillId="0" borderId="32" xfId="2" applyFont="1" applyBorder="1" applyAlignment="1">
      <alignment horizontal="right" vertical="center"/>
    </xf>
    <xf numFmtId="181" fontId="50" fillId="0" borderId="45" xfId="3" applyNumberFormat="1" applyFont="1" applyFill="1" applyBorder="1" applyAlignment="1" applyProtection="1">
      <alignment horizontal="right" vertical="center" shrinkToFit="1"/>
    </xf>
    <xf numFmtId="0" fontId="11" fillId="0" borderId="36" xfId="2" applyFont="1" applyBorder="1" applyAlignment="1">
      <alignment horizontal="center" vertical="center"/>
    </xf>
    <xf numFmtId="0" fontId="17" fillId="0" borderId="0" xfId="2" applyFont="1" applyAlignment="1">
      <alignment horizontal="center" vertical="center"/>
    </xf>
    <xf numFmtId="0" fontId="9" fillId="2" borderId="2" xfId="8" applyFont="1" applyFill="1" applyBorder="1" applyAlignment="1">
      <alignment horizontal="center" vertical="center" shrinkToFit="1"/>
    </xf>
    <xf numFmtId="0" fontId="9" fillId="2" borderId="50" xfId="8" applyFont="1" applyFill="1" applyBorder="1" applyAlignment="1">
      <alignment horizontal="center" vertical="center" shrinkToFit="1"/>
    </xf>
    <xf numFmtId="0" fontId="9" fillId="2" borderId="22" xfId="8" applyFont="1" applyFill="1" applyBorder="1" applyAlignment="1">
      <alignment horizontal="center" vertical="center" shrinkToFit="1"/>
    </xf>
    <xf numFmtId="49" fontId="9" fillId="2" borderId="2" xfId="8" applyNumberFormat="1" applyFont="1" applyFill="1" applyBorder="1" applyAlignment="1">
      <alignment horizontal="center" vertical="center" shrinkToFit="1"/>
    </xf>
    <xf numFmtId="0" fontId="9" fillId="0" borderId="0" xfId="7" applyFont="1">
      <alignment vertical="center"/>
    </xf>
    <xf numFmtId="0" fontId="7" fillId="0" borderId="0" xfId="7" applyFont="1">
      <alignment vertical="center"/>
    </xf>
    <xf numFmtId="0" fontId="19" fillId="0" borderId="0" xfId="5" applyFont="1" applyAlignment="1">
      <alignment vertical="center" wrapText="1"/>
    </xf>
    <xf numFmtId="38" fontId="4" fillId="0" borderId="0" xfId="4" applyAlignment="1" applyProtection="1"/>
    <xf numFmtId="0" fontId="0" fillId="0" borderId="0" xfId="2" applyFont="1"/>
    <xf numFmtId="0" fontId="4" fillId="0" borderId="0" xfId="2" applyAlignment="1">
      <alignment horizontal="center" vertical="center"/>
    </xf>
    <xf numFmtId="49" fontId="0" fillId="0" borderId="0" xfId="2" applyNumberFormat="1" applyFont="1" applyAlignment="1">
      <alignment horizontal="center"/>
    </xf>
    <xf numFmtId="49" fontId="4" fillId="0" borderId="0" xfId="2" applyNumberFormat="1" applyAlignment="1">
      <alignment horizontal="center"/>
    </xf>
    <xf numFmtId="49" fontId="54" fillId="5" borderId="6" xfId="7" applyNumberFormat="1" applyFont="1" applyFill="1" applyBorder="1" applyAlignment="1">
      <alignment horizontal="left" vertical="center" shrinkToFit="1"/>
    </xf>
    <xf numFmtId="0" fontId="54" fillId="5" borderId="6" xfId="7" applyFont="1" applyFill="1" applyBorder="1" applyAlignment="1">
      <alignment vertical="center" shrinkToFit="1"/>
    </xf>
    <xf numFmtId="0" fontId="48" fillId="0" borderId="0" xfId="7" applyFont="1" applyAlignment="1">
      <alignment vertical="center" shrinkToFit="1"/>
    </xf>
    <xf numFmtId="49" fontId="48" fillId="0" borderId="0" xfId="7" applyNumberFormat="1" applyFont="1" applyAlignment="1">
      <alignment horizontal="center" vertical="center" shrinkToFit="1"/>
    </xf>
    <xf numFmtId="49" fontId="54" fillId="5" borderId="6" xfId="7" applyNumberFormat="1" applyFont="1" applyFill="1" applyBorder="1" applyAlignment="1">
      <alignment vertical="center" shrinkToFit="1"/>
    </xf>
    <xf numFmtId="49" fontId="48" fillId="0" borderId="0" xfId="7" applyNumberFormat="1" applyFont="1" applyAlignment="1">
      <alignment vertical="center" shrinkToFit="1"/>
    </xf>
    <xf numFmtId="179" fontId="19" fillId="0" borderId="0" xfId="5" applyNumberFormat="1" applyFont="1" applyAlignment="1">
      <alignment horizontal="center" vertical="center"/>
    </xf>
    <xf numFmtId="0" fontId="7" fillId="7" borderId="48" xfId="7" applyFont="1" applyFill="1" applyBorder="1" applyAlignment="1">
      <alignment horizontal="left" vertical="center" shrinkToFit="1"/>
    </xf>
    <xf numFmtId="0" fontId="9" fillId="0" borderId="51" xfId="8" applyFont="1" applyBorder="1" applyAlignment="1">
      <alignment horizontal="center" vertical="center" shrinkToFit="1"/>
    </xf>
    <xf numFmtId="0" fontId="9" fillId="0" borderId="0" xfId="8" applyFont="1" applyAlignment="1">
      <alignment horizontal="center" vertical="center" shrinkToFit="1"/>
    </xf>
    <xf numFmtId="49" fontId="7" fillId="2" borderId="2" xfId="9" applyNumberFormat="1" applyFont="1" applyFill="1" applyBorder="1" applyAlignment="1">
      <alignment horizontal="center" vertical="center" shrinkToFit="1"/>
    </xf>
    <xf numFmtId="0" fontId="7" fillId="2" borderId="22" xfId="9" applyFont="1" applyFill="1" applyBorder="1" applyAlignment="1">
      <alignment horizontal="center" vertical="center" shrinkToFit="1"/>
    </xf>
    <xf numFmtId="0" fontId="7" fillId="2" borderId="2" xfId="9" applyFont="1" applyFill="1" applyBorder="1" applyAlignment="1">
      <alignment horizontal="center" vertical="center" shrinkToFit="1"/>
    </xf>
    <xf numFmtId="0" fontId="7" fillId="2" borderId="50" xfId="9" applyFont="1" applyFill="1" applyBorder="1" applyAlignment="1">
      <alignment horizontal="center" vertical="center" shrinkToFit="1"/>
    </xf>
    <xf numFmtId="0" fontId="7" fillId="0" borderId="0" xfId="9" applyFont="1">
      <alignment vertical="center"/>
    </xf>
    <xf numFmtId="0" fontId="7" fillId="2" borderId="2" xfId="9" applyFont="1" applyFill="1" applyBorder="1" applyAlignment="1">
      <alignment horizontal="center" vertical="center"/>
    </xf>
    <xf numFmtId="0" fontId="7" fillId="2" borderId="2" xfId="9" applyFont="1" applyFill="1" applyBorder="1" applyAlignment="1" applyProtection="1">
      <alignment horizontal="center" vertical="center" shrinkToFit="1"/>
      <protection locked="0"/>
    </xf>
    <xf numFmtId="0" fontId="7" fillId="0" borderId="0" xfId="7" applyFont="1" applyAlignment="1">
      <alignment horizontal="left" vertical="center" shrinkToFit="1"/>
    </xf>
    <xf numFmtId="0" fontId="7" fillId="0" borderId="0" xfId="7" applyFont="1" applyAlignment="1">
      <alignment horizontal="center" vertical="center" shrinkToFit="1"/>
    </xf>
    <xf numFmtId="0" fontId="7" fillId="0" borderId="47" xfId="1" applyFont="1" applyBorder="1" applyAlignment="1">
      <alignment horizontal="center" vertical="center" shrinkToFit="1"/>
    </xf>
    <xf numFmtId="0" fontId="7" fillId="0" borderId="24" xfId="1" applyFont="1" applyBorder="1" applyAlignment="1">
      <alignment horizontal="center" vertical="center" shrinkToFit="1"/>
    </xf>
    <xf numFmtId="49" fontId="7" fillId="0" borderId="24" xfId="1" applyNumberFormat="1" applyFont="1" applyBorder="1" applyAlignment="1">
      <alignment horizontal="center" vertical="center" shrinkToFit="1"/>
    </xf>
    <xf numFmtId="0" fontId="7" fillId="0" borderId="20" xfId="7" applyFont="1" applyBorder="1" applyAlignment="1">
      <alignment horizontal="left" vertical="center" shrinkToFit="1"/>
    </xf>
    <xf numFmtId="0" fontId="7" fillId="0" borderId="16" xfId="7" applyFont="1" applyBorder="1" applyAlignment="1">
      <alignment vertical="center" shrinkToFit="1"/>
    </xf>
    <xf numFmtId="0" fontId="7" fillId="0" borderId="20" xfId="7" applyFont="1" applyBorder="1" applyAlignment="1">
      <alignment vertical="center" shrinkToFit="1"/>
    </xf>
    <xf numFmtId="0" fontId="57" fillId="0" borderId="0" xfId="8" applyFont="1"/>
    <xf numFmtId="0" fontId="59" fillId="0" borderId="65" xfId="8" applyFont="1" applyBorder="1" applyAlignment="1">
      <alignment horizontal="right" vertical="center"/>
    </xf>
    <xf numFmtId="0" fontId="59" fillId="0" borderId="66" xfId="8" applyFont="1" applyBorder="1" applyAlignment="1">
      <alignment horizontal="right" vertical="center"/>
    </xf>
    <xf numFmtId="0" fontId="59" fillId="0" borderId="67" xfId="8" applyFont="1" applyBorder="1" applyAlignment="1">
      <alignment horizontal="right" vertical="center"/>
    </xf>
    <xf numFmtId="0" fontId="61" fillId="0" borderId="72" xfId="8" applyFont="1" applyBorder="1" applyAlignment="1">
      <alignment horizontal="center" vertical="center"/>
    </xf>
    <xf numFmtId="0" fontId="61" fillId="0" borderId="73" xfId="8" applyFont="1" applyBorder="1" applyAlignment="1">
      <alignment horizontal="center" vertical="center"/>
    </xf>
    <xf numFmtId="0" fontId="61" fillId="0" borderId="74" xfId="8" applyFont="1" applyBorder="1" applyAlignment="1">
      <alignment horizontal="center" vertical="center"/>
    </xf>
    <xf numFmtId="0" fontId="57" fillId="0" borderId="5" xfId="8" applyFont="1" applyBorder="1"/>
    <xf numFmtId="0" fontId="63" fillId="0" borderId="5" xfId="8" applyFont="1" applyBorder="1" applyAlignment="1">
      <alignment horizontal="right" vertical="top"/>
    </xf>
    <xf numFmtId="0" fontId="57" fillId="0" borderId="80" xfId="8" applyFont="1" applyBorder="1"/>
    <xf numFmtId="0" fontId="57" fillId="0" borderId="5" xfId="8" applyFont="1" applyBorder="1" applyAlignment="1">
      <alignment horizontal="center"/>
    </xf>
    <xf numFmtId="0" fontId="57" fillId="0" borderId="88" xfId="8" applyFont="1" applyBorder="1"/>
    <xf numFmtId="0" fontId="57" fillId="0" borderId="88" xfId="8" applyFont="1" applyBorder="1" applyAlignment="1">
      <alignment horizontal="center"/>
    </xf>
    <xf numFmtId="0" fontId="57" fillId="0" borderId="92" xfId="8" applyFont="1" applyBorder="1"/>
    <xf numFmtId="0" fontId="57" fillId="0" borderId="93" xfId="8" applyFont="1" applyBorder="1" applyAlignment="1">
      <alignment vertical="center"/>
    </xf>
    <xf numFmtId="0" fontId="57" fillId="0" borderId="33" xfId="8" applyFont="1" applyBorder="1" applyAlignment="1">
      <alignment vertical="center"/>
    </xf>
    <xf numFmtId="0" fontId="57" fillId="0" borderId="94" xfId="8" applyFont="1" applyBorder="1" applyAlignment="1">
      <alignment vertical="center"/>
    </xf>
    <xf numFmtId="0" fontId="57" fillId="0" borderId="0" xfId="8" applyFont="1" applyAlignment="1">
      <alignment vertical="center"/>
    </xf>
    <xf numFmtId="0" fontId="57" fillId="0" borderId="79" xfId="8" applyFont="1" applyBorder="1" applyAlignment="1">
      <alignment vertical="center"/>
    </xf>
    <xf numFmtId="0" fontId="57" fillId="0" borderId="5" xfId="8" applyFont="1" applyBorder="1" applyAlignment="1">
      <alignment vertical="center"/>
    </xf>
    <xf numFmtId="0" fontId="57" fillId="0" borderId="80" xfId="8" applyFont="1" applyBorder="1" applyAlignment="1">
      <alignment vertical="center"/>
    </xf>
    <xf numFmtId="0" fontId="57" fillId="0" borderId="87" xfId="8" applyFont="1" applyBorder="1" applyAlignment="1">
      <alignment vertical="center"/>
    </xf>
    <xf numFmtId="0" fontId="57" fillId="0" borderId="88" xfId="8" applyFont="1" applyBorder="1" applyAlignment="1">
      <alignment vertical="center"/>
    </xf>
    <xf numFmtId="0" fontId="57" fillId="0" borderId="92" xfId="8" applyFont="1" applyBorder="1" applyAlignment="1">
      <alignment vertical="center"/>
    </xf>
    <xf numFmtId="0" fontId="57" fillId="0" borderId="98" xfId="8" applyFont="1" applyBorder="1"/>
    <xf numFmtId="0" fontId="55" fillId="0" borderId="98" xfId="8" applyFont="1" applyBorder="1"/>
    <xf numFmtId="0" fontId="57" fillId="0" borderId="101" xfId="8" applyFont="1" applyBorder="1"/>
    <xf numFmtId="0" fontId="57" fillId="0" borderId="70" xfId="8" applyFont="1" applyBorder="1"/>
    <xf numFmtId="0" fontId="59" fillId="0" borderId="104" xfId="8" applyFont="1" applyBorder="1" applyAlignment="1">
      <alignment vertical="center"/>
    </xf>
    <xf numFmtId="0" fontId="57" fillId="0" borderId="104" xfId="8" applyFont="1" applyBorder="1"/>
    <xf numFmtId="0" fontId="57" fillId="0" borderId="63" xfId="8" applyFont="1" applyBorder="1"/>
    <xf numFmtId="0" fontId="57" fillId="0" borderId="102" xfId="8" applyFont="1" applyBorder="1"/>
    <xf numFmtId="0" fontId="57" fillId="0" borderId="64" xfId="8" applyFont="1" applyBorder="1"/>
    <xf numFmtId="0" fontId="64" fillId="0" borderId="0" xfId="8" applyFont="1"/>
    <xf numFmtId="0" fontId="57" fillId="0" borderId="0" xfId="8" applyFont="1" applyAlignment="1" applyProtection="1">
      <alignment horizontal="center" vertical="center"/>
      <protection locked="0"/>
    </xf>
    <xf numFmtId="0" fontId="64" fillId="0" borderId="10" xfId="8" applyFont="1" applyBorder="1" applyAlignment="1">
      <alignment vertical="center"/>
    </xf>
    <xf numFmtId="0" fontId="59" fillId="0" borderId="98" xfId="8" applyFont="1" applyBorder="1"/>
    <xf numFmtId="0" fontId="64" fillId="0" borderId="114" xfId="8" applyFont="1" applyBorder="1" applyAlignment="1">
      <alignment vertical="center"/>
    </xf>
    <xf numFmtId="0" fontId="57" fillId="0" borderId="71" xfId="8" applyFont="1" applyBorder="1"/>
    <xf numFmtId="0" fontId="70" fillId="0" borderId="0" xfId="5" applyFont="1"/>
    <xf numFmtId="0" fontId="36" fillId="0" borderId="0" xfId="0" applyFont="1">
      <alignment vertical="center"/>
    </xf>
    <xf numFmtId="49" fontId="9" fillId="2" borderId="50" xfId="8" applyNumberFormat="1" applyFont="1" applyFill="1" applyBorder="1" applyAlignment="1">
      <alignment horizontal="center" vertical="center" shrinkToFit="1"/>
    </xf>
    <xf numFmtId="49" fontId="48" fillId="10" borderId="18" xfId="7" applyNumberFormat="1" applyFont="1" applyFill="1" applyBorder="1" applyAlignment="1">
      <alignment horizontal="center" vertical="center" shrinkToFit="1"/>
    </xf>
    <xf numFmtId="49" fontId="48" fillId="10" borderId="20" xfId="7" applyNumberFormat="1" applyFont="1" applyFill="1" applyBorder="1" applyAlignment="1">
      <alignment horizontal="left" vertical="center" shrinkToFit="1"/>
    </xf>
    <xf numFmtId="49" fontId="48" fillId="10" borderId="54" xfId="7" applyNumberFormat="1" applyFont="1" applyFill="1" applyBorder="1" applyAlignment="1">
      <alignment horizontal="center" vertical="center" shrinkToFit="1"/>
    </xf>
    <xf numFmtId="49" fontId="48" fillId="10" borderId="18" xfId="7" applyNumberFormat="1" applyFont="1" applyFill="1" applyBorder="1" applyAlignment="1">
      <alignment vertical="center" shrinkToFit="1"/>
    </xf>
    <xf numFmtId="0" fontId="48" fillId="10" borderId="20" xfId="7" applyFont="1" applyFill="1" applyBorder="1" applyAlignment="1">
      <alignment vertical="center" shrinkToFit="1"/>
    </xf>
    <xf numFmtId="0" fontId="48" fillId="10" borderId="18" xfId="7" applyFont="1" applyFill="1" applyBorder="1" applyAlignment="1">
      <alignment vertical="center" shrinkToFit="1"/>
    </xf>
    <xf numFmtId="0" fontId="48" fillId="10" borderId="0" xfId="7" applyFont="1" applyFill="1" applyAlignment="1">
      <alignment vertical="center" shrinkToFit="1"/>
    </xf>
    <xf numFmtId="49" fontId="48" fillId="10" borderId="52" xfId="7" applyNumberFormat="1" applyFont="1" applyFill="1" applyBorder="1" applyAlignment="1">
      <alignment horizontal="center" vertical="center" shrinkToFit="1"/>
    </xf>
    <xf numFmtId="49" fontId="48" fillId="10" borderId="24" xfId="7" applyNumberFormat="1" applyFont="1" applyFill="1" applyBorder="1" applyAlignment="1">
      <alignment horizontal="left" vertical="center" shrinkToFit="1"/>
    </xf>
    <xf numFmtId="49" fontId="48" fillId="10" borderId="52" xfId="7" applyNumberFormat="1" applyFont="1" applyFill="1" applyBorder="1" applyAlignment="1">
      <alignment vertical="center" shrinkToFit="1"/>
    </xf>
    <xf numFmtId="0" fontId="48" fillId="10" borderId="24" xfId="7" applyFont="1" applyFill="1" applyBorder="1" applyAlignment="1">
      <alignment vertical="center" shrinkToFit="1"/>
    </xf>
    <xf numFmtId="0" fontId="48" fillId="10" borderId="52" xfId="7" applyFont="1" applyFill="1" applyBorder="1" applyAlignment="1">
      <alignment vertical="center" shrinkToFit="1"/>
    </xf>
    <xf numFmtId="0" fontId="7" fillId="0" borderId="0" xfId="9" applyFont="1" applyAlignment="1">
      <alignment horizontal="left" vertical="center" shrinkToFit="1"/>
    </xf>
    <xf numFmtId="49" fontId="7" fillId="2" borderId="50" xfId="9" applyNumberFormat="1" applyFont="1" applyFill="1" applyBorder="1" applyAlignment="1">
      <alignment horizontal="center" vertical="center" shrinkToFit="1"/>
    </xf>
    <xf numFmtId="0" fontId="7" fillId="0" borderId="0" xfId="9" applyFont="1" applyAlignment="1">
      <alignment vertical="center" shrinkToFit="1"/>
    </xf>
    <xf numFmtId="49" fontId="9" fillId="2" borderId="2" xfId="0" applyNumberFormat="1" applyFont="1" applyFill="1" applyBorder="1" applyAlignment="1">
      <alignment horizontal="center" vertical="center" shrinkToFit="1"/>
    </xf>
    <xf numFmtId="0" fontId="7" fillId="0" borderId="0" xfId="9" applyFont="1" applyAlignment="1">
      <alignment horizontal="center" vertical="center" shrinkToFit="1"/>
    </xf>
    <xf numFmtId="49" fontId="48" fillId="0" borderId="18" xfId="7" applyNumberFormat="1" applyFont="1" applyBorder="1" applyAlignment="1">
      <alignment horizontal="center" vertical="center" shrinkToFit="1"/>
    </xf>
    <xf numFmtId="0" fontId="48" fillId="0" borderId="20" xfId="7" applyFont="1" applyBorder="1" applyAlignment="1">
      <alignment vertical="center" shrinkToFit="1"/>
    </xf>
    <xf numFmtId="49" fontId="48" fillId="0" borderId="52" xfId="7" applyNumberFormat="1" applyFont="1" applyBorder="1" applyAlignment="1">
      <alignment horizontal="center" vertical="center" shrinkToFit="1"/>
    </xf>
    <xf numFmtId="0" fontId="48" fillId="0" borderId="24" xfId="7" applyFont="1" applyBorder="1" applyAlignment="1">
      <alignment vertical="center" shrinkToFit="1"/>
    </xf>
    <xf numFmtId="49" fontId="48" fillId="0" borderId="53" xfId="7" applyNumberFormat="1" applyFont="1" applyBorder="1" applyAlignment="1">
      <alignment horizontal="center" vertical="center" shrinkToFit="1"/>
    </xf>
    <xf numFmtId="0" fontId="48" fillId="0" borderId="59" xfId="7" applyFont="1" applyBorder="1" applyAlignment="1">
      <alignment vertical="center" shrinkToFit="1"/>
    </xf>
    <xf numFmtId="49" fontId="48" fillId="0" borderId="119" xfId="7" applyNumberFormat="1" applyFont="1" applyBorder="1" applyAlignment="1">
      <alignment horizontal="center" vertical="center" shrinkToFit="1"/>
    </xf>
    <xf numFmtId="49" fontId="48" fillId="0" borderId="54" xfId="7" applyNumberFormat="1" applyFont="1" applyBorder="1" applyAlignment="1">
      <alignment horizontal="center" vertical="center" shrinkToFit="1"/>
    </xf>
    <xf numFmtId="0" fontId="48" fillId="0" borderId="57" xfId="7" applyFont="1" applyBorder="1" applyAlignment="1">
      <alignment vertical="center" shrinkToFit="1"/>
    </xf>
    <xf numFmtId="49" fontId="48" fillId="0" borderId="18" xfId="7" applyNumberFormat="1" applyFont="1" applyBorder="1" applyAlignment="1">
      <alignment vertical="center" shrinkToFit="1"/>
    </xf>
    <xf numFmtId="0" fontId="48" fillId="0" borderId="18" xfId="7" applyFont="1" applyBorder="1" applyAlignment="1">
      <alignment vertical="center" shrinkToFit="1"/>
    </xf>
    <xf numFmtId="49" fontId="48" fillId="0" borderId="52" xfId="7" applyNumberFormat="1" applyFont="1" applyBorder="1" applyAlignment="1">
      <alignment vertical="center" shrinkToFit="1"/>
    </xf>
    <xf numFmtId="0" fontId="48" fillId="0" borderId="52" xfId="7" applyFont="1" applyBorder="1" applyAlignment="1">
      <alignment vertical="center" shrinkToFit="1"/>
    </xf>
    <xf numFmtId="0" fontId="48" fillId="0" borderId="53" xfId="7" applyFont="1" applyBorder="1" applyAlignment="1">
      <alignment vertical="center" shrinkToFit="1"/>
    </xf>
    <xf numFmtId="0" fontId="48" fillId="0" borderId="119" xfId="7" applyFont="1" applyBorder="1" applyAlignment="1">
      <alignment vertical="center" shrinkToFit="1"/>
    </xf>
    <xf numFmtId="0" fontId="48" fillId="0" borderId="54" xfId="7" applyFont="1" applyBorder="1" applyAlignment="1">
      <alignment vertical="center" shrinkToFit="1"/>
    </xf>
    <xf numFmtId="0" fontId="48" fillId="0" borderId="60" xfId="7" applyFont="1" applyBorder="1" applyAlignment="1">
      <alignment vertical="center" shrinkToFit="1"/>
    </xf>
    <xf numFmtId="0" fontId="48" fillId="0" borderId="61" xfId="7" applyFont="1" applyBorder="1" applyAlignment="1">
      <alignment vertical="center" shrinkToFit="1"/>
    </xf>
    <xf numFmtId="0" fontId="48" fillId="0" borderId="62" xfId="7" applyFont="1" applyBorder="1" applyAlignment="1">
      <alignment vertical="center" shrinkToFit="1"/>
    </xf>
    <xf numFmtId="49" fontId="48" fillId="0" borderId="120" xfId="7" applyNumberFormat="1" applyFont="1" applyBorder="1" applyAlignment="1">
      <alignment horizontal="center" vertical="center" shrinkToFit="1"/>
    </xf>
    <xf numFmtId="49" fontId="48" fillId="0" borderId="26" xfId="7" applyNumberFormat="1" applyFont="1" applyBorder="1" applyAlignment="1">
      <alignment horizontal="center" vertical="center" shrinkToFit="1"/>
    </xf>
    <xf numFmtId="49" fontId="48" fillId="0" borderId="122" xfId="7" applyNumberFormat="1" applyFont="1" applyBorder="1" applyAlignment="1">
      <alignment horizontal="center" vertical="center" shrinkToFit="1"/>
    </xf>
    <xf numFmtId="49" fontId="48" fillId="0" borderId="59" xfId="7" applyNumberFormat="1" applyFont="1" applyBorder="1" applyAlignment="1">
      <alignment horizontal="left" vertical="center" shrinkToFit="1"/>
    </xf>
    <xf numFmtId="49" fontId="48" fillId="0" borderId="52" xfId="9" applyNumberFormat="1" applyFont="1" applyBorder="1" applyAlignment="1">
      <alignment horizontal="center" vertical="center" shrinkToFit="1"/>
    </xf>
    <xf numFmtId="49" fontId="48" fillId="0" borderId="52" xfId="9" applyNumberFormat="1" applyFont="1" applyBorder="1" applyAlignment="1">
      <alignment vertical="center" shrinkToFit="1"/>
    </xf>
    <xf numFmtId="0" fontId="48" fillId="0" borderId="24" xfId="9" applyFont="1" applyBorder="1" applyAlignment="1">
      <alignment vertical="center" shrinkToFit="1"/>
    </xf>
    <xf numFmtId="0" fontId="48" fillId="0" borderId="52" xfId="9" applyFont="1" applyBorder="1" applyAlignment="1">
      <alignment vertical="center" shrinkToFit="1"/>
    </xf>
    <xf numFmtId="49" fontId="48" fillId="0" borderId="57" xfId="7" applyNumberFormat="1" applyFont="1" applyBorder="1" applyAlignment="1">
      <alignment horizontal="left" vertical="center" shrinkToFit="1"/>
    </xf>
    <xf numFmtId="49" fontId="48" fillId="0" borderId="24" xfId="7" applyNumberFormat="1" applyFont="1" applyBorder="1" applyAlignment="1">
      <alignment horizontal="left" vertical="center" shrinkToFit="1"/>
    </xf>
    <xf numFmtId="49" fontId="48" fillId="0" borderId="23" xfId="7" applyNumberFormat="1" applyFont="1" applyBorder="1" applyAlignment="1">
      <alignment horizontal="center" vertical="center" shrinkToFit="1"/>
    </xf>
    <xf numFmtId="49" fontId="7" fillId="0" borderId="2" xfId="0" applyNumberFormat="1" applyFont="1" applyBorder="1" applyAlignment="1">
      <alignment horizontal="center" vertical="center"/>
    </xf>
    <xf numFmtId="49" fontId="7" fillId="0" borderId="2" xfId="1" applyNumberFormat="1" applyFont="1" applyBorder="1" applyAlignment="1">
      <alignment horizontal="center" vertical="center"/>
    </xf>
    <xf numFmtId="179" fontId="36" fillId="0" borderId="2" xfId="0" applyNumberFormat="1" applyFont="1" applyBorder="1" applyAlignment="1">
      <alignment vertical="center" shrinkToFit="1"/>
    </xf>
    <xf numFmtId="0" fontId="36" fillId="0" borderId="2" xfId="0" applyFont="1" applyBorder="1">
      <alignment vertical="center"/>
    </xf>
    <xf numFmtId="0" fontId="36" fillId="0" borderId="2" xfId="1" applyFont="1" applyBorder="1">
      <alignment vertical="center"/>
    </xf>
    <xf numFmtId="49" fontId="48" fillId="0" borderId="20" xfId="7" applyNumberFormat="1" applyFont="1" applyBorder="1" applyAlignment="1">
      <alignment horizontal="left" vertical="center" shrinkToFit="1"/>
    </xf>
    <xf numFmtId="49" fontId="71" fillId="0" borderId="24" xfId="7" applyNumberFormat="1" applyFont="1" applyBorder="1" applyAlignment="1">
      <alignment horizontal="left" vertical="center" shrinkToFit="1"/>
    </xf>
    <xf numFmtId="0" fontId="7" fillId="4" borderId="47" xfId="9" applyFont="1" applyFill="1" applyBorder="1" applyAlignment="1">
      <alignment horizontal="center" vertical="center" shrinkToFit="1"/>
    </xf>
    <xf numFmtId="0" fontId="7" fillId="4" borderId="24" xfId="9" applyFont="1" applyFill="1" applyBorder="1" applyAlignment="1">
      <alignment horizontal="center" vertical="center" shrinkToFit="1"/>
    </xf>
    <xf numFmtId="0" fontId="7" fillId="4" borderId="48" xfId="9" applyFont="1" applyFill="1" applyBorder="1" applyAlignment="1">
      <alignment horizontal="center" vertical="center" shrinkToFit="1"/>
    </xf>
    <xf numFmtId="0" fontId="7" fillId="7" borderId="20" xfId="9" applyFont="1" applyFill="1" applyBorder="1" applyAlignment="1">
      <alignment horizontal="left" vertical="center" shrinkToFit="1"/>
    </xf>
    <xf numFmtId="0" fontId="9" fillId="0" borderId="0" xfId="8" applyFont="1" applyAlignment="1">
      <alignment vertical="center" shrinkToFit="1"/>
    </xf>
    <xf numFmtId="0" fontId="9" fillId="0" borderId="0" xfId="8" applyFont="1" applyAlignment="1">
      <alignment vertical="center"/>
    </xf>
    <xf numFmtId="0" fontId="7" fillId="2" borderId="48" xfId="9" applyFont="1" applyFill="1" applyBorder="1" applyAlignment="1">
      <alignment horizontal="center" vertical="center"/>
    </xf>
    <xf numFmtId="0" fontId="7" fillId="7" borderId="24" xfId="7" applyFont="1" applyFill="1" applyBorder="1" applyAlignment="1">
      <alignment horizontal="center" vertical="center" shrinkToFit="1"/>
    </xf>
    <xf numFmtId="0" fontId="7" fillId="0" borderId="0" xfId="11" applyFont="1">
      <alignment vertical="center"/>
    </xf>
    <xf numFmtId="179" fontId="34" fillId="2" borderId="2" xfId="0" applyNumberFormat="1" applyFont="1" applyFill="1" applyBorder="1" applyAlignment="1">
      <alignment horizontal="center" vertical="center" shrinkToFit="1"/>
    </xf>
    <xf numFmtId="179" fontId="34" fillId="2" borderId="48" xfId="0" applyNumberFormat="1" applyFont="1" applyFill="1" applyBorder="1" applyAlignment="1">
      <alignment horizontal="center" vertical="center" shrinkToFit="1"/>
    </xf>
    <xf numFmtId="49" fontId="7" fillId="2" borderId="22" xfId="13" applyNumberFormat="1" applyFont="1" applyFill="1" applyBorder="1" applyAlignment="1">
      <alignment horizontal="center" vertical="center" shrinkToFit="1"/>
    </xf>
    <xf numFmtId="49" fontId="7" fillId="2" borderId="2" xfId="13" applyNumberFormat="1" applyFont="1" applyFill="1" applyBorder="1" applyAlignment="1">
      <alignment horizontal="center" vertical="center" shrinkToFit="1"/>
    </xf>
    <xf numFmtId="49" fontId="9" fillId="2" borderId="50" xfId="0" applyNumberFormat="1" applyFont="1" applyFill="1" applyBorder="1" applyAlignment="1">
      <alignment horizontal="center" vertical="center" shrinkToFit="1"/>
    </xf>
    <xf numFmtId="49" fontId="7" fillId="2" borderId="47" xfId="13" applyNumberFormat="1" applyFont="1" applyFill="1" applyBorder="1" applyAlignment="1">
      <alignment horizontal="center" vertical="center" shrinkToFit="1"/>
    </xf>
    <xf numFmtId="49" fontId="7" fillId="2" borderId="2" xfId="13" applyNumberFormat="1" applyFont="1" applyFill="1" applyBorder="1" applyAlignment="1">
      <alignment horizontal="center" vertical="center"/>
    </xf>
    <xf numFmtId="0" fontId="7" fillId="0" borderId="47" xfId="13" applyFont="1" applyBorder="1" applyAlignment="1">
      <alignment horizontal="left" vertical="center"/>
    </xf>
    <xf numFmtId="0" fontId="7" fillId="0" borderId="24" xfId="13" applyFont="1" applyBorder="1" applyAlignment="1">
      <alignment horizontal="left" vertical="center"/>
    </xf>
    <xf numFmtId="0" fontId="7" fillId="0" borderId="48" xfId="13" applyFont="1" applyBorder="1" applyAlignment="1">
      <alignment horizontal="left" vertical="center"/>
    </xf>
    <xf numFmtId="49" fontId="9" fillId="2" borderId="47" xfId="0" applyNumberFormat="1" applyFont="1" applyFill="1" applyBorder="1" applyAlignment="1">
      <alignment horizontal="center" vertical="center" shrinkToFit="1"/>
    </xf>
    <xf numFmtId="0" fontId="7" fillId="0" borderId="0" xfId="13" applyFont="1" applyAlignment="1">
      <alignment horizontal="center" vertical="center" shrinkToFit="1"/>
    </xf>
    <xf numFmtId="49" fontId="7" fillId="2" borderId="50" xfId="13" applyNumberFormat="1" applyFont="1" applyFill="1" applyBorder="1" applyAlignment="1">
      <alignment horizontal="center" vertical="center" shrinkToFit="1"/>
    </xf>
    <xf numFmtId="0" fontId="7" fillId="0" borderId="0" xfId="13" applyFont="1">
      <alignment vertical="center"/>
    </xf>
    <xf numFmtId="0" fontId="7" fillId="2" borderId="22" xfId="9" applyFont="1" applyFill="1" applyBorder="1" applyAlignment="1" applyProtection="1">
      <alignment horizontal="center" vertical="center" shrinkToFit="1"/>
      <protection locked="0"/>
    </xf>
    <xf numFmtId="49" fontId="7" fillId="9" borderId="2" xfId="1" applyNumberFormat="1" applyFont="1" applyFill="1" applyBorder="1" applyAlignment="1">
      <alignment horizontal="center" vertical="center"/>
    </xf>
    <xf numFmtId="49" fontId="48" fillId="9" borderId="24" xfId="7" applyNumberFormat="1" applyFont="1" applyFill="1" applyBorder="1" applyAlignment="1">
      <alignment horizontal="left" vertical="center" shrinkToFit="1"/>
    </xf>
    <xf numFmtId="49" fontId="48" fillId="9" borderId="52" xfId="7" applyNumberFormat="1" applyFont="1" applyFill="1" applyBorder="1" applyAlignment="1">
      <alignment horizontal="center" vertical="center" shrinkToFit="1"/>
    </xf>
    <xf numFmtId="0" fontId="36" fillId="9" borderId="2" xfId="1" applyFont="1" applyFill="1" applyBorder="1">
      <alignment vertical="center"/>
    </xf>
    <xf numFmtId="0" fontId="36" fillId="9" borderId="2" xfId="0" applyFont="1" applyFill="1" applyBorder="1">
      <alignment vertical="center"/>
    </xf>
    <xf numFmtId="0" fontId="62" fillId="0" borderId="104" xfId="8" applyFont="1" applyBorder="1" applyAlignment="1" applyProtection="1">
      <alignment horizontal="left" vertical="center" shrinkToFit="1"/>
      <protection locked="0"/>
    </xf>
    <xf numFmtId="0" fontId="9" fillId="0" borderId="29" xfId="13" applyFont="1" applyBorder="1" applyAlignment="1">
      <alignment horizontal="center" vertical="center" shrinkToFit="1"/>
    </xf>
    <xf numFmtId="0" fontId="7" fillId="0" borderId="29" xfId="9" applyFont="1" applyBorder="1" applyAlignment="1">
      <alignment vertical="center" shrinkToFit="1"/>
    </xf>
    <xf numFmtId="0" fontId="9" fillId="0" borderId="0" xfId="9" applyFont="1">
      <alignment vertical="center"/>
    </xf>
    <xf numFmtId="0" fontId="7" fillId="0" borderId="0" xfId="14" applyFont="1">
      <alignment vertical="center"/>
    </xf>
    <xf numFmtId="0" fontId="7" fillId="0" borderId="2" xfId="9" applyFont="1" applyBorder="1" applyAlignment="1">
      <alignment horizontal="left" vertical="center"/>
    </xf>
    <xf numFmtId="0" fontId="7" fillId="2" borderId="0" xfId="9" applyFont="1" applyFill="1" applyAlignment="1">
      <alignment horizontal="center" vertical="center"/>
    </xf>
    <xf numFmtId="0" fontId="7" fillId="0" borderId="25" xfId="9" applyFont="1" applyBorder="1">
      <alignment vertical="center"/>
    </xf>
    <xf numFmtId="0" fontId="7" fillId="0" borderId="29" xfId="9" applyFont="1" applyBorder="1">
      <alignment vertical="center"/>
    </xf>
    <xf numFmtId="0" fontId="7" fillId="0" borderId="121" xfId="9" applyFont="1" applyBorder="1">
      <alignment vertical="center"/>
    </xf>
    <xf numFmtId="0" fontId="9" fillId="0" borderId="0" xfId="15" applyFont="1" applyAlignment="1">
      <alignment vertical="center" shrinkToFit="1"/>
    </xf>
    <xf numFmtId="0" fontId="9" fillId="0" borderId="0" xfId="15" applyFont="1">
      <alignment vertical="center"/>
    </xf>
    <xf numFmtId="0" fontId="7" fillId="2" borderId="50" xfId="9" applyFont="1" applyFill="1" applyBorder="1" applyAlignment="1">
      <alignment horizontal="center" vertical="center"/>
    </xf>
    <xf numFmtId="0" fontId="7" fillId="0" borderId="24" xfId="0" applyFont="1" applyBorder="1" applyAlignment="1">
      <alignment horizontal="left" vertical="center"/>
    </xf>
    <xf numFmtId="0" fontId="7" fillId="2" borderId="48" xfId="9" applyFont="1" applyFill="1" applyBorder="1" applyAlignment="1" applyProtection="1">
      <alignment horizontal="center" vertical="center" shrinkToFit="1"/>
      <protection locked="0"/>
    </xf>
    <xf numFmtId="0" fontId="7" fillId="0" borderId="0" xfId="15" applyFont="1">
      <alignment vertical="center"/>
    </xf>
    <xf numFmtId="0" fontId="7" fillId="0" borderId="24" xfId="0" applyFont="1" applyBorder="1" applyAlignment="1">
      <alignment horizontal="left" vertical="center" shrinkToFit="1"/>
    </xf>
    <xf numFmtId="0" fontId="7" fillId="0" borderId="48" xfId="0" applyFont="1" applyBorder="1" applyAlignment="1">
      <alignment horizontal="left" vertical="center" shrinkToFit="1"/>
    </xf>
    <xf numFmtId="0" fontId="7" fillId="10" borderId="0" xfId="9" applyFont="1" applyFill="1" applyAlignment="1" applyProtection="1">
      <alignment horizontal="center" vertical="center" shrinkToFit="1"/>
      <protection locked="0"/>
    </xf>
    <xf numFmtId="0" fontId="7" fillId="10" borderId="0" xfId="0" applyFont="1" applyFill="1" applyAlignment="1"/>
    <xf numFmtId="0" fontId="7" fillId="0" borderId="0" xfId="0" applyFont="1" applyAlignment="1">
      <alignment shrinkToFit="1"/>
    </xf>
    <xf numFmtId="0" fontId="81" fillId="0" borderId="0" xfId="9" applyFont="1">
      <alignment vertical="center"/>
    </xf>
    <xf numFmtId="49" fontId="7" fillId="0" borderId="16" xfId="7" applyNumberFormat="1" applyFont="1" applyBorder="1" applyAlignment="1">
      <alignment horizontal="center" vertical="center" shrinkToFit="1"/>
    </xf>
    <xf numFmtId="0" fontId="9" fillId="0" borderId="58" xfId="8" applyFont="1" applyBorder="1" applyAlignment="1">
      <alignment vertical="center"/>
    </xf>
    <xf numFmtId="0" fontId="7" fillId="0" borderId="20" xfId="1" applyFont="1" applyBorder="1" applyAlignment="1">
      <alignment horizontal="center" vertical="center" shrinkToFit="1"/>
    </xf>
    <xf numFmtId="0" fontId="7" fillId="0" borderId="51" xfId="9" applyFont="1" applyBorder="1">
      <alignment vertical="center"/>
    </xf>
    <xf numFmtId="0" fontId="7" fillId="2" borderId="47" xfId="9" applyFont="1" applyFill="1" applyBorder="1" applyAlignment="1">
      <alignment horizontal="center" vertical="center"/>
    </xf>
    <xf numFmtId="0" fontId="7" fillId="2" borderId="47" xfId="9" applyFont="1" applyFill="1" applyBorder="1" applyAlignment="1">
      <alignment horizontal="center" vertical="center" shrinkToFit="1"/>
    </xf>
    <xf numFmtId="0" fontId="57" fillId="3" borderId="63" xfId="8" applyFont="1" applyFill="1" applyBorder="1" applyAlignment="1" applyProtection="1">
      <alignment horizontal="center"/>
      <protection locked="0"/>
    </xf>
    <xf numFmtId="0" fontId="57" fillId="3" borderId="98" xfId="8" applyFont="1" applyFill="1" applyBorder="1" applyAlignment="1" applyProtection="1">
      <alignment horizontal="center"/>
      <protection locked="0"/>
    </xf>
    <xf numFmtId="0" fontId="57" fillId="3" borderId="0" xfId="8" applyFont="1" applyFill="1" applyAlignment="1" applyProtection="1">
      <alignment horizontal="center" vertical="center"/>
      <protection locked="0"/>
    </xf>
    <xf numFmtId="0" fontId="7" fillId="0" borderId="47" xfId="0" applyFont="1" applyBorder="1" applyAlignment="1">
      <alignment horizontal="left" vertical="center"/>
    </xf>
    <xf numFmtId="0" fontId="7" fillId="0" borderId="24" xfId="0" applyFont="1" applyBorder="1" applyAlignment="1">
      <alignment horizontal="left" vertical="center"/>
    </xf>
    <xf numFmtId="0" fontId="7" fillId="0" borderId="48" xfId="0" applyFont="1" applyBorder="1" applyAlignment="1">
      <alignment horizontal="left" vertical="center"/>
    </xf>
    <xf numFmtId="0" fontId="79" fillId="0" borderId="47" xfId="0" applyFont="1" applyBorder="1" applyAlignment="1">
      <alignment horizontal="left" vertical="center"/>
    </xf>
    <xf numFmtId="0" fontId="79" fillId="0" borderId="24" xfId="0" applyFont="1" applyBorder="1" applyAlignment="1">
      <alignment horizontal="left" vertical="center"/>
    </xf>
    <xf numFmtId="0" fontId="79" fillId="0" borderId="48" xfId="0" applyFont="1" applyBorder="1" applyAlignment="1">
      <alignment horizontal="left" vertical="center"/>
    </xf>
    <xf numFmtId="0" fontId="7" fillId="0" borderId="47" xfId="9" applyFont="1" applyBorder="1" applyAlignment="1">
      <alignment horizontal="left" vertical="center" shrinkToFit="1"/>
    </xf>
    <xf numFmtId="0" fontId="7" fillId="0" borderId="24" xfId="9" applyFont="1" applyBorder="1" applyAlignment="1">
      <alignment horizontal="left" vertical="center" shrinkToFit="1"/>
    </xf>
    <xf numFmtId="0" fontId="7" fillId="0" borderId="48" xfId="9" applyFont="1" applyBorder="1" applyAlignment="1">
      <alignment horizontal="left" vertical="center" shrinkToFit="1"/>
    </xf>
    <xf numFmtId="0" fontId="7" fillId="4" borderId="47" xfId="9" applyFont="1" applyFill="1" applyBorder="1" applyAlignment="1">
      <alignment horizontal="center" vertical="center" shrinkToFit="1"/>
    </xf>
    <xf numFmtId="0" fontId="7" fillId="4" borderId="24" xfId="9" applyFont="1" applyFill="1" applyBorder="1" applyAlignment="1">
      <alignment horizontal="center" vertical="center" shrinkToFit="1"/>
    </xf>
    <xf numFmtId="0" fontId="7" fillId="4" borderId="48" xfId="9" applyFont="1" applyFill="1" applyBorder="1" applyAlignment="1">
      <alignment horizontal="center" vertical="center" shrinkToFit="1"/>
    </xf>
    <xf numFmtId="0" fontId="7" fillId="0" borderId="47" xfId="9" applyFont="1" applyBorder="1" applyAlignment="1">
      <alignment horizontal="left" vertical="center"/>
    </xf>
    <xf numFmtId="0" fontId="7" fillId="0" borderId="24" xfId="9" applyFont="1" applyBorder="1" applyAlignment="1">
      <alignment horizontal="left" vertical="center"/>
    </xf>
    <xf numFmtId="0" fontId="7" fillId="0" borderId="48" xfId="9" applyFont="1" applyBorder="1" applyAlignment="1">
      <alignment horizontal="left" vertical="center"/>
    </xf>
    <xf numFmtId="0" fontId="7" fillId="0" borderId="0" xfId="13" applyFont="1" applyAlignment="1">
      <alignment horizontal="left" vertical="center" shrinkToFit="1"/>
    </xf>
    <xf numFmtId="0" fontId="7" fillId="0" borderId="58" xfId="13" applyFont="1" applyBorder="1" applyAlignment="1">
      <alignment horizontal="left" vertical="center" shrinkToFit="1"/>
    </xf>
    <xf numFmtId="0" fontId="7" fillId="0" borderId="0" xfId="9" applyFont="1" applyAlignment="1">
      <alignment horizontal="left" vertical="center" shrinkToFit="1"/>
    </xf>
    <xf numFmtId="0" fontId="7" fillId="7" borderId="2" xfId="9" applyFont="1" applyFill="1" applyBorder="1" applyAlignment="1">
      <alignment horizontal="left" vertical="center" shrinkToFit="1"/>
    </xf>
    <xf numFmtId="179" fontId="34" fillId="0" borderId="2" xfId="10" applyNumberFormat="1" applyFont="1" applyBorder="1" applyAlignment="1">
      <alignment horizontal="left" vertical="center" shrinkToFit="1"/>
    </xf>
    <xf numFmtId="0" fontId="7" fillId="0" borderId="47" xfId="13" applyFont="1" applyBorder="1" applyAlignment="1">
      <alignment horizontal="left" vertical="center" shrinkToFit="1"/>
    </xf>
    <xf numFmtId="0" fontId="7" fillId="0" borderId="24" xfId="13" applyFont="1" applyBorder="1" applyAlignment="1">
      <alignment horizontal="left" vertical="center" shrinkToFit="1"/>
    </xf>
    <xf numFmtId="0" fontId="7" fillId="0" borderId="48" xfId="13" applyFont="1" applyBorder="1" applyAlignment="1">
      <alignment horizontal="left" vertical="center" shrinkToFit="1"/>
    </xf>
    <xf numFmtId="0" fontId="7" fillId="0" borderId="16" xfId="13" applyFont="1" applyBorder="1" applyAlignment="1">
      <alignment horizontal="left" vertical="center" shrinkToFit="1"/>
    </xf>
    <xf numFmtId="0" fontId="7" fillId="0" borderId="20" xfId="13" applyFont="1" applyBorder="1" applyAlignment="1">
      <alignment horizontal="left" vertical="center" shrinkToFit="1"/>
    </xf>
    <xf numFmtId="0" fontId="7" fillId="0" borderId="49" xfId="13" applyFont="1" applyBorder="1" applyAlignment="1">
      <alignment horizontal="left" vertical="center" shrinkToFit="1"/>
    </xf>
    <xf numFmtId="179" fontId="34" fillId="0" borderId="2" xfId="0" applyNumberFormat="1" applyFont="1" applyBorder="1" applyAlignment="1">
      <alignment horizontal="left" vertical="center" shrinkToFit="1"/>
    </xf>
    <xf numFmtId="0" fontId="7" fillId="0" borderId="2" xfId="9" applyFont="1" applyBorder="1" applyAlignment="1">
      <alignment horizontal="left" vertical="center" shrinkToFit="1"/>
    </xf>
    <xf numFmtId="0" fontId="7" fillId="0" borderId="47" xfId="9" applyFont="1" applyBorder="1">
      <alignment vertical="center"/>
    </xf>
    <xf numFmtId="0" fontId="7" fillId="0" borderId="24" xfId="9" applyFont="1" applyBorder="1">
      <alignment vertical="center"/>
    </xf>
    <xf numFmtId="0" fontId="7" fillId="0" borderId="48" xfId="9" applyFont="1" applyBorder="1">
      <alignment vertical="center"/>
    </xf>
    <xf numFmtId="0" fontId="7" fillId="0" borderId="2" xfId="9" applyFont="1" applyBorder="1" applyAlignment="1">
      <alignment horizontal="left" vertical="center"/>
    </xf>
    <xf numFmtId="0" fontId="7" fillId="7" borderId="16" xfId="9" applyFont="1" applyFill="1" applyBorder="1" applyAlignment="1">
      <alignment horizontal="left" vertical="center" shrinkToFit="1"/>
    </xf>
    <xf numFmtId="0" fontId="7" fillId="7" borderId="20" xfId="9" applyFont="1" applyFill="1" applyBorder="1" applyAlignment="1">
      <alignment horizontal="left" vertical="center" shrinkToFit="1"/>
    </xf>
    <xf numFmtId="0" fontId="7" fillId="7" borderId="2" xfId="9" applyFont="1" applyFill="1" applyBorder="1" applyAlignment="1">
      <alignment horizontal="center" vertical="center"/>
    </xf>
    <xf numFmtId="0" fontId="7" fillId="4" borderId="2" xfId="9" applyFont="1" applyFill="1" applyBorder="1" applyAlignment="1">
      <alignment horizontal="center" vertical="center"/>
    </xf>
    <xf numFmtId="0" fontId="29" fillId="6" borderId="0" xfId="7" applyFont="1" applyFill="1" applyAlignment="1">
      <alignment horizontal="left" vertical="center"/>
    </xf>
    <xf numFmtId="0" fontId="7" fillId="7" borderId="16" xfId="7" applyFont="1" applyFill="1" applyBorder="1" applyAlignment="1">
      <alignment horizontal="left" vertical="center" shrinkToFit="1"/>
    </xf>
    <xf numFmtId="0" fontId="7" fillId="7" borderId="20" xfId="7" applyFont="1" applyFill="1" applyBorder="1" applyAlignment="1">
      <alignment horizontal="left" vertical="center" shrinkToFit="1"/>
    </xf>
    <xf numFmtId="0" fontId="7" fillId="4" borderId="47" xfId="7" applyFont="1" applyFill="1" applyBorder="1" applyAlignment="1">
      <alignment horizontal="center" vertical="center"/>
    </xf>
    <xf numFmtId="0" fontId="7" fillId="4" borderId="24" xfId="7" applyFont="1" applyFill="1" applyBorder="1" applyAlignment="1">
      <alignment horizontal="center" vertical="center"/>
    </xf>
    <xf numFmtId="0" fontId="7" fillId="4" borderId="48" xfId="7" applyFont="1" applyFill="1" applyBorder="1" applyAlignment="1">
      <alignment horizontal="center" vertical="center"/>
    </xf>
    <xf numFmtId="0" fontId="7" fillId="0" borderId="47" xfId="7" applyFont="1" applyBorder="1" applyAlignment="1">
      <alignment horizontal="left" vertical="center" shrinkToFit="1"/>
    </xf>
    <xf numFmtId="0" fontId="7" fillId="0" borderId="24" xfId="7" applyFont="1" applyBorder="1" applyAlignment="1">
      <alignment horizontal="left" vertical="center" shrinkToFit="1"/>
    </xf>
    <xf numFmtId="0" fontId="7" fillId="0" borderId="48" xfId="7" applyFont="1" applyBorder="1" applyAlignment="1">
      <alignment horizontal="left" vertical="center" shrinkToFit="1"/>
    </xf>
    <xf numFmtId="0" fontId="7" fillId="4" borderId="47" xfId="7" applyFont="1" applyFill="1" applyBorder="1" applyAlignment="1">
      <alignment horizontal="center" vertical="center" shrinkToFit="1"/>
    </xf>
    <xf numFmtId="0" fontId="7" fillId="4" borderId="24" xfId="7" applyFont="1" applyFill="1" applyBorder="1" applyAlignment="1">
      <alignment horizontal="center" vertical="center" shrinkToFit="1"/>
    </xf>
    <xf numFmtId="0" fontId="7" fillId="4" borderId="48" xfId="7" applyFont="1" applyFill="1" applyBorder="1" applyAlignment="1">
      <alignment horizontal="center" vertical="center" shrinkToFit="1"/>
    </xf>
    <xf numFmtId="0" fontId="7" fillId="4" borderId="2" xfId="9" applyFont="1" applyFill="1" applyBorder="1" applyAlignment="1">
      <alignment horizontal="center" vertical="center" shrinkToFit="1"/>
    </xf>
    <xf numFmtId="0" fontId="7" fillId="10" borderId="47" xfId="9" applyFont="1" applyFill="1" applyBorder="1" applyAlignment="1">
      <alignment horizontal="left" vertical="center" shrinkToFit="1"/>
    </xf>
    <xf numFmtId="0" fontId="7" fillId="10" borderId="24" xfId="9" applyFont="1" applyFill="1" applyBorder="1" applyAlignment="1">
      <alignment horizontal="left" vertical="center" shrinkToFit="1"/>
    </xf>
    <xf numFmtId="0" fontId="7" fillId="10" borderId="48" xfId="9" applyFont="1" applyFill="1" applyBorder="1" applyAlignment="1">
      <alignment horizontal="left" vertical="center" shrinkToFit="1"/>
    </xf>
    <xf numFmtId="179" fontId="34" fillId="4" borderId="48" xfId="0" applyNumberFormat="1" applyFont="1" applyFill="1" applyBorder="1" applyAlignment="1">
      <alignment horizontal="center" vertical="center" shrinkToFit="1"/>
    </xf>
    <xf numFmtId="179" fontId="34" fillId="4" borderId="2" xfId="0" applyNumberFormat="1" applyFont="1" applyFill="1" applyBorder="1" applyAlignment="1">
      <alignment horizontal="center" vertical="center" shrinkToFit="1"/>
    </xf>
    <xf numFmtId="0" fontId="7" fillId="4" borderId="47" xfId="13" applyFont="1" applyFill="1" applyBorder="1" applyAlignment="1">
      <alignment horizontal="center" vertical="center"/>
    </xf>
    <xf numFmtId="0" fontId="7" fillId="4" borderId="24" xfId="13" applyFont="1" applyFill="1" applyBorder="1" applyAlignment="1">
      <alignment horizontal="center" vertical="center"/>
    </xf>
    <xf numFmtId="0" fontId="7" fillId="4" borderId="48" xfId="13" applyFont="1" applyFill="1" applyBorder="1" applyAlignment="1">
      <alignment horizontal="center" vertical="center"/>
    </xf>
    <xf numFmtId="0" fontId="7" fillId="4" borderId="47" xfId="13" applyFont="1" applyFill="1" applyBorder="1" applyAlignment="1">
      <alignment horizontal="center" vertical="center" shrinkToFit="1"/>
    </xf>
    <xf numFmtId="0" fontId="7" fillId="4" borderId="24" xfId="13" applyFont="1" applyFill="1" applyBorder="1" applyAlignment="1">
      <alignment horizontal="center" vertical="center" shrinkToFit="1"/>
    </xf>
    <xf numFmtId="0" fontId="7" fillId="4" borderId="48" xfId="13" applyFont="1" applyFill="1" applyBorder="1" applyAlignment="1">
      <alignment horizontal="center" vertical="center" shrinkToFit="1"/>
    </xf>
    <xf numFmtId="179" fontId="34" fillId="0" borderId="50" xfId="0" applyNumberFormat="1" applyFont="1" applyBorder="1" applyAlignment="1">
      <alignment horizontal="left" vertical="center" shrinkToFit="1"/>
    </xf>
    <xf numFmtId="0" fontId="7" fillId="0" borderId="47" xfId="13" applyFont="1" applyBorder="1" applyAlignment="1">
      <alignment horizontal="left" vertical="center"/>
    </xf>
    <xf numFmtId="0" fontId="7" fillId="0" borderId="24" xfId="13" applyFont="1" applyBorder="1" applyAlignment="1">
      <alignment horizontal="left" vertical="center"/>
    </xf>
    <xf numFmtId="0" fontId="7" fillId="0" borderId="48" xfId="13" applyFont="1" applyBorder="1" applyAlignment="1">
      <alignment horizontal="left" vertical="center"/>
    </xf>
    <xf numFmtId="0" fontId="7" fillId="7" borderId="47" xfId="7" applyFont="1" applyFill="1" applyBorder="1" applyAlignment="1">
      <alignment horizontal="left" vertical="center" shrinkToFit="1"/>
    </xf>
    <xf numFmtId="0" fontId="7" fillId="7" borderId="24" xfId="7" applyFont="1" applyFill="1" applyBorder="1" applyAlignment="1">
      <alignment horizontal="left" vertical="center" shrinkToFit="1"/>
    </xf>
    <xf numFmtId="0" fontId="7" fillId="0" borderId="2" xfId="0" applyFont="1" applyBorder="1" applyAlignment="1">
      <alignment horizontal="left" vertical="center"/>
    </xf>
    <xf numFmtId="0" fontId="7" fillId="4" borderId="47" xfId="9" applyFont="1" applyFill="1" applyBorder="1" applyAlignment="1">
      <alignment horizontal="left" vertical="center" shrinkToFit="1"/>
    </xf>
    <xf numFmtId="0" fontId="7" fillId="4" borderId="24" xfId="9" applyFont="1" applyFill="1" applyBorder="1" applyAlignment="1">
      <alignment horizontal="left" vertical="center" shrinkToFit="1"/>
    </xf>
    <xf numFmtId="0" fontId="7" fillId="4" borderId="29" xfId="9" applyFont="1" applyFill="1" applyBorder="1" applyAlignment="1">
      <alignment horizontal="left" vertical="center" shrinkToFit="1"/>
    </xf>
    <xf numFmtId="0" fontId="7" fillId="0" borderId="0" xfId="9" applyFont="1" applyAlignment="1">
      <alignment horizontal="left" vertical="center"/>
    </xf>
    <xf numFmtId="0" fontId="21" fillId="0" borderId="0" xfId="0" applyFont="1" applyAlignment="1">
      <alignment horizontal="right" vertical="center"/>
    </xf>
    <xf numFmtId="0" fontId="23" fillId="0" borderId="0" xfId="5" applyFont="1" applyAlignment="1">
      <alignment horizontal="left" vertical="center" shrinkToFit="1"/>
    </xf>
    <xf numFmtId="180" fontId="21" fillId="0" borderId="46" xfId="4" applyNumberFormat="1" applyFont="1" applyBorder="1" applyAlignment="1" applyProtection="1">
      <alignment horizontal="center" vertical="center"/>
    </xf>
    <xf numFmtId="0" fontId="19" fillId="0" borderId="0" xfId="5" applyFont="1" applyAlignment="1">
      <alignment horizontal="center" vertical="center"/>
    </xf>
    <xf numFmtId="0" fontId="19" fillId="0" borderId="0" xfId="5" applyFont="1" applyAlignment="1">
      <alignment horizontal="center" vertical="center" wrapText="1"/>
    </xf>
    <xf numFmtId="0" fontId="21" fillId="0" borderId="0" xfId="0" applyFont="1" applyAlignment="1">
      <alignment horizontal="center" vertical="center"/>
    </xf>
    <xf numFmtId="0" fontId="46" fillId="0" borderId="0" xfId="5" applyFont="1" applyAlignment="1">
      <alignment horizontal="right" vertical="top"/>
    </xf>
    <xf numFmtId="0" fontId="19" fillId="0" borderId="0" xfId="5" applyFont="1" applyAlignment="1">
      <alignment horizontal="center" vertical="center" shrinkToFit="1"/>
    </xf>
    <xf numFmtId="0" fontId="19" fillId="0" borderId="0" xfId="1" applyFont="1" applyAlignment="1">
      <alignment horizontal="right" vertical="center" shrinkToFit="1"/>
    </xf>
    <xf numFmtId="0" fontId="19" fillId="0" borderId="0" xfId="1" applyFont="1" applyAlignment="1" applyProtection="1">
      <alignment horizontal="left" vertical="center" shrinkToFit="1"/>
      <protection locked="0"/>
    </xf>
    <xf numFmtId="0" fontId="11" fillId="0" borderId="0" xfId="1" applyFont="1" applyAlignment="1">
      <alignment horizontal="right" vertical="top" shrinkToFit="1"/>
    </xf>
    <xf numFmtId="0" fontId="19" fillId="3" borderId="0" xfId="1" applyFont="1" applyFill="1" applyAlignment="1" applyProtection="1">
      <alignment horizontal="left" vertical="center" shrinkToFit="1"/>
      <protection locked="0"/>
    </xf>
    <xf numFmtId="0" fontId="19" fillId="0" borderId="0" xfId="5" applyFont="1" applyAlignment="1">
      <alignment horizontal="right" vertical="center" shrinkToFit="1"/>
    </xf>
    <xf numFmtId="0" fontId="48" fillId="0" borderId="3" xfId="2" applyFont="1" applyBorder="1" applyAlignment="1" applyProtection="1">
      <alignment horizontal="center" vertical="center" shrinkToFit="1"/>
      <protection locked="0"/>
    </xf>
    <xf numFmtId="0" fontId="48" fillId="0" borderId="5" xfId="2" applyFont="1" applyBorder="1" applyAlignment="1" applyProtection="1">
      <alignment horizontal="center" vertical="center" shrinkToFit="1"/>
      <protection locked="0"/>
    </xf>
    <xf numFmtId="0" fontId="48" fillId="0" borderId="4" xfId="2" applyFont="1" applyBorder="1" applyAlignment="1" applyProtection="1">
      <alignment horizontal="center" vertical="center" shrinkToFit="1"/>
      <protection locked="0"/>
    </xf>
    <xf numFmtId="0" fontId="48" fillId="0" borderId="6" xfId="2" applyFont="1" applyBorder="1" applyAlignment="1" applyProtection="1">
      <alignment horizontal="center" vertical="center" shrinkToFit="1"/>
      <protection locked="0"/>
    </xf>
    <xf numFmtId="0" fontId="48" fillId="3" borderId="3" xfId="2" applyFont="1" applyFill="1" applyBorder="1" applyAlignment="1" applyProtection="1">
      <alignment horizontal="center" vertical="center" shrinkToFit="1"/>
      <protection locked="0"/>
    </xf>
    <xf numFmtId="0" fontId="48" fillId="3" borderId="5" xfId="2" applyFont="1" applyFill="1" applyBorder="1" applyAlignment="1" applyProtection="1">
      <alignment horizontal="center" vertical="center" shrinkToFit="1"/>
      <protection locked="0"/>
    </xf>
    <xf numFmtId="0" fontId="48" fillId="3" borderId="4" xfId="2" applyFont="1" applyFill="1" applyBorder="1" applyAlignment="1" applyProtection="1">
      <alignment horizontal="center" vertical="center" shrinkToFit="1"/>
      <protection locked="0"/>
    </xf>
    <xf numFmtId="0" fontId="48" fillId="0" borderId="3" xfId="2" applyFont="1" applyBorder="1" applyAlignment="1">
      <alignment horizontal="center" vertical="center" wrapText="1" shrinkToFit="1"/>
    </xf>
    <xf numFmtId="0" fontId="48" fillId="0" borderId="5" xfId="2" applyFont="1" applyBorder="1" applyAlignment="1">
      <alignment horizontal="center" vertical="center" wrapText="1" shrinkToFit="1"/>
    </xf>
    <xf numFmtId="0" fontId="48" fillId="0" borderId="4" xfId="2" applyFont="1" applyBorder="1" applyAlignment="1">
      <alignment horizontal="center" vertical="center" wrapText="1" shrinkToFit="1"/>
    </xf>
    <xf numFmtId="0" fontId="48" fillId="0" borderId="3" xfId="2" applyFont="1" applyBorder="1" applyAlignment="1">
      <alignment horizontal="center" vertical="center" shrinkToFit="1"/>
    </xf>
    <xf numFmtId="0" fontId="48" fillId="0" borderId="5" xfId="2" applyFont="1" applyBorder="1" applyAlignment="1">
      <alignment horizontal="center" vertical="center" shrinkToFit="1"/>
    </xf>
    <xf numFmtId="0" fontId="48" fillId="0" borderId="4" xfId="2" applyFont="1" applyBorder="1" applyAlignment="1">
      <alignment horizontal="center" vertical="center" shrinkToFit="1"/>
    </xf>
    <xf numFmtId="0" fontId="11" fillId="0" borderId="6" xfId="2" applyFont="1" applyBorder="1" applyAlignment="1">
      <alignment horizontal="center" vertical="center"/>
    </xf>
    <xf numFmtId="0" fontId="11" fillId="0" borderId="3" xfId="2" applyFont="1" applyBorder="1" applyAlignment="1">
      <alignment horizontal="center" vertical="center"/>
    </xf>
    <xf numFmtId="0" fontId="11" fillId="0" borderId="7" xfId="2" applyFont="1" applyBorder="1" applyAlignment="1">
      <alignment horizontal="center" vertical="center" wrapText="1"/>
    </xf>
    <xf numFmtId="0" fontId="11" fillId="0" borderId="11" xfId="2" applyFont="1" applyBorder="1" applyAlignment="1">
      <alignment horizontal="center" vertical="center" wrapText="1"/>
    </xf>
    <xf numFmtId="0" fontId="49" fillId="0" borderId="0" xfId="2" applyFont="1" applyAlignment="1">
      <alignment horizontal="center" vertical="center"/>
    </xf>
    <xf numFmtId="0" fontId="13" fillId="0" borderId="3" xfId="2" applyFont="1" applyBorder="1" applyAlignment="1">
      <alignment horizontal="left" vertical="center"/>
    </xf>
    <xf numFmtId="0" fontId="13" fillId="0" borderId="4" xfId="2" applyFont="1" applyBorder="1" applyAlignment="1">
      <alignment horizontal="left" vertical="center"/>
    </xf>
    <xf numFmtId="176" fontId="13" fillId="3" borderId="3" xfId="2" applyNumberFormat="1" applyFont="1" applyFill="1" applyBorder="1" applyAlignment="1" applyProtection="1">
      <alignment horizontal="center" vertical="center"/>
      <protection locked="0"/>
    </xf>
    <xf numFmtId="176" fontId="13" fillId="3" borderId="4" xfId="2" applyNumberFormat="1" applyFont="1" applyFill="1" applyBorder="1" applyAlignment="1" applyProtection="1">
      <alignment horizontal="center" vertical="center"/>
      <protection locked="0"/>
    </xf>
    <xf numFmtId="176" fontId="13" fillId="0" borderId="3" xfId="2" applyNumberFormat="1" applyFont="1" applyBorder="1" applyAlignment="1">
      <alignment horizontal="center" vertical="center"/>
    </xf>
    <xf numFmtId="176" fontId="13" fillId="0" borderId="4" xfId="2" applyNumberFormat="1"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6"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8" borderId="15" xfId="2" applyFont="1" applyFill="1" applyBorder="1" applyAlignment="1" applyProtection="1">
      <alignment horizontal="center" vertical="center" shrinkToFit="1"/>
      <protection locked="0"/>
    </xf>
    <xf numFmtId="0" fontId="11" fillId="8" borderId="17" xfId="2" applyFont="1" applyFill="1" applyBorder="1" applyAlignment="1" applyProtection="1">
      <alignment horizontal="center" vertical="center" shrinkToFit="1"/>
      <protection locked="0"/>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7" xfId="2" applyFont="1" applyBorder="1" applyAlignment="1">
      <alignment horizontal="center" vertical="center" shrinkToFit="1"/>
    </xf>
    <xf numFmtId="0" fontId="11" fillId="0" borderId="11" xfId="2" applyFont="1" applyBorder="1" applyAlignment="1">
      <alignment horizontal="center" vertical="center" shrinkToFit="1"/>
    </xf>
    <xf numFmtId="0" fontId="11" fillId="0" borderId="32" xfId="2" applyFont="1" applyBorder="1" applyAlignment="1">
      <alignment horizontal="center" vertical="center"/>
    </xf>
    <xf numFmtId="0" fontId="11" fillId="0" borderId="33"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7" fillId="0" borderId="0" xfId="2" applyFont="1" applyAlignment="1">
      <alignment horizontal="center" vertical="center"/>
    </xf>
    <xf numFmtId="38" fontId="18" fillId="0" borderId="0" xfId="3" applyFont="1" applyFill="1" applyBorder="1" applyAlignment="1" applyProtection="1">
      <alignment horizontal="center" vertical="center" wrapText="1"/>
    </xf>
    <xf numFmtId="0" fontId="53" fillId="4" borderId="42" xfId="2" applyFont="1" applyFill="1" applyBorder="1" applyAlignment="1">
      <alignment horizontal="center" vertical="center" shrinkToFit="1"/>
    </xf>
    <xf numFmtId="0" fontId="53" fillId="4" borderId="43" xfId="2" applyFont="1" applyFill="1" applyBorder="1" applyAlignment="1">
      <alignment horizontal="center" vertical="center" shrinkToFit="1"/>
    </xf>
    <xf numFmtId="0" fontId="53" fillId="4" borderId="44" xfId="2" applyFont="1" applyFill="1" applyBorder="1" applyAlignment="1">
      <alignment horizontal="center" vertical="center" shrinkToFit="1"/>
    </xf>
    <xf numFmtId="181" fontId="50" fillId="0" borderId="55" xfId="3" applyNumberFormat="1" applyFont="1" applyFill="1" applyBorder="1" applyAlignment="1" applyProtection="1">
      <alignment horizontal="right" vertical="center" shrinkToFit="1"/>
    </xf>
    <xf numFmtId="181" fontId="50" fillId="0" borderId="56" xfId="3" applyNumberFormat="1" applyFont="1" applyFill="1" applyBorder="1" applyAlignment="1" applyProtection="1">
      <alignment horizontal="right" vertical="center" shrinkToFit="1"/>
    </xf>
    <xf numFmtId="0" fontId="72" fillId="0" borderId="63" xfId="8" applyFont="1" applyBorder="1" applyAlignment="1" applyProtection="1">
      <alignment horizontal="left" vertical="center" wrapText="1"/>
      <protection locked="0"/>
    </xf>
    <xf numFmtId="0" fontId="72" fillId="0" borderId="102" xfId="8" applyFont="1" applyBorder="1" applyAlignment="1" applyProtection="1">
      <alignment horizontal="left" vertical="center" wrapText="1"/>
      <protection locked="0"/>
    </xf>
    <xf numFmtId="0" fontId="72" fillId="0" borderId="64" xfId="8" applyFont="1" applyBorder="1" applyAlignment="1" applyProtection="1">
      <alignment horizontal="left" vertical="center" wrapText="1"/>
      <protection locked="0"/>
    </xf>
    <xf numFmtId="0" fontId="72" fillId="0" borderId="70" xfId="8" applyFont="1" applyBorder="1" applyAlignment="1" applyProtection="1">
      <alignment horizontal="left" vertical="center" wrapText="1"/>
      <protection locked="0"/>
    </xf>
    <xf numFmtId="0" fontId="72" fillId="0" borderId="104" xfId="8" applyFont="1" applyBorder="1" applyAlignment="1" applyProtection="1">
      <alignment horizontal="left" vertical="center" wrapText="1"/>
      <protection locked="0"/>
    </xf>
    <xf numFmtId="0" fontId="72" fillId="0" borderId="71" xfId="8" applyFont="1" applyBorder="1" applyAlignment="1" applyProtection="1">
      <alignment horizontal="left" vertical="center" wrapText="1"/>
      <protection locked="0"/>
    </xf>
    <xf numFmtId="49" fontId="74" fillId="0" borderId="123" xfId="8" applyNumberFormat="1" applyFont="1" applyBorder="1" applyAlignment="1" applyProtection="1">
      <alignment horizontal="center" vertical="center"/>
      <protection locked="0"/>
    </xf>
    <xf numFmtId="49" fontId="74" fillId="0" borderId="124" xfId="8" applyNumberFormat="1" applyFont="1" applyBorder="1" applyAlignment="1" applyProtection="1">
      <alignment horizontal="center" vertical="center"/>
      <protection locked="0"/>
    </xf>
    <xf numFmtId="49" fontId="74" fillId="0" borderId="125" xfId="8" applyNumberFormat="1" applyFont="1" applyBorder="1" applyAlignment="1" applyProtection="1">
      <alignment horizontal="center" vertical="center"/>
      <protection locked="0"/>
    </xf>
    <xf numFmtId="0" fontId="61" fillId="0" borderId="76" xfId="8" applyFont="1" applyBorder="1" applyAlignment="1">
      <alignment horizontal="center" vertical="center"/>
    </xf>
    <xf numFmtId="0" fontId="61" fillId="0" borderId="75" xfId="8" applyFont="1" applyBorder="1" applyAlignment="1">
      <alignment horizontal="center" vertical="center"/>
    </xf>
    <xf numFmtId="0" fontId="61" fillId="0" borderId="71" xfId="8" applyFont="1" applyBorder="1" applyAlignment="1">
      <alignment horizontal="center" vertical="center"/>
    </xf>
    <xf numFmtId="0" fontId="61" fillId="0" borderId="70" xfId="8" applyFont="1" applyBorder="1" applyAlignment="1">
      <alignment horizontal="center" vertical="center"/>
    </xf>
    <xf numFmtId="0" fontId="62" fillId="0" borderId="0" xfId="8" applyFont="1" applyAlignment="1">
      <alignment horizontal="center"/>
    </xf>
    <xf numFmtId="0" fontId="57" fillId="0" borderId="0" xfId="8" applyFont="1" applyAlignment="1">
      <alignment horizontal="center"/>
    </xf>
    <xf numFmtId="49" fontId="57" fillId="0" borderId="0" xfId="8" applyNumberFormat="1" applyFont="1" applyAlignment="1">
      <alignment horizontal="center" shrinkToFit="1"/>
    </xf>
    <xf numFmtId="0" fontId="57" fillId="0" borderId="0" xfId="8" applyFont="1" applyAlignment="1">
      <alignment horizontal="center" shrinkToFit="1"/>
    </xf>
    <xf numFmtId="0" fontId="58" fillId="0" borderId="0" xfId="8" applyFont="1" applyAlignment="1">
      <alignment horizontal="center"/>
    </xf>
    <xf numFmtId="0" fontId="57" fillId="0" borderId="63" xfId="8" applyFont="1" applyBorder="1" applyAlignment="1">
      <alignment horizontal="center" vertical="center"/>
    </xf>
    <xf numFmtId="0" fontId="57" fillId="0" borderId="64" xfId="8" applyFont="1" applyBorder="1" applyAlignment="1">
      <alignment horizontal="center" vertical="center"/>
    </xf>
    <xf numFmtId="0" fontId="57" fillId="0" borderId="70" xfId="8" applyFont="1" applyBorder="1" applyAlignment="1">
      <alignment horizontal="center" vertical="center"/>
    </xf>
    <xf numFmtId="0" fontId="57" fillId="0" borderId="71" xfId="8" applyFont="1" applyBorder="1" applyAlignment="1">
      <alignment horizontal="center" vertical="center"/>
    </xf>
    <xf numFmtId="0" fontId="59" fillId="0" borderId="63" xfId="8" applyFont="1" applyBorder="1" applyAlignment="1">
      <alignment horizontal="right" vertical="center"/>
    </xf>
    <xf numFmtId="0" fontId="59" fillId="0" borderId="68" xfId="8" applyFont="1" applyBorder="1" applyAlignment="1">
      <alignment horizontal="right" vertical="center"/>
    </xf>
    <xf numFmtId="0" fontId="59" fillId="0" borderId="69" xfId="8" applyFont="1" applyBorder="1" applyAlignment="1">
      <alignment horizontal="right" vertical="center"/>
    </xf>
    <xf numFmtId="0" fontId="59" fillId="0" borderId="64" xfId="8" applyFont="1" applyBorder="1" applyAlignment="1">
      <alignment horizontal="right" vertical="center"/>
    </xf>
    <xf numFmtId="0" fontId="60" fillId="0" borderId="69" xfId="8" applyFont="1" applyBorder="1" applyAlignment="1">
      <alignment horizontal="right" vertical="center"/>
    </xf>
    <xf numFmtId="0" fontId="60" fillId="0" borderId="64" xfId="8" applyFont="1" applyBorder="1" applyAlignment="1">
      <alignment horizontal="right" vertical="center"/>
    </xf>
    <xf numFmtId="0" fontId="57" fillId="0" borderId="77" xfId="8" applyFont="1" applyBorder="1" applyAlignment="1">
      <alignment horizontal="center"/>
    </xf>
    <xf numFmtId="0" fontId="57" fillId="0" borderId="6" xfId="8" applyFont="1" applyBorder="1" applyAlignment="1">
      <alignment horizontal="center"/>
    </xf>
    <xf numFmtId="0" fontId="57" fillId="0" borderId="3" xfId="8" applyFont="1" applyBorder="1" applyAlignment="1">
      <alignment horizontal="center"/>
    </xf>
    <xf numFmtId="0" fontId="57" fillId="0" borderId="78" xfId="8" applyFont="1" applyBorder="1" applyAlignment="1">
      <alignment horizontal="center"/>
    </xf>
    <xf numFmtId="0" fontId="63" fillId="0" borderId="79" xfId="8" applyFont="1" applyBorder="1" applyAlignment="1">
      <alignment horizontal="right" vertical="top"/>
    </xf>
    <xf numFmtId="0" fontId="63" fillId="0" borderId="5" xfId="8" applyFont="1" applyBorder="1" applyAlignment="1">
      <alignment horizontal="right" vertical="top"/>
    </xf>
    <xf numFmtId="0" fontId="63" fillId="0" borderId="82" xfId="8" applyFont="1" applyBorder="1" applyAlignment="1">
      <alignment horizontal="right" vertical="top"/>
    </xf>
    <xf numFmtId="0" fontId="63" fillId="0" borderId="77" xfId="8" applyFont="1" applyBorder="1" applyAlignment="1">
      <alignment horizontal="right" vertical="top"/>
    </xf>
    <xf numFmtId="0" fontId="63" fillId="0" borderId="4" xfId="8" applyFont="1" applyBorder="1" applyAlignment="1">
      <alignment horizontal="right" vertical="top"/>
    </xf>
    <xf numFmtId="0" fontId="63" fillId="0" borderId="6" xfId="8" applyFont="1" applyBorder="1" applyAlignment="1">
      <alignment horizontal="right" vertical="top"/>
    </xf>
    <xf numFmtId="0" fontId="63" fillId="0" borderId="3" xfId="8" applyFont="1" applyBorder="1" applyAlignment="1">
      <alignment horizontal="right" vertical="top"/>
    </xf>
    <xf numFmtId="0" fontId="63" fillId="0" borderId="12" xfId="8" applyFont="1" applyBorder="1" applyAlignment="1">
      <alignment horizontal="right" vertical="top"/>
    </xf>
    <xf numFmtId="0" fontId="57" fillId="0" borderId="42" xfId="8" applyFont="1" applyBorder="1" applyAlignment="1">
      <alignment horizontal="center" vertical="center"/>
    </xf>
    <xf numFmtId="0" fontId="57" fillId="0" borderId="43" xfId="8" applyFont="1" applyBorder="1" applyAlignment="1">
      <alignment horizontal="center" vertical="center"/>
    </xf>
    <xf numFmtId="0" fontId="57" fillId="0" borderId="44" xfId="8" applyFont="1" applyBorder="1" applyAlignment="1">
      <alignment horizontal="center" vertical="center"/>
    </xf>
    <xf numFmtId="0" fontId="57" fillId="0" borderId="79" xfId="8" applyFont="1" applyBorder="1" applyAlignment="1">
      <alignment horizontal="center"/>
    </xf>
    <xf numFmtId="0" fontId="57" fillId="0" borderId="5" xfId="8" applyFont="1" applyBorder="1" applyAlignment="1">
      <alignment horizontal="center"/>
    </xf>
    <xf numFmtId="0" fontId="57" fillId="0" borderId="80" xfId="8" applyFont="1" applyBorder="1" applyAlignment="1">
      <alignment horizontal="center"/>
    </xf>
    <xf numFmtId="0" fontId="57" fillId="0" borderId="4" xfId="8" applyFont="1" applyBorder="1" applyAlignment="1">
      <alignment horizontal="center"/>
    </xf>
    <xf numFmtId="0" fontId="57" fillId="0" borderId="81" xfId="8" applyFont="1" applyBorder="1" applyAlignment="1">
      <alignment horizontal="center"/>
    </xf>
    <xf numFmtId="0" fontId="57" fillId="0" borderId="82" xfId="8" applyFont="1" applyBorder="1" applyAlignment="1">
      <alignment horizontal="center"/>
    </xf>
    <xf numFmtId="0" fontId="57" fillId="0" borderId="12" xfId="8" applyFont="1" applyBorder="1" applyAlignment="1">
      <alignment horizontal="center"/>
    </xf>
    <xf numFmtId="0" fontId="57" fillId="0" borderId="95" xfId="8" applyFont="1" applyBorder="1" applyAlignment="1">
      <alignment horizontal="center" vertical="center"/>
    </xf>
    <xf numFmtId="0" fontId="57" fillId="0" borderId="96" xfId="8" applyFont="1" applyBorder="1" applyAlignment="1">
      <alignment horizontal="center" vertical="center"/>
    </xf>
    <xf numFmtId="0" fontId="57" fillId="0" borderId="97" xfId="8" applyFont="1" applyBorder="1" applyAlignment="1">
      <alignment horizontal="center" vertical="center"/>
    </xf>
    <xf numFmtId="0" fontId="57" fillId="0" borderId="99" xfId="8" applyFont="1" applyBorder="1" applyAlignment="1">
      <alignment horizontal="center" shrinkToFit="1"/>
    </xf>
    <xf numFmtId="0" fontId="57" fillId="0" borderId="100" xfId="8" applyFont="1" applyBorder="1" applyAlignment="1">
      <alignment horizontal="center" shrinkToFit="1"/>
    </xf>
    <xf numFmtId="0" fontId="57" fillId="0" borderId="0" xfId="8" applyFont="1" applyAlignment="1">
      <alignment horizontal="left" vertical="center"/>
    </xf>
    <xf numFmtId="0" fontId="62" fillId="0" borderId="0" xfId="8" applyFont="1" applyAlignment="1" applyProtection="1">
      <alignment horizontal="left" vertical="center" shrinkToFit="1"/>
      <protection locked="0"/>
    </xf>
    <xf numFmtId="0" fontId="62" fillId="0" borderId="101" xfId="8" applyFont="1" applyBorder="1" applyAlignment="1" applyProtection="1">
      <alignment horizontal="left" vertical="center" shrinkToFit="1"/>
      <protection locked="0"/>
    </xf>
    <xf numFmtId="0" fontId="57" fillId="0" borderId="83" xfId="8" applyFont="1" applyBorder="1" applyAlignment="1">
      <alignment horizontal="center"/>
    </xf>
    <xf numFmtId="0" fontId="57" fillId="0" borderId="84" xfId="8" applyFont="1" applyBorder="1" applyAlignment="1">
      <alignment horizontal="center"/>
    </xf>
    <xf numFmtId="0" fontId="57" fillId="0" borderId="85" xfId="8" applyFont="1" applyBorder="1" applyAlignment="1">
      <alignment horizontal="center"/>
    </xf>
    <xf numFmtId="0" fontId="57" fillId="0" borderId="86" xfId="8" applyFont="1" applyBorder="1" applyAlignment="1">
      <alignment horizontal="center"/>
    </xf>
    <xf numFmtId="0" fontId="57" fillId="0" borderId="87" xfId="8" applyFont="1" applyBorder="1" applyAlignment="1">
      <alignment horizontal="center"/>
    </xf>
    <xf numFmtId="0" fontId="57" fillId="0" borderId="88" xfId="8" applyFont="1" applyBorder="1" applyAlignment="1">
      <alignment horizontal="center"/>
    </xf>
    <xf numFmtId="0" fontId="57" fillId="0" borderId="89" xfId="8" applyFont="1" applyBorder="1" applyAlignment="1">
      <alignment horizontal="center"/>
    </xf>
    <xf numFmtId="0" fontId="57" fillId="0" borderId="90" xfId="8" applyFont="1" applyBorder="1" applyAlignment="1">
      <alignment horizontal="center"/>
    </xf>
    <xf numFmtId="0" fontId="57" fillId="0" borderId="91" xfId="8" applyFont="1" applyBorder="1" applyAlignment="1">
      <alignment horizontal="center"/>
    </xf>
    <xf numFmtId="0" fontId="64" fillId="0" borderId="102" xfId="8" applyFont="1" applyBorder="1" applyAlignment="1">
      <alignment horizontal="center" shrinkToFit="1"/>
    </xf>
    <xf numFmtId="0" fontId="64" fillId="0" borderId="64" xfId="8" applyFont="1" applyBorder="1" applyAlignment="1">
      <alignment horizontal="center" shrinkToFit="1"/>
    </xf>
    <xf numFmtId="0" fontId="57" fillId="0" borderId="98" xfId="8" applyFont="1" applyBorder="1" applyAlignment="1">
      <alignment horizontal="left" vertical="center"/>
    </xf>
    <xf numFmtId="0" fontId="57" fillId="3" borderId="7" xfId="8" applyFont="1" applyFill="1" applyBorder="1" applyAlignment="1" applyProtection="1">
      <alignment horizontal="center" vertical="center"/>
      <protection locked="0"/>
    </xf>
    <xf numFmtId="0" fontId="57" fillId="3" borderId="105" xfId="8" applyFont="1" applyFill="1" applyBorder="1" applyAlignment="1" applyProtection="1">
      <alignment horizontal="center" vertical="center"/>
      <protection locked="0"/>
    </xf>
    <xf numFmtId="0" fontId="57" fillId="3" borderId="103" xfId="8" applyFont="1" applyFill="1" applyBorder="1" applyAlignment="1" applyProtection="1">
      <alignment horizontal="center" vertical="center"/>
      <protection locked="0"/>
    </xf>
    <xf numFmtId="0" fontId="57" fillId="3" borderId="106" xfId="8" applyFont="1" applyFill="1" applyBorder="1" applyAlignment="1" applyProtection="1">
      <alignment horizontal="center" vertical="center"/>
      <protection locked="0"/>
    </xf>
    <xf numFmtId="0" fontId="57" fillId="0" borderId="70" xfId="8" applyFont="1" applyBorder="1" applyAlignment="1">
      <alignment horizontal="left" vertical="center"/>
    </xf>
    <xf numFmtId="0" fontId="57" fillId="0" borderId="104" xfId="8" applyFont="1" applyBorder="1" applyAlignment="1">
      <alignment horizontal="left" vertical="center"/>
    </xf>
    <xf numFmtId="0" fontId="62" fillId="0" borderId="104" xfId="8" applyFont="1" applyBorder="1" applyAlignment="1" applyProtection="1">
      <alignment horizontal="left" vertical="center" shrinkToFit="1"/>
      <protection locked="0"/>
    </xf>
    <xf numFmtId="0" fontId="65" fillId="0" borderId="0" xfId="8" applyFont="1" applyAlignment="1">
      <alignment horizontal="left" shrinkToFit="1"/>
    </xf>
    <xf numFmtId="0" fontId="57" fillId="0" borderId="0" xfId="8" applyFont="1" applyAlignment="1" applyProtection="1">
      <alignment horizontal="left" vertical="center" wrapText="1"/>
      <protection locked="0"/>
    </xf>
    <xf numFmtId="0" fontId="57" fillId="0" borderId="0" xfId="8" applyFont="1" applyAlignment="1" applyProtection="1">
      <alignment horizontal="left" vertical="center"/>
      <protection locked="0"/>
    </xf>
    <xf numFmtId="0" fontId="57" fillId="0" borderId="101" xfId="8" applyFont="1" applyBorder="1" applyAlignment="1" applyProtection="1">
      <alignment horizontal="left" vertical="center"/>
      <protection locked="0"/>
    </xf>
    <xf numFmtId="0" fontId="57" fillId="0" borderId="104" xfId="8" applyFont="1" applyBorder="1" applyAlignment="1" applyProtection="1">
      <alignment horizontal="left" vertical="center"/>
      <protection locked="0"/>
    </xf>
    <xf numFmtId="0" fontId="57" fillId="0" borderId="71" xfId="8" applyFont="1" applyBorder="1" applyAlignment="1" applyProtection="1">
      <alignment horizontal="left" vertical="center"/>
      <protection locked="0"/>
    </xf>
    <xf numFmtId="0" fontId="64" fillId="0" borderId="8" xfId="8" applyFont="1" applyBorder="1" applyAlignment="1">
      <alignment horizontal="center" vertical="center" wrapText="1"/>
    </xf>
    <xf numFmtId="0" fontId="64" fillId="0" borderId="10" xfId="8" applyFont="1" applyBorder="1" applyAlignment="1">
      <alignment horizontal="center" vertical="center" wrapText="1"/>
    </xf>
    <xf numFmtId="0" fontId="64" fillId="0" borderId="111" xfId="8" applyFont="1" applyBorder="1" applyAlignment="1">
      <alignment horizontal="center" vertical="center" wrapText="1"/>
    </xf>
    <xf numFmtId="0" fontId="64" fillId="0" borderId="114" xfId="8" applyFont="1" applyBorder="1" applyAlignment="1">
      <alignment horizontal="center" vertical="center" wrapText="1"/>
    </xf>
    <xf numFmtId="0" fontId="59" fillId="0" borderId="115" xfId="8" applyFont="1" applyBorder="1" applyAlignment="1">
      <alignment horizontal="center" vertical="center" textRotation="255"/>
    </xf>
    <xf numFmtId="0" fontId="59" fillId="0" borderId="109" xfId="8" applyFont="1" applyBorder="1" applyAlignment="1">
      <alignment horizontal="center" vertical="center" textRotation="255"/>
    </xf>
    <xf numFmtId="0" fontId="59" fillId="0" borderId="118" xfId="8" applyFont="1" applyBorder="1" applyAlignment="1">
      <alignment horizontal="center" vertical="center" textRotation="255"/>
    </xf>
    <xf numFmtId="0" fontId="57" fillId="0" borderId="8" xfId="8" applyFont="1" applyBorder="1" applyAlignment="1">
      <alignment horizontal="center" vertical="center"/>
    </xf>
    <xf numFmtId="0" fontId="57" fillId="0" borderId="9" xfId="8" applyFont="1" applyBorder="1" applyAlignment="1">
      <alignment horizontal="center" vertical="center"/>
    </xf>
    <xf numFmtId="0" fontId="57" fillId="0" borderId="10" xfId="8" applyFont="1" applyBorder="1" applyAlignment="1">
      <alignment horizontal="center" vertical="center"/>
    </xf>
    <xf numFmtId="0" fontId="57" fillId="0" borderId="111" xfId="8" applyFont="1" applyBorder="1" applyAlignment="1">
      <alignment horizontal="center" vertical="center"/>
    </xf>
    <xf numFmtId="0" fontId="57" fillId="0" borderId="46" xfId="8" applyFont="1" applyBorder="1" applyAlignment="1">
      <alignment horizontal="center" vertical="center"/>
    </xf>
    <xf numFmtId="0" fontId="57" fillId="0" borderId="114" xfId="8" applyFont="1" applyBorder="1" applyAlignment="1">
      <alignment horizontal="center" vertical="center"/>
    </xf>
    <xf numFmtId="0" fontId="59" fillId="0" borderId="107" xfId="8" applyFont="1" applyBorder="1" applyAlignment="1">
      <alignment horizontal="center" vertical="center" textRotation="255"/>
    </xf>
    <xf numFmtId="0" fontId="57" fillId="0" borderId="108" xfId="8" applyFont="1" applyBorder="1" applyAlignment="1" applyProtection="1">
      <alignment horizontal="center" shrinkToFit="1"/>
      <protection locked="0"/>
    </xf>
    <xf numFmtId="0" fontId="57" fillId="0" borderId="102" xfId="8" applyFont="1" applyBorder="1" applyAlignment="1" applyProtection="1">
      <alignment horizontal="center" shrinkToFit="1"/>
      <protection locked="0"/>
    </xf>
    <xf numFmtId="0" fontId="57" fillId="0" borderId="110" xfId="8" applyFont="1" applyBorder="1" applyAlignment="1" applyProtection="1">
      <alignment horizontal="center" shrinkToFit="1"/>
      <protection locked="0"/>
    </xf>
    <xf numFmtId="0" fontId="57" fillId="0" borderId="0" xfId="8" applyFont="1" applyAlignment="1" applyProtection="1">
      <alignment horizontal="center" shrinkToFit="1"/>
      <protection locked="0"/>
    </xf>
    <xf numFmtId="0" fontId="57" fillId="0" borderId="111" xfId="8" applyFont="1" applyBorder="1" applyAlignment="1" applyProtection="1">
      <alignment horizontal="center" shrinkToFit="1"/>
      <protection locked="0"/>
    </xf>
    <xf numFmtId="0" fontId="57" fillId="0" borderId="46" xfId="8" applyFont="1" applyBorder="1" applyAlignment="1" applyProtection="1">
      <alignment horizontal="center" shrinkToFit="1"/>
      <protection locked="0"/>
    </xf>
    <xf numFmtId="0" fontId="57" fillId="0" borderId="102" xfId="8" applyFont="1" applyBorder="1" applyAlignment="1">
      <alignment horizontal="center"/>
    </xf>
    <xf numFmtId="0" fontId="57" fillId="0" borderId="46" xfId="8" applyFont="1" applyBorder="1" applyAlignment="1">
      <alignment horizontal="center"/>
    </xf>
    <xf numFmtId="0" fontId="57" fillId="0" borderId="102" xfId="8" applyFont="1" applyBorder="1" applyAlignment="1" applyProtection="1">
      <alignment horizontal="center"/>
      <protection locked="0"/>
    </xf>
    <xf numFmtId="0" fontId="57" fillId="0" borderId="0" xfId="8" applyFont="1" applyAlignment="1" applyProtection="1">
      <alignment horizontal="center"/>
      <protection locked="0"/>
    </xf>
    <xf numFmtId="0" fontId="57" fillId="0" borderId="46" xfId="8" applyFont="1" applyBorder="1" applyAlignment="1" applyProtection="1">
      <alignment horizontal="center"/>
      <protection locked="0"/>
    </xf>
    <xf numFmtId="0" fontId="57" fillId="0" borderId="64" xfId="8" applyFont="1" applyBorder="1" applyAlignment="1">
      <alignment horizontal="center"/>
    </xf>
    <xf numFmtId="0" fontId="57" fillId="0" borderId="101" xfId="8" applyFont="1" applyBorder="1" applyAlignment="1">
      <alignment horizontal="center"/>
    </xf>
    <xf numFmtId="0" fontId="57" fillId="0" borderId="112" xfId="8" applyFont="1" applyBorder="1" applyAlignment="1">
      <alignment horizontal="center"/>
    </xf>
    <xf numFmtId="0" fontId="64" fillId="0" borderId="0" xfId="8" applyFont="1" applyAlignment="1">
      <alignment horizontal="left" shrinkToFit="1"/>
    </xf>
    <xf numFmtId="0" fontId="65" fillId="0" borderId="0" xfId="8" applyFont="1" applyAlignment="1">
      <alignment horizontal="center" vertical="center" wrapText="1"/>
    </xf>
    <xf numFmtId="0" fontId="65" fillId="0" borderId="101" xfId="8" applyFont="1" applyBorder="1" applyAlignment="1">
      <alignment horizontal="center" vertical="center" wrapText="1"/>
    </xf>
    <xf numFmtId="0" fontId="64" fillId="0" borderId="8" xfId="8" applyFont="1" applyBorder="1" applyAlignment="1" applyProtection="1">
      <alignment horizontal="center" vertical="center" wrapText="1"/>
      <protection locked="0"/>
    </xf>
    <xf numFmtId="0" fontId="64" fillId="0" borderId="10" xfId="8" applyFont="1" applyBorder="1" applyAlignment="1" applyProtection="1">
      <alignment horizontal="center" vertical="center" wrapText="1"/>
      <protection locked="0"/>
    </xf>
    <xf numFmtId="0" fontId="64" fillId="0" borderId="113" xfId="8" applyFont="1" applyBorder="1" applyAlignment="1" applyProtection="1">
      <alignment horizontal="center" vertical="center" wrapText="1"/>
      <protection locked="0"/>
    </xf>
    <xf numFmtId="0" fontId="64" fillId="0" borderId="111" xfId="8" applyFont="1" applyBorder="1" applyAlignment="1" applyProtection="1">
      <alignment horizontal="center" vertical="center" wrapText="1"/>
      <protection locked="0"/>
    </xf>
    <xf numFmtId="0" fontId="64" fillId="0" borderId="114" xfId="8" applyFont="1" applyBorder="1" applyAlignment="1" applyProtection="1">
      <alignment horizontal="center" vertical="center" wrapText="1"/>
      <protection locked="0"/>
    </xf>
    <xf numFmtId="0" fontId="64" fillId="0" borderId="112" xfId="8" applyFont="1" applyBorder="1" applyAlignment="1" applyProtection="1">
      <alignment horizontal="center" vertical="center" wrapText="1"/>
      <protection locked="0"/>
    </xf>
    <xf numFmtId="0" fontId="57" fillId="0" borderId="82" xfId="8" applyFont="1" applyBorder="1" applyAlignment="1" applyProtection="1">
      <alignment horizontal="center" vertical="center"/>
      <protection locked="0"/>
    </xf>
    <xf numFmtId="0" fontId="57" fillId="0" borderId="80" xfId="8" applyFont="1" applyBorder="1" applyAlignment="1" applyProtection="1">
      <alignment horizontal="center" vertical="center"/>
      <protection locked="0"/>
    </xf>
    <xf numFmtId="0" fontId="57" fillId="0" borderId="13" xfId="8" applyFont="1" applyBorder="1" applyAlignment="1" applyProtection="1">
      <alignment horizontal="center" vertical="center"/>
      <protection locked="0"/>
    </xf>
    <xf numFmtId="0" fontId="57" fillId="0" borderId="116" xfId="8" applyFont="1" applyBorder="1" applyAlignment="1" applyProtection="1">
      <alignment horizontal="center" vertical="center"/>
      <protection locked="0"/>
    </xf>
    <xf numFmtId="0" fontId="57" fillId="0" borderId="117" xfId="8" applyFont="1" applyBorder="1" applyAlignment="1" applyProtection="1">
      <alignment horizontal="center" vertical="center"/>
      <protection locked="0"/>
    </xf>
    <xf numFmtId="0" fontId="57" fillId="0" borderId="104" xfId="8" applyFont="1" applyBorder="1" applyAlignment="1" applyProtection="1">
      <alignment horizontal="left" vertical="top" shrinkToFit="1"/>
      <protection locked="0"/>
    </xf>
    <xf numFmtId="0" fontId="57" fillId="0" borderId="71" xfId="8" applyFont="1" applyBorder="1" applyAlignment="1" applyProtection="1">
      <alignment horizontal="left" vertical="top" shrinkToFit="1"/>
      <protection locked="0"/>
    </xf>
  </cellXfs>
  <cellStyles count="16">
    <cellStyle name="桁区切り" xfId="4" builtinId="6"/>
    <cellStyle name="桁区切り 2" xfId="3" xr:uid="{00000000-0005-0000-0000-000001000000}"/>
    <cellStyle name="標準" xfId="0" builtinId="0"/>
    <cellStyle name="標準 2" xfId="1" xr:uid="{00000000-0005-0000-0000-000003000000}"/>
    <cellStyle name="標準 2 2" xfId="7" xr:uid="{00000000-0005-0000-0000-000004000000}"/>
    <cellStyle name="標準 2 2 2" xfId="13" xr:uid="{00000000-0005-0000-0000-000005000000}"/>
    <cellStyle name="標準 2 2 2 2" xfId="15" xr:uid="{259A6294-CA88-41EF-A150-AFC128621154}"/>
    <cellStyle name="標準 2 2 3" xfId="9" xr:uid="{00000000-0005-0000-0000-000006000000}"/>
    <cellStyle name="標準 3" xfId="2" xr:uid="{00000000-0005-0000-0000-000007000000}"/>
    <cellStyle name="標準 3 2" xfId="11" xr:uid="{00000000-0005-0000-0000-000008000000}"/>
    <cellStyle name="標準 3 2 2" xfId="14" xr:uid="{5ED8DE2F-5E76-490B-9E05-F881FA2C9562}"/>
    <cellStyle name="標準 4" xfId="12" xr:uid="{00000000-0005-0000-0000-000009000000}"/>
    <cellStyle name="標準 4 2" xfId="10" xr:uid="{00000000-0005-0000-0000-00000A000000}"/>
    <cellStyle name="標準 5" xfId="6" xr:uid="{00000000-0005-0000-0000-00000B000000}"/>
    <cellStyle name="標準 6" xfId="8" xr:uid="{00000000-0005-0000-0000-00000C000000}"/>
    <cellStyle name="標準_休日保育  様式2・4（予算決算報告）" xfId="5" xr:uid="{00000000-0005-0000-0000-00000D000000}"/>
  </cellStyles>
  <dxfs count="10">
    <dxf>
      <numFmt numFmtId="0" formatCode="General"/>
      <fill>
        <patternFill>
          <bgColor rgb="FFFFFF00"/>
        </patternFill>
      </fill>
    </dxf>
    <dxf>
      <numFmt numFmtId="0" formatCode="General"/>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152400</xdr:colOff>
      <xdr:row>26</xdr:row>
      <xdr:rowOff>85725</xdr:rowOff>
    </xdr:from>
    <xdr:to>
      <xdr:col>8</xdr:col>
      <xdr:colOff>266700</xdr:colOff>
      <xdr:row>27</xdr:row>
      <xdr:rowOff>295275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3962400" y="8639175"/>
          <a:ext cx="114300" cy="561975"/>
        </a:xfrm>
        <a:prstGeom prst="rightBrace">
          <a:avLst>
            <a:gd name="adj1" fmla="val 3591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8</xdr:row>
      <xdr:rowOff>57150</xdr:rowOff>
    </xdr:from>
    <xdr:to>
      <xdr:col>26</xdr:col>
      <xdr:colOff>390525</xdr:colOff>
      <xdr:row>22</xdr:row>
      <xdr:rowOff>200025</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a:off x="114300" y="2543175"/>
          <a:ext cx="7743825" cy="3676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337705</xdr:colOff>
      <xdr:row>32</xdr:row>
      <xdr:rowOff>8659</xdr:rowOff>
    </xdr:from>
    <xdr:to>
      <xdr:col>6</xdr:col>
      <xdr:colOff>51955</xdr:colOff>
      <xdr:row>35</xdr:row>
      <xdr:rowOff>8660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2137930" y="8905009"/>
          <a:ext cx="114300" cy="6381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23</xdr:col>
      <xdr:colOff>4415</xdr:colOff>
      <xdr:row>1</xdr:row>
      <xdr:rowOff>205772</xdr:rowOff>
    </xdr:from>
    <xdr:to>
      <xdr:col>27</xdr:col>
      <xdr:colOff>366676</xdr:colOff>
      <xdr:row>6</xdr:row>
      <xdr:rowOff>7178</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565950" y="480939"/>
          <a:ext cx="3076130" cy="1018489"/>
        </a:xfrm>
        <a:prstGeom prst="rect">
          <a:avLst/>
        </a:prstGeom>
        <a:solidFill>
          <a:srgbClr val="5B9BD5"/>
        </a:solidFill>
        <a:ln w="19050" cap="flat" cmpd="sng" algn="ctr">
          <a:solidFill>
            <a:srgbClr val="5B9BD5">
              <a:shade val="50000"/>
            </a:srgbClr>
          </a:solidFill>
          <a:prstDash val="solid"/>
          <a:miter lim="800000"/>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法人情報更新後、セルを白色に塗りつぶしてください。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pageSetUpPr fitToPage="1"/>
  </sheetPr>
  <dimension ref="A1:Q173"/>
  <sheetViews>
    <sheetView tabSelected="1" showOutlineSymbols="0" view="pageBreakPreview" zoomScaleNormal="100" zoomScaleSheetLayoutView="100" workbookViewId="0">
      <selection activeCell="C8" sqref="C8"/>
    </sheetView>
  </sheetViews>
  <sheetFormatPr defaultRowHeight="13.5"/>
  <cols>
    <col min="1" max="1" width="9" style="46"/>
    <col min="2" max="2" width="5.75" style="46" customWidth="1"/>
    <col min="3" max="3" width="16" style="46" customWidth="1"/>
    <col min="4" max="14" width="9" style="46"/>
    <col min="15" max="15" width="23" style="46" customWidth="1"/>
    <col min="16" max="16384" width="9" style="46"/>
  </cols>
  <sheetData>
    <row r="1" spans="1:15" ht="17.25">
      <c r="A1" s="45" t="s">
        <v>503</v>
      </c>
    </row>
    <row r="2" spans="1:15">
      <c r="A2" s="47"/>
    </row>
    <row r="3" spans="1:15">
      <c r="A3" s="47"/>
    </row>
    <row r="4" spans="1:15">
      <c r="A4" s="47" t="s">
        <v>520</v>
      </c>
    </row>
    <row r="6" spans="1:15">
      <c r="A6" s="48" t="s">
        <v>0</v>
      </c>
      <c r="B6" s="46" t="s">
        <v>521</v>
      </c>
    </row>
    <row r="7" spans="1:15" ht="14.25" thickBot="1">
      <c r="A7" s="48"/>
    </row>
    <row r="8" spans="1:15" ht="30" customHeight="1" thickTop="1" thickBot="1">
      <c r="A8" s="48"/>
      <c r="C8" s="1"/>
    </row>
    <row r="9" spans="1:15" ht="14.25" thickTop="1">
      <c r="A9" s="48"/>
    </row>
    <row r="10" spans="1:15">
      <c r="A10" s="48" t="s">
        <v>1</v>
      </c>
      <c r="B10" s="46" t="s">
        <v>515</v>
      </c>
    </row>
    <row r="11" spans="1:15" ht="14.25" thickBot="1">
      <c r="A11" s="48"/>
    </row>
    <row r="12" spans="1:15" ht="30" customHeight="1" thickTop="1" thickBot="1">
      <c r="A12" s="48"/>
      <c r="C12" s="1" t="s">
        <v>1457</v>
      </c>
      <c r="O12" s="49"/>
    </row>
    <row r="13" spans="1:15" ht="14.25" thickTop="1">
      <c r="A13" s="48"/>
      <c r="O13" s="49"/>
    </row>
    <row r="14" spans="1:15" ht="13.5" customHeight="1">
      <c r="A14" s="48"/>
      <c r="B14" s="46" t="s">
        <v>522</v>
      </c>
      <c r="O14" s="49"/>
    </row>
    <row r="15" spans="1:15">
      <c r="A15" s="48"/>
      <c r="O15" s="49"/>
    </row>
    <row r="16" spans="1:15" ht="13.5" customHeight="1">
      <c r="A16" s="50" t="s">
        <v>2</v>
      </c>
      <c r="B16" s="52" t="s">
        <v>523</v>
      </c>
      <c r="C16" s="52"/>
      <c r="D16" s="52"/>
      <c r="E16" s="52"/>
      <c r="F16" s="52"/>
      <c r="G16" s="52"/>
      <c r="H16" s="52"/>
      <c r="I16" s="52"/>
      <c r="J16" s="52"/>
      <c r="K16" s="52"/>
      <c r="L16" s="52"/>
      <c r="M16" s="52"/>
      <c r="O16" s="49"/>
    </row>
    <row r="17" spans="1:17" ht="13.5" customHeight="1">
      <c r="A17" s="48"/>
      <c r="O17" s="49"/>
    </row>
    <row r="18" spans="1:17" ht="13.5" customHeight="1">
      <c r="A18" s="48" t="s">
        <v>3</v>
      </c>
      <c r="B18" s="46" t="s">
        <v>504</v>
      </c>
      <c r="O18" s="49"/>
    </row>
    <row r="19" spans="1:17" ht="13.5" customHeight="1">
      <c r="A19" s="51"/>
      <c r="B19" s="51" t="s">
        <v>4</v>
      </c>
      <c r="C19" s="46" t="s">
        <v>513</v>
      </c>
    </row>
    <row r="20" spans="1:17" ht="13.5" customHeight="1">
      <c r="A20" s="51"/>
      <c r="B20" s="51" t="s">
        <v>5</v>
      </c>
      <c r="C20" s="52" t="s">
        <v>1458</v>
      </c>
      <c r="D20" s="53"/>
      <c r="E20" s="53"/>
      <c r="F20" s="53"/>
      <c r="G20" s="53"/>
      <c r="H20" s="53"/>
      <c r="I20" s="53"/>
      <c r="J20" s="53"/>
      <c r="K20" s="53"/>
      <c r="L20" s="53"/>
      <c r="M20" s="53"/>
    </row>
    <row r="21" spans="1:17" ht="13.5" customHeight="1">
      <c r="A21" s="51"/>
      <c r="B21" s="51" t="s">
        <v>62</v>
      </c>
      <c r="C21" s="52" t="s">
        <v>514</v>
      </c>
      <c r="D21" s="53"/>
      <c r="E21" s="53"/>
      <c r="F21" s="53"/>
      <c r="G21" s="53"/>
      <c r="H21" s="53"/>
      <c r="I21" s="53"/>
      <c r="J21" s="53"/>
      <c r="K21" s="53"/>
      <c r="L21" s="53"/>
      <c r="M21" s="53"/>
    </row>
    <row r="22" spans="1:17" ht="13.5" customHeight="1">
      <c r="A22" s="51"/>
      <c r="B22" s="54" t="s">
        <v>63</v>
      </c>
      <c r="C22" s="55" t="s">
        <v>64</v>
      </c>
      <c r="D22" s="53"/>
      <c r="E22" s="53"/>
      <c r="F22" s="53"/>
      <c r="G22" s="53"/>
      <c r="H22" s="53"/>
      <c r="I22" s="53"/>
      <c r="J22" s="53"/>
      <c r="K22" s="53"/>
      <c r="L22" s="53"/>
      <c r="M22" s="53"/>
    </row>
    <row r="23" spans="1:17" ht="13.5" customHeight="1">
      <c r="A23" s="51"/>
      <c r="B23" s="54" t="s">
        <v>63</v>
      </c>
      <c r="C23" s="55" t="s">
        <v>516</v>
      </c>
      <c r="D23" s="53"/>
      <c r="E23" s="53"/>
      <c r="F23" s="53"/>
      <c r="G23" s="53"/>
      <c r="H23" s="53"/>
      <c r="I23" s="53"/>
      <c r="J23" s="53"/>
      <c r="K23" s="53"/>
      <c r="L23" s="53"/>
      <c r="M23" s="53"/>
    </row>
    <row r="24" spans="1:17" ht="13.5" customHeight="1">
      <c r="A24" s="51"/>
      <c r="B24" s="51" t="s">
        <v>65</v>
      </c>
      <c r="C24" s="52" t="s">
        <v>524</v>
      </c>
      <c r="D24" s="53"/>
      <c r="E24" s="53"/>
      <c r="F24" s="53"/>
      <c r="G24" s="53"/>
      <c r="H24" s="53"/>
      <c r="I24" s="53"/>
      <c r="J24" s="53"/>
      <c r="K24" s="53"/>
      <c r="L24" s="53"/>
      <c r="M24" s="53"/>
    </row>
    <row r="25" spans="1:17" ht="13.5" customHeight="1">
      <c r="A25" s="48"/>
      <c r="O25" s="49"/>
    </row>
    <row r="26" spans="1:17" ht="13.5" customHeight="1">
      <c r="A26" s="48" t="s">
        <v>6</v>
      </c>
      <c r="B26" s="52" t="s">
        <v>2035</v>
      </c>
      <c r="C26" s="52"/>
      <c r="D26" s="52"/>
      <c r="E26" s="52"/>
      <c r="F26" s="52"/>
      <c r="G26" s="52"/>
      <c r="H26" s="52"/>
      <c r="I26" s="52"/>
      <c r="J26" s="52"/>
      <c r="K26" s="52"/>
      <c r="L26" s="52"/>
      <c r="M26" s="52"/>
      <c r="O26" s="49"/>
    </row>
    <row r="27" spans="1:17" ht="13.5" customHeight="1">
      <c r="A27" s="48"/>
      <c r="B27" s="52" t="s">
        <v>2036</v>
      </c>
      <c r="C27" s="52"/>
      <c r="D27" s="52"/>
      <c r="E27" s="52"/>
      <c r="F27" s="52"/>
      <c r="G27" s="52"/>
      <c r="H27" s="52"/>
      <c r="I27" s="52"/>
      <c r="J27" s="52"/>
      <c r="K27" s="52"/>
      <c r="L27" s="52"/>
      <c r="M27" s="52"/>
      <c r="O27" s="49"/>
    </row>
    <row r="28" spans="1:17" ht="13.5" customHeight="1">
      <c r="A28" s="48"/>
      <c r="O28" s="49"/>
    </row>
    <row r="29" spans="1:17" ht="13.5" customHeight="1">
      <c r="A29" s="48"/>
      <c r="B29" s="56"/>
    </row>
    <row r="30" spans="1:17" ht="27.75" customHeight="1">
      <c r="A30" s="48"/>
    </row>
    <row r="31" spans="1:17" ht="14.25">
      <c r="A31" s="320" t="s">
        <v>7</v>
      </c>
      <c r="B31" s="320"/>
      <c r="C31" s="320"/>
      <c r="D31" s="320"/>
      <c r="E31" s="320"/>
      <c r="F31" s="320"/>
      <c r="G31" s="320"/>
      <c r="H31" s="320"/>
      <c r="I31" s="320"/>
      <c r="J31" s="320"/>
      <c r="K31" s="320"/>
      <c r="L31" s="320"/>
      <c r="M31" s="320"/>
      <c r="N31" s="320"/>
      <c r="O31" s="320"/>
      <c r="P31" s="320"/>
      <c r="Q31" s="75"/>
    </row>
    <row r="32" spans="1:17">
      <c r="A32" s="321" t="s">
        <v>66</v>
      </c>
      <c r="B32" s="322"/>
      <c r="C32" s="322"/>
      <c r="D32" s="322"/>
      <c r="E32" s="322"/>
      <c r="F32" s="322"/>
      <c r="G32" s="322"/>
      <c r="H32" s="322"/>
      <c r="I32" s="322"/>
      <c r="J32" s="322"/>
      <c r="K32" s="322"/>
      <c r="L32" s="322"/>
      <c r="M32" s="322"/>
      <c r="N32" s="322"/>
      <c r="O32" s="322"/>
      <c r="P32" s="322"/>
      <c r="Q32" s="76"/>
    </row>
    <row r="33" spans="1:17" s="229" customFormat="1" ht="14.25" customHeight="1">
      <c r="A33" s="323" t="s">
        <v>67</v>
      </c>
      <c r="B33" s="324"/>
      <c r="C33" s="324"/>
      <c r="D33" s="325"/>
      <c r="E33" s="323" t="s">
        <v>68</v>
      </c>
      <c r="F33" s="324"/>
      <c r="G33" s="324"/>
      <c r="H33" s="325"/>
      <c r="I33" s="329" t="s">
        <v>203</v>
      </c>
      <c r="J33" s="330"/>
      <c r="K33" s="330"/>
      <c r="L33" s="331"/>
      <c r="M33" s="94" t="s">
        <v>2017</v>
      </c>
      <c r="N33" s="326" t="s">
        <v>2018</v>
      </c>
      <c r="O33" s="327"/>
      <c r="P33" s="328"/>
    </row>
    <row r="34" spans="1:17" s="229" customFormat="1" ht="14.25" customHeight="1">
      <c r="A34" s="114" t="s">
        <v>72</v>
      </c>
      <c r="B34" s="290" t="s">
        <v>73</v>
      </c>
      <c r="C34" s="291"/>
      <c r="D34" s="292"/>
      <c r="E34" s="114" t="s">
        <v>74</v>
      </c>
      <c r="F34" s="290" t="s">
        <v>75</v>
      </c>
      <c r="G34" s="291"/>
      <c r="H34" s="292"/>
      <c r="I34" s="91" t="s">
        <v>206</v>
      </c>
      <c r="J34" s="290" t="s">
        <v>207</v>
      </c>
      <c r="K34" s="291"/>
      <c r="L34" s="292"/>
      <c r="M34" s="91" t="s">
        <v>86</v>
      </c>
      <c r="N34" s="290" t="s">
        <v>87</v>
      </c>
      <c r="O34" s="291"/>
      <c r="P34" s="292"/>
      <c r="Q34" s="228"/>
    </row>
    <row r="35" spans="1:17" s="229" customFormat="1" ht="14.25" customHeight="1">
      <c r="A35" s="115" t="s">
        <v>80</v>
      </c>
      <c r="B35" s="290" t="s">
        <v>81</v>
      </c>
      <c r="C35" s="291"/>
      <c r="D35" s="292"/>
      <c r="E35" s="115" t="s">
        <v>82</v>
      </c>
      <c r="F35" s="290" t="s">
        <v>83</v>
      </c>
      <c r="G35" s="291"/>
      <c r="H35" s="292"/>
      <c r="I35" s="91" t="s">
        <v>211</v>
      </c>
      <c r="J35" s="290" t="s">
        <v>212</v>
      </c>
      <c r="K35" s="291"/>
      <c r="L35" s="292"/>
      <c r="M35" s="92" t="s">
        <v>97</v>
      </c>
      <c r="N35" s="290" t="s">
        <v>98</v>
      </c>
      <c r="O35" s="291"/>
      <c r="P35" s="292"/>
      <c r="Q35" s="228"/>
    </row>
    <row r="36" spans="1:17" s="229" customFormat="1" ht="14.25" customHeight="1">
      <c r="A36" s="115" t="s">
        <v>90</v>
      </c>
      <c r="B36" s="290" t="s">
        <v>91</v>
      </c>
      <c r="C36" s="291"/>
      <c r="D36" s="292"/>
      <c r="E36" s="115" t="s">
        <v>88</v>
      </c>
      <c r="F36" s="290" t="s">
        <v>89</v>
      </c>
      <c r="G36" s="291"/>
      <c r="H36" s="292"/>
      <c r="I36" s="91" t="s">
        <v>215</v>
      </c>
      <c r="J36" s="290" t="s">
        <v>216</v>
      </c>
      <c r="K36" s="291"/>
      <c r="L36" s="292"/>
      <c r="M36" s="92" t="s">
        <v>528</v>
      </c>
      <c r="N36" s="290" t="s">
        <v>529</v>
      </c>
      <c r="O36" s="291"/>
      <c r="P36" s="292"/>
      <c r="Q36" s="228"/>
    </row>
    <row r="37" spans="1:17" s="229" customFormat="1" ht="14.25" customHeight="1">
      <c r="A37" s="115" t="s">
        <v>92</v>
      </c>
      <c r="B37" s="290" t="s">
        <v>93</v>
      </c>
      <c r="C37" s="291"/>
      <c r="D37" s="292"/>
      <c r="E37" s="115" t="s">
        <v>94</v>
      </c>
      <c r="F37" s="290" t="s">
        <v>95</v>
      </c>
      <c r="G37" s="291"/>
      <c r="H37" s="292"/>
      <c r="I37" s="91" t="s">
        <v>221</v>
      </c>
      <c r="J37" s="290" t="s">
        <v>222</v>
      </c>
      <c r="K37" s="291"/>
      <c r="L37" s="292"/>
      <c r="M37" s="92" t="s">
        <v>530</v>
      </c>
      <c r="N37" s="290" t="s">
        <v>531</v>
      </c>
      <c r="O37" s="291"/>
      <c r="P37" s="292"/>
      <c r="Q37" s="228"/>
    </row>
    <row r="38" spans="1:17" s="229" customFormat="1" ht="14.25" customHeight="1">
      <c r="A38" s="115" t="s">
        <v>99</v>
      </c>
      <c r="B38" s="290" t="s">
        <v>100</v>
      </c>
      <c r="C38" s="291"/>
      <c r="D38" s="292"/>
      <c r="E38" s="115" t="s">
        <v>101</v>
      </c>
      <c r="F38" s="290" t="s">
        <v>102</v>
      </c>
      <c r="G38" s="291"/>
      <c r="H38" s="292"/>
      <c r="I38" s="91" t="s">
        <v>225</v>
      </c>
      <c r="J38" s="290" t="s">
        <v>226</v>
      </c>
      <c r="K38" s="291"/>
      <c r="L38" s="292"/>
      <c r="M38" s="169" t="s">
        <v>1097</v>
      </c>
      <c r="N38" s="290" t="s">
        <v>2019</v>
      </c>
      <c r="O38" s="291"/>
      <c r="P38" s="292"/>
      <c r="Q38" s="228"/>
    </row>
    <row r="39" spans="1:17" s="229" customFormat="1" ht="14.25" customHeight="1">
      <c r="A39" s="115" t="s">
        <v>105</v>
      </c>
      <c r="B39" s="290" t="s">
        <v>106</v>
      </c>
      <c r="C39" s="291"/>
      <c r="D39" s="292"/>
      <c r="E39" s="115" t="s">
        <v>112</v>
      </c>
      <c r="F39" s="290" t="s">
        <v>113</v>
      </c>
      <c r="G39" s="291"/>
      <c r="H39" s="292"/>
      <c r="I39" s="91" t="s">
        <v>69</v>
      </c>
      <c r="J39" s="290" t="s">
        <v>70</v>
      </c>
      <c r="K39" s="291"/>
      <c r="L39" s="292"/>
      <c r="M39" s="169" t="s">
        <v>2020</v>
      </c>
      <c r="N39" s="290" t="s">
        <v>2021</v>
      </c>
      <c r="O39" s="291"/>
      <c r="P39" s="292"/>
      <c r="Q39" s="228"/>
    </row>
    <row r="40" spans="1:17" s="229" customFormat="1" ht="14.25" customHeight="1">
      <c r="A40" s="115" t="s">
        <v>114</v>
      </c>
      <c r="B40" s="290" t="s">
        <v>115</v>
      </c>
      <c r="C40" s="291"/>
      <c r="D40" s="292"/>
      <c r="E40" s="115" t="s">
        <v>116</v>
      </c>
      <c r="F40" s="290" t="s">
        <v>117</v>
      </c>
      <c r="G40" s="291"/>
      <c r="H40" s="292"/>
      <c r="I40" s="91" t="s">
        <v>76</v>
      </c>
      <c r="J40" s="290" t="s">
        <v>77</v>
      </c>
      <c r="K40" s="291"/>
      <c r="L40" s="292"/>
      <c r="M40" s="293" t="s">
        <v>104</v>
      </c>
      <c r="N40" s="294"/>
      <c r="O40" s="294"/>
      <c r="P40" s="295"/>
      <c r="Q40" s="228"/>
    </row>
    <row r="41" spans="1:17" s="229" customFormat="1" ht="14.25" customHeight="1">
      <c r="A41" s="115" t="s">
        <v>118</v>
      </c>
      <c r="B41" s="290" t="s">
        <v>119</v>
      </c>
      <c r="C41" s="291"/>
      <c r="D41" s="292"/>
      <c r="E41" s="115" t="s">
        <v>120</v>
      </c>
      <c r="F41" s="290" t="s">
        <v>121</v>
      </c>
      <c r="G41" s="291"/>
      <c r="H41" s="292"/>
      <c r="I41" s="91" t="s">
        <v>84</v>
      </c>
      <c r="J41" s="290" t="s">
        <v>85</v>
      </c>
      <c r="K41" s="291"/>
      <c r="L41" s="292"/>
      <c r="M41" s="93" t="s">
        <v>107</v>
      </c>
      <c r="N41" s="290" t="s">
        <v>108</v>
      </c>
      <c r="O41" s="291"/>
      <c r="P41" s="292"/>
      <c r="Q41" s="228"/>
    </row>
    <row r="42" spans="1:17" s="229" customFormat="1" ht="14.25" customHeight="1">
      <c r="A42" s="115" t="s">
        <v>124</v>
      </c>
      <c r="B42" s="290" t="s">
        <v>125</v>
      </c>
      <c r="C42" s="291"/>
      <c r="D42" s="292"/>
      <c r="E42" s="115" t="s">
        <v>126</v>
      </c>
      <c r="F42" s="290" t="s">
        <v>127</v>
      </c>
      <c r="G42" s="291"/>
      <c r="H42" s="292"/>
      <c r="I42" s="91" t="s">
        <v>96</v>
      </c>
      <c r="J42" s="290" t="s">
        <v>369</v>
      </c>
      <c r="K42" s="291"/>
      <c r="L42" s="292"/>
      <c r="M42" s="91" t="s">
        <v>110</v>
      </c>
      <c r="N42" s="290" t="s">
        <v>111</v>
      </c>
      <c r="O42" s="291"/>
      <c r="P42" s="292"/>
      <c r="Q42" s="228"/>
    </row>
    <row r="43" spans="1:17" s="229" customFormat="1" ht="14.25" customHeight="1">
      <c r="A43" s="115" t="s">
        <v>130</v>
      </c>
      <c r="B43" s="290" t="s">
        <v>131</v>
      </c>
      <c r="C43" s="291"/>
      <c r="D43" s="292"/>
      <c r="E43" s="115" t="s">
        <v>137</v>
      </c>
      <c r="F43" s="290" t="s">
        <v>138</v>
      </c>
      <c r="G43" s="291"/>
      <c r="H43" s="292"/>
      <c r="I43" s="91" t="s">
        <v>103</v>
      </c>
      <c r="J43" s="290" t="s">
        <v>372</v>
      </c>
      <c r="K43" s="291"/>
      <c r="L43" s="292"/>
      <c r="M43" s="91" t="s">
        <v>122</v>
      </c>
      <c r="N43" s="290" t="s">
        <v>123</v>
      </c>
      <c r="O43" s="291"/>
      <c r="P43" s="292"/>
      <c r="Q43" s="228"/>
    </row>
    <row r="44" spans="1:17" s="229" customFormat="1" ht="14.25" customHeight="1">
      <c r="A44" s="115" t="s">
        <v>139</v>
      </c>
      <c r="B44" s="290" t="s">
        <v>140</v>
      </c>
      <c r="C44" s="291"/>
      <c r="D44" s="292"/>
      <c r="E44" s="115" t="s">
        <v>141</v>
      </c>
      <c r="F44" s="290" t="s">
        <v>142</v>
      </c>
      <c r="G44" s="291"/>
      <c r="H44" s="292"/>
      <c r="I44" s="91" t="s">
        <v>109</v>
      </c>
      <c r="J44" s="290" t="s">
        <v>373</v>
      </c>
      <c r="K44" s="291"/>
      <c r="L44" s="292"/>
      <c r="M44" s="91" t="s">
        <v>134</v>
      </c>
      <c r="N44" s="290" t="s">
        <v>135</v>
      </c>
      <c r="O44" s="291"/>
      <c r="P44" s="292"/>
      <c r="Q44" s="228"/>
    </row>
    <row r="45" spans="1:17" s="229" customFormat="1" ht="14.25" customHeight="1">
      <c r="A45" s="115" t="s">
        <v>143</v>
      </c>
      <c r="B45" s="290" t="s">
        <v>144</v>
      </c>
      <c r="C45" s="291"/>
      <c r="D45" s="292"/>
      <c r="E45" s="115" t="s">
        <v>145</v>
      </c>
      <c r="F45" s="290" t="s">
        <v>146</v>
      </c>
      <c r="G45" s="291"/>
      <c r="H45" s="292"/>
      <c r="I45" s="91" t="s">
        <v>128</v>
      </c>
      <c r="J45" s="290" t="s">
        <v>129</v>
      </c>
      <c r="K45" s="291"/>
      <c r="L45" s="292"/>
      <c r="M45" s="91" t="s">
        <v>147</v>
      </c>
      <c r="N45" s="290" t="s">
        <v>148</v>
      </c>
      <c r="O45" s="291"/>
      <c r="P45" s="292"/>
      <c r="Q45" s="228"/>
    </row>
    <row r="46" spans="1:17" s="229" customFormat="1" ht="14.25" customHeight="1">
      <c r="A46" s="115" t="s">
        <v>149</v>
      </c>
      <c r="B46" s="290" t="s">
        <v>150</v>
      </c>
      <c r="C46" s="291"/>
      <c r="D46" s="292"/>
      <c r="E46" s="115" t="s">
        <v>151</v>
      </c>
      <c r="F46" s="290" t="s">
        <v>152</v>
      </c>
      <c r="G46" s="291"/>
      <c r="H46" s="292"/>
      <c r="I46" s="91" t="s">
        <v>132</v>
      </c>
      <c r="J46" s="290" t="s">
        <v>133</v>
      </c>
      <c r="K46" s="291"/>
      <c r="L46" s="292"/>
      <c r="M46" s="91" t="s">
        <v>158</v>
      </c>
      <c r="N46" s="290" t="s">
        <v>159</v>
      </c>
      <c r="O46" s="291"/>
      <c r="P46" s="292"/>
      <c r="Q46" s="228"/>
    </row>
    <row r="47" spans="1:17" s="229" customFormat="1" ht="14.25" customHeight="1">
      <c r="A47" s="115" t="s">
        <v>155</v>
      </c>
      <c r="B47" s="290" t="s">
        <v>156</v>
      </c>
      <c r="C47" s="291"/>
      <c r="D47" s="292"/>
      <c r="E47" s="115" t="s">
        <v>153</v>
      </c>
      <c r="F47" s="290" t="s">
        <v>154</v>
      </c>
      <c r="G47" s="291"/>
      <c r="H47" s="292"/>
      <c r="I47" s="91" t="s">
        <v>136</v>
      </c>
      <c r="J47" s="290" t="s">
        <v>418</v>
      </c>
      <c r="K47" s="291"/>
      <c r="L47" s="292"/>
      <c r="M47" s="91" t="s">
        <v>163</v>
      </c>
      <c r="N47" s="290" t="s">
        <v>164</v>
      </c>
      <c r="O47" s="291"/>
      <c r="P47" s="292"/>
      <c r="Q47" s="228"/>
    </row>
    <row r="48" spans="1:17" s="229" customFormat="1" ht="14.25" customHeight="1">
      <c r="A48" s="115" t="s">
        <v>165</v>
      </c>
      <c r="B48" s="290" t="s">
        <v>166</v>
      </c>
      <c r="C48" s="291"/>
      <c r="D48" s="292"/>
      <c r="E48" s="115" t="s">
        <v>157</v>
      </c>
      <c r="F48" s="333" t="s">
        <v>921</v>
      </c>
      <c r="G48" s="334"/>
      <c r="H48" s="335"/>
      <c r="I48" s="91" t="s">
        <v>377</v>
      </c>
      <c r="J48" s="290" t="s">
        <v>378</v>
      </c>
      <c r="K48" s="291"/>
      <c r="L48" s="292"/>
      <c r="M48" s="91" t="s">
        <v>175</v>
      </c>
      <c r="N48" s="290" t="s">
        <v>176</v>
      </c>
      <c r="O48" s="291"/>
      <c r="P48" s="292"/>
      <c r="Q48" s="228"/>
    </row>
    <row r="49" spans="1:17" s="229" customFormat="1" ht="14.25" customHeight="1">
      <c r="A49" s="115" t="s">
        <v>184</v>
      </c>
      <c r="B49" s="290" t="s">
        <v>185</v>
      </c>
      <c r="C49" s="291"/>
      <c r="D49" s="292"/>
      <c r="E49" s="115" t="s">
        <v>160</v>
      </c>
      <c r="F49" s="290" t="s">
        <v>161</v>
      </c>
      <c r="G49" s="291"/>
      <c r="H49" s="292"/>
      <c r="I49" s="94" t="s">
        <v>382</v>
      </c>
      <c r="J49" s="290" t="s">
        <v>533</v>
      </c>
      <c r="K49" s="291"/>
      <c r="L49" s="292"/>
      <c r="M49" s="91" t="s">
        <v>179</v>
      </c>
      <c r="N49" s="290" t="s">
        <v>180</v>
      </c>
      <c r="O49" s="291"/>
      <c r="P49" s="292"/>
      <c r="Q49" s="228"/>
    </row>
    <row r="50" spans="1:17" s="229" customFormat="1" ht="14.25" customHeight="1">
      <c r="A50" s="116" t="s">
        <v>537</v>
      </c>
      <c r="B50" s="290" t="s">
        <v>538</v>
      </c>
      <c r="C50" s="291"/>
      <c r="D50" s="292"/>
      <c r="E50" s="115" t="s">
        <v>167</v>
      </c>
      <c r="F50" s="290" t="s">
        <v>168</v>
      </c>
      <c r="G50" s="291"/>
      <c r="H50" s="292"/>
      <c r="I50" s="91" t="s">
        <v>518</v>
      </c>
      <c r="J50" s="290" t="s">
        <v>419</v>
      </c>
      <c r="K50" s="291"/>
      <c r="L50" s="292"/>
      <c r="M50" s="91" t="s">
        <v>182</v>
      </c>
      <c r="N50" s="290" t="s">
        <v>183</v>
      </c>
      <c r="O50" s="291"/>
      <c r="P50" s="292"/>
      <c r="Q50" s="228"/>
    </row>
    <row r="51" spans="1:17" s="229" customFormat="1" ht="14.25" customHeight="1">
      <c r="A51" s="224" t="s">
        <v>190</v>
      </c>
      <c r="B51" s="225"/>
      <c r="C51" s="225"/>
      <c r="D51" s="226"/>
      <c r="E51" s="115" t="s">
        <v>170</v>
      </c>
      <c r="F51" s="290" t="s">
        <v>171</v>
      </c>
      <c r="G51" s="291"/>
      <c r="H51" s="292"/>
      <c r="I51" s="91" t="s">
        <v>1098</v>
      </c>
      <c r="J51" s="290" t="s">
        <v>1099</v>
      </c>
      <c r="K51" s="291"/>
      <c r="L51" s="292"/>
      <c r="M51" s="91" t="s">
        <v>186</v>
      </c>
      <c r="N51" s="290" t="s">
        <v>187</v>
      </c>
      <c r="O51" s="291"/>
      <c r="P51" s="292"/>
      <c r="Q51" s="228"/>
    </row>
    <row r="52" spans="1:17" s="229" customFormat="1" ht="14.25" customHeight="1">
      <c r="A52" s="114" t="s">
        <v>195</v>
      </c>
      <c r="B52" s="290" t="s">
        <v>196</v>
      </c>
      <c r="C52" s="291"/>
      <c r="D52" s="292"/>
      <c r="E52" s="115" t="s">
        <v>174</v>
      </c>
      <c r="F52" s="290" t="s">
        <v>532</v>
      </c>
      <c r="G52" s="291"/>
      <c r="H52" s="292"/>
      <c r="I52" s="224" t="s">
        <v>162</v>
      </c>
      <c r="J52" s="225"/>
      <c r="K52" s="225"/>
      <c r="L52" s="226"/>
      <c r="M52" s="91" t="s">
        <v>408</v>
      </c>
      <c r="N52" s="290" t="s">
        <v>536</v>
      </c>
      <c r="O52" s="291"/>
      <c r="P52" s="292"/>
      <c r="Q52" s="228"/>
    </row>
    <row r="53" spans="1:17" s="229" customFormat="1" ht="14.25" customHeight="1">
      <c r="A53" s="115" t="s">
        <v>209</v>
      </c>
      <c r="B53" s="290" t="s">
        <v>210</v>
      </c>
      <c r="C53" s="291"/>
      <c r="D53" s="292"/>
      <c r="E53" s="115" t="s">
        <v>177</v>
      </c>
      <c r="F53" s="290" t="s">
        <v>178</v>
      </c>
      <c r="G53" s="291"/>
      <c r="H53" s="292"/>
      <c r="I53" s="92" t="s">
        <v>172</v>
      </c>
      <c r="J53" s="290" t="s">
        <v>173</v>
      </c>
      <c r="K53" s="291"/>
      <c r="L53" s="292"/>
      <c r="M53" s="91" t="s">
        <v>410</v>
      </c>
      <c r="N53" s="290" t="s">
        <v>539</v>
      </c>
      <c r="O53" s="291"/>
      <c r="P53" s="292"/>
      <c r="Q53" s="228"/>
    </row>
    <row r="54" spans="1:17" s="229" customFormat="1" ht="14.25" customHeight="1">
      <c r="A54" s="115" t="s">
        <v>219</v>
      </c>
      <c r="B54" s="290" t="s">
        <v>220</v>
      </c>
      <c r="C54" s="291"/>
      <c r="D54" s="292"/>
      <c r="E54" s="113" t="s">
        <v>534</v>
      </c>
      <c r="F54" s="290" t="s">
        <v>535</v>
      </c>
      <c r="G54" s="291"/>
      <c r="H54" s="292"/>
      <c r="I54" s="92" t="s">
        <v>188</v>
      </c>
      <c r="J54" s="290" t="s">
        <v>420</v>
      </c>
      <c r="K54" s="291"/>
      <c r="L54" s="292"/>
      <c r="M54" s="91" t="s">
        <v>540</v>
      </c>
      <c r="N54" s="290" t="s">
        <v>541</v>
      </c>
      <c r="O54" s="291"/>
      <c r="P54" s="292"/>
      <c r="Q54" s="228"/>
    </row>
    <row r="55" spans="1:17" s="229" customFormat="1" ht="14.25" customHeight="1">
      <c r="A55" s="115" t="s">
        <v>415</v>
      </c>
      <c r="B55" s="290" t="s">
        <v>547</v>
      </c>
      <c r="C55" s="291"/>
      <c r="D55" s="292"/>
      <c r="E55" s="115" t="s">
        <v>191</v>
      </c>
      <c r="F55" s="290" t="s">
        <v>192</v>
      </c>
      <c r="G55" s="291"/>
      <c r="H55" s="292"/>
      <c r="I55" s="92" t="s">
        <v>193</v>
      </c>
      <c r="J55" s="290" t="s">
        <v>421</v>
      </c>
      <c r="K55" s="291"/>
      <c r="L55" s="292"/>
      <c r="M55" s="111"/>
      <c r="N55" s="182"/>
      <c r="O55" s="182"/>
      <c r="P55" s="182"/>
      <c r="Q55" s="228"/>
    </row>
    <row r="56" spans="1:17" s="229" customFormat="1" ht="14.25" customHeight="1">
      <c r="A56" s="113" t="s">
        <v>424</v>
      </c>
      <c r="B56" s="290" t="s">
        <v>425</v>
      </c>
      <c r="C56" s="291"/>
      <c r="D56" s="292"/>
      <c r="E56" s="115" t="s">
        <v>197</v>
      </c>
      <c r="F56" s="290" t="s">
        <v>198</v>
      </c>
      <c r="G56" s="291"/>
      <c r="H56" s="292"/>
      <c r="I56" s="92" t="s">
        <v>199</v>
      </c>
      <c r="J56" s="290" t="s">
        <v>422</v>
      </c>
      <c r="K56" s="291"/>
      <c r="L56" s="292"/>
      <c r="M56" s="111"/>
      <c r="N56" s="182"/>
      <c r="O56" s="182"/>
      <c r="P56" s="182"/>
      <c r="Q56" s="228"/>
    </row>
    <row r="57" spans="1:17" s="229" customFormat="1" ht="14.25" customHeight="1">
      <c r="E57" s="116" t="s">
        <v>201</v>
      </c>
      <c r="F57" s="290" t="s">
        <v>202</v>
      </c>
      <c r="G57" s="291"/>
      <c r="H57" s="292"/>
      <c r="I57" s="92" t="s">
        <v>204</v>
      </c>
      <c r="J57" s="290" t="s">
        <v>423</v>
      </c>
      <c r="K57" s="291"/>
      <c r="L57" s="292"/>
      <c r="M57" s="111"/>
      <c r="N57" s="182"/>
      <c r="O57" s="182"/>
      <c r="P57" s="182"/>
      <c r="Q57" s="228"/>
    </row>
    <row r="58" spans="1:17" s="229" customFormat="1" ht="14.25" customHeight="1">
      <c r="E58" s="183" t="s">
        <v>542</v>
      </c>
      <c r="F58" s="290" t="s">
        <v>2022</v>
      </c>
      <c r="G58" s="291"/>
      <c r="H58" s="292"/>
      <c r="I58" s="91" t="s">
        <v>213</v>
      </c>
      <c r="J58" s="290" t="s">
        <v>214</v>
      </c>
      <c r="K58" s="291"/>
      <c r="L58" s="292"/>
      <c r="M58" s="111"/>
      <c r="N58" s="182"/>
      <c r="O58" s="182"/>
      <c r="P58" s="182"/>
      <c r="Q58" s="228"/>
    </row>
    <row r="59" spans="1:17" s="229" customFormat="1" ht="14.25" customHeight="1">
      <c r="E59" s="183" t="s">
        <v>543</v>
      </c>
      <c r="F59" s="290" t="s">
        <v>544</v>
      </c>
      <c r="G59" s="291"/>
      <c r="H59" s="292"/>
      <c r="I59" s="91" t="s">
        <v>217</v>
      </c>
      <c r="J59" s="290" t="s">
        <v>218</v>
      </c>
      <c r="K59" s="291"/>
      <c r="L59" s="292"/>
      <c r="M59" s="111"/>
      <c r="N59" s="301"/>
      <c r="O59" s="301"/>
      <c r="P59" s="301"/>
      <c r="Q59" s="228"/>
    </row>
    <row r="60" spans="1:17" s="229" customFormat="1" ht="14.25" customHeight="1">
      <c r="E60" s="183" t="s">
        <v>545</v>
      </c>
      <c r="F60" s="290" t="s">
        <v>546</v>
      </c>
      <c r="G60" s="291"/>
      <c r="H60" s="292"/>
      <c r="I60" s="91" t="s">
        <v>223</v>
      </c>
      <c r="J60" s="290" t="s">
        <v>224</v>
      </c>
      <c r="K60" s="291"/>
      <c r="L60" s="292"/>
      <c r="M60" s="111"/>
      <c r="N60" s="182"/>
      <c r="O60" s="182"/>
      <c r="P60" s="182"/>
      <c r="Q60" s="228"/>
    </row>
    <row r="61" spans="1:17" s="229" customFormat="1" ht="14.25" customHeight="1">
      <c r="E61" s="183" t="s">
        <v>548</v>
      </c>
      <c r="F61" s="290" t="s">
        <v>549</v>
      </c>
      <c r="G61" s="291"/>
      <c r="H61" s="292"/>
      <c r="I61" s="92" t="s">
        <v>227</v>
      </c>
      <c r="J61" s="290" t="s">
        <v>228</v>
      </c>
      <c r="K61" s="291"/>
      <c r="L61" s="292"/>
      <c r="M61" s="111"/>
      <c r="N61" s="182"/>
      <c r="O61" s="182"/>
      <c r="P61" s="182"/>
      <c r="Q61" s="228"/>
    </row>
    <row r="62" spans="1:17" s="229" customFormat="1" ht="14.25" customHeight="1">
      <c r="E62" s="113" t="s">
        <v>922</v>
      </c>
      <c r="F62" s="290" t="s">
        <v>923</v>
      </c>
      <c r="G62" s="291"/>
      <c r="H62" s="292"/>
      <c r="I62" s="254"/>
      <c r="J62" s="255"/>
      <c r="K62" s="255"/>
      <c r="L62" s="255"/>
      <c r="M62" s="112"/>
      <c r="N62" s="301"/>
      <c r="O62" s="301"/>
      <c r="P62" s="301"/>
      <c r="Q62" s="228"/>
    </row>
    <row r="63" spans="1:17" s="229" customFormat="1" ht="14.25" customHeight="1">
      <c r="D63" s="276"/>
      <c r="E63" s="183" t="s">
        <v>1100</v>
      </c>
      <c r="F63" s="290" t="s">
        <v>1101</v>
      </c>
      <c r="G63" s="291"/>
      <c r="H63" s="292"/>
      <c r="M63" s="112"/>
      <c r="N63" s="301"/>
      <c r="O63" s="301"/>
      <c r="P63" s="301"/>
      <c r="Q63" s="228"/>
    </row>
    <row r="64" spans="1:17" ht="13.5" customHeight="1">
      <c r="A64" s="275"/>
      <c r="B64" s="125"/>
      <c r="C64" s="125"/>
      <c r="D64" s="125"/>
      <c r="E64" s="121"/>
      <c r="F64" s="120"/>
      <c r="G64" s="120"/>
      <c r="H64" s="120"/>
      <c r="I64" s="112"/>
      <c r="J64" s="120"/>
      <c r="K64" s="120"/>
      <c r="L64" s="120"/>
      <c r="M64" s="112"/>
      <c r="N64" s="120"/>
      <c r="O64" s="120"/>
      <c r="P64" s="120"/>
      <c r="Q64" s="76"/>
    </row>
    <row r="65" spans="1:17" s="229" customFormat="1" ht="13.5" customHeight="1">
      <c r="A65" s="316" t="s">
        <v>8</v>
      </c>
      <c r="B65" s="317"/>
      <c r="C65" s="317"/>
      <c r="D65" s="317"/>
      <c r="E65" s="317"/>
      <c r="F65" s="317"/>
      <c r="G65" s="317"/>
      <c r="H65" s="317"/>
      <c r="I65" s="317"/>
      <c r="J65" s="317"/>
      <c r="K65" s="317"/>
      <c r="L65" s="317"/>
      <c r="M65" s="317"/>
      <c r="N65" s="317"/>
      <c r="O65" s="317"/>
      <c r="P65" s="317"/>
      <c r="Q65" s="228"/>
    </row>
    <row r="66" spans="1:17" s="257" customFormat="1" ht="13.5" customHeight="1">
      <c r="A66" s="318" t="s">
        <v>1461</v>
      </c>
      <c r="B66" s="318"/>
      <c r="C66" s="318"/>
      <c r="D66" s="318"/>
      <c r="E66" s="318"/>
      <c r="F66" s="318"/>
      <c r="G66" s="318"/>
      <c r="H66" s="318"/>
      <c r="I66" s="319" t="s">
        <v>1462</v>
      </c>
      <c r="J66" s="319"/>
      <c r="K66" s="319"/>
      <c r="L66" s="319"/>
      <c r="M66" s="319"/>
      <c r="N66" s="319"/>
      <c r="O66" s="319"/>
      <c r="P66" s="319"/>
      <c r="Q66" s="256"/>
    </row>
    <row r="67" spans="1:17" s="257" customFormat="1" ht="13.5" customHeight="1">
      <c r="A67" s="118" t="s">
        <v>1296</v>
      </c>
      <c r="B67" s="311" t="s">
        <v>426</v>
      </c>
      <c r="C67" s="311"/>
      <c r="D67" s="311"/>
      <c r="E67" s="118" t="s">
        <v>749</v>
      </c>
      <c r="F67" s="311" t="s">
        <v>444</v>
      </c>
      <c r="G67" s="311"/>
      <c r="H67" s="311"/>
      <c r="I67" s="118" t="s">
        <v>774</v>
      </c>
      <c r="J67" s="311" t="s">
        <v>1463</v>
      </c>
      <c r="K67" s="311"/>
      <c r="L67" s="311"/>
      <c r="M67" s="118" t="s">
        <v>780</v>
      </c>
      <c r="N67" s="311" t="s">
        <v>1464</v>
      </c>
      <c r="O67" s="311"/>
      <c r="P67" s="311"/>
      <c r="Q67" s="256"/>
    </row>
    <row r="68" spans="1:17" s="257" customFormat="1" ht="13.5" customHeight="1">
      <c r="A68" s="118" t="s">
        <v>718</v>
      </c>
      <c r="B68" s="311" t="s">
        <v>427</v>
      </c>
      <c r="C68" s="311"/>
      <c r="D68" s="311"/>
      <c r="E68" s="118" t="s">
        <v>750</v>
      </c>
      <c r="F68" s="311" t="s">
        <v>1300</v>
      </c>
      <c r="G68" s="311"/>
      <c r="H68" s="311"/>
      <c r="I68" s="118" t="s">
        <v>952</v>
      </c>
      <c r="J68" s="311" t="s">
        <v>924</v>
      </c>
      <c r="K68" s="311"/>
      <c r="L68" s="311"/>
      <c r="M68" s="118" t="s">
        <v>781</v>
      </c>
      <c r="N68" s="311" t="s">
        <v>453</v>
      </c>
      <c r="O68" s="311"/>
      <c r="P68" s="311"/>
      <c r="Q68" s="256"/>
    </row>
    <row r="69" spans="1:17" s="257" customFormat="1" ht="13.5" customHeight="1">
      <c r="A69" s="118" t="s">
        <v>719</v>
      </c>
      <c r="B69" s="311" t="s">
        <v>428</v>
      </c>
      <c r="C69" s="311"/>
      <c r="D69" s="311"/>
      <c r="E69" s="118" t="s">
        <v>751</v>
      </c>
      <c r="F69" s="311" t="s">
        <v>1465</v>
      </c>
      <c r="G69" s="311"/>
      <c r="H69" s="311"/>
      <c r="I69" s="118" t="s">
        <v>953</v>
      </c>
      <c r="J69" s="311" t="s">
        <v>1306</v>
      </c>
      <c r="K69" s="311"/>
      <c r="L69" s="311"/>
      <c r="M69" s="118" t="s">
        <v>782</v>
      </c>
      <c r="N69" s="311" t="s">
        <v>1466</v>
      </c>
      <c r="O69" s="311"/>
      <c r="P69" s="311"/>
      <c r="Q69" s="256"/>
    </row>
    <row r="70" spans="1:17" s="257" customFormat="1" ht="13.5" customHeight="1">
      <c r="A70" s="118" t="s">
        <v>720</v>
      </c>
      <c r="B70" s="311" t="s">
        <v>1467</v>
      </c>
      <c r="C70" s="311"/>
      <c r="D70" s="311"/>
      <c r="E70" s="118" t="s">
        <v>752</v>
      </c>
      <c r="F70" s="311" t="s">
        <v>445</v>
      </c>
      <c r="G70" s="311"/>
      <c r="H70" s="311"/>
      <c r="I70" s="118" t="s">
        <v>1360</v>
      </c>
      <c r="J70" s="311" t="s">
        <v>1307</v>
      </c>
      <c r="K70" s="311"/>
      <c r="L70" s="311"/>
      <c r="M70" s="118" t="s">
        <v>553</v>
      </c>
      <c r="N70" s="311" t="s">
        <v>1468</v>
      </c>
      <c r="O70" s="311"/>
      <c r="P70" s="311"/>
      <c r="Q70" s="256"/>
    </row>
    <row r="71" spans="1:17" s="257" customFormat="1" ht="13.5" customHeight="1">
      <c r="A71" s="118" t="s">
        <v>721</v>
      </c>
      <c r="B71" s="311" t="s">
        <v>429</v>
      </c>
      <c r="C71" s="311"/>
      <c r="D71" s="311"/>
      <c r="E71" s="118" t="s">
        <v>753</v>
      </c>
      <c r="F71" s="311" t="s">
        <v>1469</v>
      </c>
      <c r="G71" s="311"/>
      <c r="H71" s="311"/>
      <c r="I71" s="118" t="s">
        <v>1361</v>
      </c>
      <c r="J71" s="311" t="s">
        <v>1470</v>
      </c>
      <c r="K71" s="311"/>
      <c r="L71" s="311"/>
      <c r="M71" s="118" t="s">
        <v>554</v>
      </c>
      <c r="N71" s="311" t="s">
        <v>1471</v>
      </c>
      <c r="O71" s="311"/>
      <c r="P71" s="311"/>
      <c r="Q71" s="256"/>
    </row>
    <row r="72" spans="1:17" s="257" customFormat="1" ht="13.5" customHeight="1">
      <c r="A72" s="118" t="s">
        <v>722</v>
      </c>
      <c r="B72" s="311" t="s">
        <v>430</v>
      </c>
      <c r="C72" s="311"/>
      <c r="D72" s="311"/>
      <c r="E72" s="118" t="s">
        <v>754</v>
      </c>
      <c r="F72" s="311" t="s">
        <v>1472</v>
      </c>
      <c r="G72" s="311"/>
      <c r="H72" s="311"/>
      <c r="I72" s="118" t="s">
        <v>1362</v>
      </c>
      <c r="J72" s="311" t="s">
        <v>1473</v>
      </c>
      <c r="K72" s="311"/>
      <c r="L72" s="311"/>
      <c r="M72" s="118" t="s">
        <v>555</v>
      </c>
      <c r="N72" s="311" t="s">
        <v>1474</v>
      </c>
      <c r="O72" s="311"/>
      <c r="P72" s="311"/>
      <c r="Q72" s="256"/>
    </row>
    <row r="73" spans="1:17" s="257" customFormat="1" ht="13.5" customHeight="1">
      <c r="A73" s="118" t="s">
        <v>723</v>
      </c>
      <c r="B73" s="311" t="s">
        <v>431</v>
      </c>
      <c r="C73" s="311"/>
      <c r="D73" s="311"/>
      <c r="E73" s="118" t="s">
        <v>755</v>
      </c>
      <c r="F73" s="311" t="s">
        <v>446</v>
      </c>
      <c r="G73" s="311"/>
      <c r="H73" s="311"/>
      <c r="I73" s="118" t="s">
        <v>1363</v>
      </c>
      <c r="J73" s="311" t="s">
        <v>1475</v>
      </c>
      <c r="K73" s="311"/>
      <c r="L73" s="311"/>
      <c r="M73" s="118" t="s">
        <v>556</v>
      </c>
      <c r="N73" s="311" t="s">
        <v>1476</v>
      </c>
      <c r="O73" s="311"/>
      <c r="P73" s="311"/>
      <c r="Q73" s="256"/>
    </row>
    <row r="74" spans="1:17" s="257" customFormat="1" ht="13.5" customHeight="1">
      <c r="A74" s="118" t="s">
        <v>724</v>
      </c>
      <c r="B74" s="311" t="s">
        <v>1477</v>
      </c>
      <c r="C74" s="311"/>
      <c r="D74" s="311"/>
      <c r="E74" s="118" t="s">
        <v>756</v>
      </c>
      <c r="F74" s="311" t="s">
        <v>447</v>
      </c>
      <c r="G74" s="311"/>
      <c r="H74" s="311"/>
      <c r="I74" s="118" t="s">
        <v>1478</v>
      </c>
      <c r="J74" s="311" t="s">
        <v>1479</v>
      </c>
      <c r="K74" s="311"/>
      <c r="L74" s="311"/>
      <c r="M74" s="118" t="s">
        <v>954</v>
      </c>
      <c r="N74" s="311" t="s">
        <v>1480</v>
      </c>
      <c r="O74" s="311"/>
      <c r="P74" s="311"/>
      <c r="Q74" s="256"/>
    </row>
    <row r="75" spans="1:17" s="257" customFormat="1" ht="13.5" customHeight="1">
      <c r="A75" s="118" t="s">
        <v>944</v>
      </c>
      <c r="B75" s="311" t="s">
        <v>1481</v>
      </c>
      <c r="C75" s="311"/>
      <c r="D75" s="311"/>
      <c r="E75" s="118" t="s">
        <v>757</v>
      </c>
      <c r="F75" s="311" t="s">
        <v>1482</v>
      </c>
      <c r="G75" s="311"/>
      <c r="H75" s="311"/>
      <c r="I75" s="118" t="s">
        <v>1483</v>
      </c>
      <c r="J75" s="311" t="s">
        <v>1484</v>
      </c>
      <c r="K75" s="311"/>
      <c r="L75" s="311"/>
      <c r="M75" s="118" t="s">
        <v>1367</v>
      </c>
      <c r="N75" s="311" t="s">
        <v>1311</v>
      </c>
      <c r="O75" s="311"/>
      <c r="P75" s="311"/>
      <c r="Q75" s="256"/>
    </row>
    <row r="76" spans="1:17" s="257" customFormat="1" ht="13.5" customHeight="1">
      <c r="A76" s="118" t="s">
        <v>1485</v>
      </c>
      <c r="B76" s="311" t="s">
        <v>1486</v>
      </c>
      <c r="C76" s="311"/>
      <c r="D76" s="311"/>
      <c r="E76" s="118" t="s">
        <v>758</v>
      </c>
      <c r="F76" s="311" t="s">
        <v>1487</v>
      </c>
      <c r="G76" s="311"/>
      <c r="H76" s="311"/>
      <c r="I76" s="118" t="s">
        <v>1488</v>
      </c>
      <c r="J76" s="311" t="s">
        <v>1489</v>
      </c>
      <c r="K76" s="311"/>
      <c r="L76" s="311"/>
      <c r="M76" s="118" t="s">
        <v>1490</v>
      </c>
      <c r="N76" s="311" t="s">
        <v>1491</v>
      </c>
      <c r="O76" s="311"/>
      <c r="P76" s="311"/>
      <c r="Q76" s="256"/>
    </row>
    <row r="77" spans="1:17" s="257" customFormat="1" ht="13.5" customHeight="1">
      <c r="A77" s="118" t="s">
        <v>725</v>
      </c>
      <c r="B77" s="311" t="s">
        <v>432</v>
      </c>
      <c r="C77" s="311"/>
      <c r="D77" s="311"/>
      <c r="E77" s="118" t="s">
        <v>759</v>
      </c>
      <c r="F77" s="311" t="s">
        <v>1492</v>
      </c>
      <c r="G77" s="311"/>
      <c r="H77" s="311"/>
      <c r="I77" s="118" t="s">
        <v>1493</v>
      </c>
      <c r="J77" s="311" t="s">
        <v>1494</v>
      </c>
      <c r="K77" s="311"/>
      <c r="L77" s="311"/>
      <c r="M77" s="118" t="s">
        <v>783</v>
      </c>
      <c r="N77" s="311" t="s">
        <v>1495</v>
      </c>
      <c r="O77" s="311"/>
      <c r="P77" s="311"/>
      <c r="Q77" s="256"/>
    </row>
    <row r="78" spans="1:17" s="257" customFormat="1" ht="13.5" customHeight="1">
      <c r="A78" s="118" t="s">
        <v>726</v>
      </c>
      <c r="B78" s="311" t="s">
        <v>433</v>
      </c>
      <c r="C78" s="311"/>
      <c r="D78" s="311"/>
      <c r="E78" s="118" t="s">
        <v>760</v>
      </c>
      <c r="F78" s="311" t="s">
        <v>1496</v>
      </c>
      <c r="G78" s="311"/>
      <c r="H78" s="311"/>
      <c r="I78" s="118" t="s">
        <v>775</v>
      </c>
      <c r="J78" s="311" t="s">
        <v>452</v>
      </c>
      <c r="K78" s="311"/>
      <c r="L78" s="311"/>
      <c r="M78" s="118" t="s">
        <v>557</v>
      </c>
      <c r="N78" s="311" t="s">
        <v>1497</v>
      </c>
      <c r="O78" s="311"/>
      <c r="P78" s="311"/>
      <c r="Q78" s="256"/>
    </row>
    <row r="79" spans="1:17" s="257" customFormat="1" ht="13.5" customHeight="1">
      <c r="A79" s="118" t="s">
        <v>727</v>
      </c>
      <c r="B79" s="311" t="s">
        <v>434</v>
      </c>
      <c r="C79" s="311"/>
      <c r="D79" s="311"/>
      <c r="E79" s="118" t="s">
        <v>949</v>
      </c>
      <c r="F79" s="311" t="s">
        <v>1498</v>
      </c>
      <c r="G79" s="311"/>
      <c r="H79" s="311"/>
      <c r="I79" s="118" t="s">
        <v>776</v>
      </c>
      <c r="J79" s="311" t="s">
        <v>1499</v>
      </c>
      <c r="K79" s="311"/>
      <c r="L79" s="311"/>
      <c r="M79" s="118" t="s">
        <v>558</v>
      </c>
      <c r="N79" s="311" t="s">
        <v>1500</v>
      </c>
      <c r="O79" s="311"/>
      <c r="P79" s="311"/>
      <c r="Q79" s="256"/>
    </row>
    <row r="80" spans="1:17" s="257" customFormat="1" ht="13.5" customHeight="1">
      <c r="A80" s="118" t="s">
        <v>728</v>
      </c>
      <c r="B80" s="311" t="s">
        <v>435</v>
      </c>
      <c r="C80" s="311"/>
      <c r="D80" s="311"/>
      <c r="E80" s="118" t="s">
        <v>950</v>
      </c>
      <c r="F80" s="311" t="s">
        <v>1501</v>
      </c>
      <c r="G80" s="311"/>
      <c r="H80" s="311"/>
      <c r="I80" s="118" t="s">
        <v>777</v>
      </c>
      <c r="J80" s="311" t="s">
        <v>1502</v>
      </c>
      <c r="K80" s="311"/>
      <c r="L80" s="311"/>
      <c r="M80" s="118" t="s">
        <v>955</v>
      </c>
      <c r="N80" s="311" t="s">
        <v>1503</v>
      </c>
      <c r="O80" s="311"/>
      <c r="P80" s="311"/>
      <c r="Q80" s="256"/>
    </row>
    <row r="81" spans="1:17" s="257" customFormat="1" ht="13.5" customHeight="1">
      <c r="A81" s="118" t="s">
        <v>729</v>
      </c>
      <c r="B81" s="311" t="s">
        <v>1504</v>
      </c>
      <c r="C81" s="311"/>
      <c r="D81" s="311"/>
      <c r="E81" s="118" t="s">
        <v>761</v>
      </c>
      <c r="F81" s="311" t="s">
        <v>448</v>
      </c>
      <c r="G81" s="311"/>
      <c r="H81" s="311"/>
      <c r="I81" s="118" t="s">
        <v>778</v>
      </c>
      <c r="J81" s="311" t="s">
        <v>1505</v>
      </c>
      <c r="K81" s="311"/>
      <c r="L81" s="311"/>
      <c r="M81" s="118" t="s">
        <v>1368</v>
      </c>
      <c r="N81" s="311" t="s">
        <v>1506</v>
      </c>
      <c r="O81" s="311"/>
      <c r="P81" s="311"/>
      <c r="Q81" s="256"/>
    </row>
    <row r="82" spans="1:17" s="257" customFormat="1" ht="13.5" customHeight="1">
      <c r="A82" s="118" t="s">
        <v>730</v>
      </c>
      <c r="B82" s="311" t="s">
        <v>1507</v>
      </c>
      <c r="C82" s="311"/>
      <c r="D82" s="311"/>
      <c r="E82" s="118" t="s">
        <v>762</v>
      </c>
      <c r="F82" s="311" t="s">
        <v>1508</v>
      </c>
      <c r="G82" s="311"/>
      <c r="H82" s="311"/>
      <c r="I82" s="118" t="s">
        <v>779</v>
      </c>
      <c r="J82" s="311" t="s">
        <v>1308</v>
      </c>
      <c r="K82" s="311"/>
      <c r="L82" s="311"/>
      <c r="M82" s="118" t="s">
        <v>1369</v>
      </c>
      <c r="N82" s="311" t="s">
        <v>1509</v>
      </c>
      <c r="O82" s="311"/>
      <c r="P82" s="311"/>
      <c r="Q82" s="256"/>
    </row>
    <row r="83" spans="1:17" s="257" customFormat="1" ht="13.5" customHeight="1">
      <c r="A83" s="118" t="s">
        <v>731</v>
      </c>
      <c r="B83" s="311" t="s">
        <v>1510</v>
      </c>
      <c r="C83" s="311"/>
      <c r="D83" s="311"/>
      <c r="E83" s="118" t="s">
        <v>763</v>
      </c>
      <c r="F83" s="311" t="s">
        <v>1511</v>
      </c>
      <c r="G83" s="311"/>
      <c r="H83" s="311"/>
      <c r="I83" s="118" t="s">
        <v>925</v>
      </c>
      <c r="J83" s="311" t="s">
        <v>1309</v>
      </c>
      <c r="K83" s="311"/>
      <c r="L83" s="311"/>
      <c r="M83" s="118" t="s">
        <v>1370</v>
      </c>
      <c r="N83" s="311" t="s">
        <v>1512</v>
      </c>
      <c r="O83" s="311"/>
      <c r="P83" s="311"/>
      <c r="Q83" s="256"/>
    </row>
    <row r="84" spans="1:17" s="257" customFormat="1" ht="13.5" customHeight="1">
      <c r="A84" s="118" t="s">
        <v>732</v>
      </c>
      <c r="B84" s="311" t="s">
        <v>1513</v>
      </c>
      <c r="C84" s="311"/>
      <c r="D84" s="311"/>
      <c r="E84" s="318" t="s">
        <v>1514</v>
      </c>
      <c r="F84" s="318"/>
      <c r="G84" s="318"/>
      <c r="H84" s="318"/>
      <c r="I84" s="118" t="s">
        <v>926</v>
      </c>
      <c r="J84" s="311" t="s">
        <v>1515</v>
      </c>
      <c r="K84" s="311"/>
      <c r="L84" s="311"/>
      <c r="M84" s="118" t="s">
        <v>1516</v>
      </c>
      <c r="N84" s="311" t="s">
        <v>1517</v>
      </c>
      <c r="O84" s="311"/>
      <c r="P84" s="311"/>
      <c r="Q84" s="256"/>
    </row>
    <row r="85" spans="1:17" s="257" customFormat="1" ht="13.5" customHeight="1">
      <c r="A85" s="118" t="s">
        <v>733</v>
      </c>
      <c r="B85" s="311" t="s">
        <v>1518</v>
      </c>
      <c r="C85" s="311"/>
      <c r="D85" s="311"/>
      <c r="E85" s="118" t="s">
        <v>764</v>
      </c>
      <c r="F85" s="311" t="s">
        <v>449</v>
      </c>
      <c r="G85" s="311"/>
      <c r="H85" s="311"/>
      <c r="I85" s="118" t="s">
        <v>927</v>
      </c>
      <c r="J85" s="311" t="s">
        <v>1519</v>
      </c>
      <c r="K85" s="311"/>
      <c r="L85" s="311"/>
      <c r="M85" s="118" t="s">
        <v>784</v>
      </c>
      <c r="N85" s="311" t="s">
        <v>454</v>
      </c>
      <c r="O85" s="311"/>
      <c r="P85" s="311"/>
      <c r="Q85" s="256"/>
    </row>
    <row r="86" spans="1:17" s="257" customFormat="1" ht="13.5" customHeight="1">
      <c r="A86" s="118" t="s">
        <v>734</v>
      </c>
      <c r="B86" s="311" t="s">
        <v>1520</v>
      </c>
      <c r="C86" s="311"/>
      <c r="D86" s="311"/>
      <c r="E86" s="118" t="s">
        <v>765</v>
      </c>
      <c r="F86" s="311" t="s">
        <v>1301</v>
      </c>
      <c r="G86" s="311"/>
      <c r="H86" s="311"/>
      <c r="I86" s="118" t="s">
        <v>928</v>
      </c>
      <c r="J86" s="311" t="s">
        <v>1521</v>
      </c>
      <c r="K86" s="311"/>
      <c r="L86" s="311"/>
      <c r="M86" s="118" t="s">
        <v>785</v>
      </c>
      <c r="N86" s="311" t="s">
        <v>1522</v>
      </c>
      <c r="O86" s="311"/>
      <c r="P86" s="311"/>
      <c r="Q86" s="256"/>
    </row>
    <row r="87" spans="1:17" s="257" customFormat="1" ht="13.5" customHeight="1">
      <c r="A87" s="118" t="s">
        <v>1523</v>
      </c>
      <c r="B87" s="311" t="s">
        <v>1524</v>
      </c>
      <c r="C87" s="311"/>
      <c r="D87" s="311"/>
      <c r="E87" s="118" t="s">
        <v>1525</v>
      </c>
      <c r="F87" s="311" t="s">
        <v>1526</v>
      </c>
      <c r="G87" s="311"/>
      <c r="H87" s="311"/>
      <c r="I87" s="118" t="s">
        <v>929</v>
      </c>
      <c r="J87" s="311" t="s">
        <v>1310</v>
      </c>
      <c r="K87" s="311"/>
      <c r="L87" s="311"/>
      <c r="M87" s="118" t="s">
        <v>786</v>
      </c>
      <c r="N87" s="311" t="s">
        <v>1312</v>
      </c>
      <c r="O87" s="311"/>
      <c r="P87" s="311"/>
      <c r="Q87" s="256"/>
    </row>
    <row r="88" spans="1:17" s="257" customFormat="1" ht="13.5" customHeight="1">
      <c r="A88" s="118" t="s">
        <v>735</v>
      </c>
      <c r="B88" s="311" t="s">
        <v>1297</v>
      </c>
      <c r="C88" s="311"/>
      <c r="D88" s="311"/>
      <c r="E88" s="118" t="s">
        <v>766</v>
      </c>
      <c r="F88" s="311" t="s">
        <v>1527</v>
      </c>
      <c r="G88" s="311"/>
      <c r="H88" s="311"/>
      <c r="I88" s="118" t="s">
        <v>930</v>
      </c>
      <c r="J88" s="311" t="s">
        <v>1528</v>
      </c>
      <c r="K88" s="311"/>
      <c r="L88" s="311"/>
      <c r="M88" s="118" t="s">
        <v>956</v>
      </c>
      <c r="N88" s="311" t="s">
        <v>1529</v>
      </c>
      <c r="O88" s="311"/>
      <c r="P88" s="311"/>
      <c r="Q88" s="256"/>
    </row>
    <row r="89" spans="1:17" s="257" customFormat="1" ht="13.5" customHeight="1">
      <c r="A89" s="118" t="s">
        <v>736</v>
      </c>
      <c r="B89" s="311" t="s">
        <v>437</v>
      </c>
      <c r="C89" s="311"/>
      <c r="D89" s="311"/>
      <c r="E89" s="118" t="s">
        <v>1356</v>
      </c>
      <c r="F89" s="311" t="s">
        <v>1302</v>
      </c>
      <c r="G89" s="311"/>
      <c r="H89" s="311"/>
      <c r="I89" s="118" t="s">
        <v>931</v>
      </c>
      <c r="J89" s="311" t="s">
        <v>436</v>
      </c>
      <c r="K89" s="311"/>
      <c r="L89" s="311"/>
      <c r="M89" s="118" t="s">
        <v>957</v>
      </c>
      <c r="N89" s="311" t="s">
        <v>1530</v>
      </c>
      <c r="O89" s="311"/>
      <c r="P89" s="311"/>
      <c r="Q89" s="256"/>
    </row>
    <row r="90" spans="1:17" s="257" customFormat="1" ht="13.5" customHeight="1">
      <c r="A90" s="118" t="s">
        <v>737</v>
      </c>
      <c r="B90" s="311" t="s">
        <v>1531</v>
      </c>
      <c r="C90" s="311"/>
      <c r="D90" s="311"/>
      <c r="E90" s="118" t="s">
        <v>1532</v>
      </c>
      <c r="F90" s="311" t="s">
        <v>1533</v>
      </c>
      <c r="G90" s="311"/>
      <c r="H90" s="311"/>
      <c r="I90" s="230" t="s">
        <v>1364</v>
      </c>
      <c r="J90" s="311" t="s">
        <v>1534</v>
      </c>
      <c r="K90" s="311"/>
      <c r="L90" s="311"/>
      <c r="M90" s="118" t="s">
        <v>958</v>
      </c>
      <c r="N90" s="311" t="s">
        <v>1535</v>
      </c>
      <c r="O90" s="311"/>
      <c r="P90" s="311"/>
      <c r="Q90" s="256"/>
    </row>
    <row r="91" spans="1:17" s="257" customFormat="1" ht="13.5" customHeight="1">
      <c r="A91" s="118" t="s">
        <v>738</v>
      </c>
      <c r="B91" s="311" t="s">
        <v>438</v>
      </c>
      <c r="C91" s="311"/>
      <c r="D91" s="311"/>
      <c r="E91" s="118" t="s">
        <v>1536</v>
      </c>
      <c r="F91" s="311" t="s">
        <v>1537</v>
      </c>
      <c r="G91" s="311"/>
      <c r="H91" s="311"/>
      <c r="I91" s="230" t="s">
        <v>1365</v>
      </c>
      <c r="J91" s="311" t="s">
        <v>1538</v>
      </c>
      <c r="K91" s="311"/>
      <c r="L91" s="290"/>
      <c r="M91" s="118" t="s">
        <v>959</v>
      </c>
      <c r="N91" s="311" t="s">
        <v>1539</v>
      </c>
      <c r="O91" s="311"/>
      <c r="P91" s="311"/>
      <c r="Q91" s="256"/>
    </row>
    <row r="92" spans="1:17" s="257" customFormat="1" ht="13.5" customHeight="1">
      <c r="A92" s="118" t="s">
        <v>739</v>
      </c>
      <c r="B92" s="311" t="s">
        <v>1298</v>
      </c>
      <c r="C92" s="311"/>
      <c r="D92" s="311"/>
      <c r="E92" s="118" t="s">
        <v>767</v>
      </c>
      <c r="F92" s="311" t="s">
        <v>1540</v>
      </c>
      <c r="G92" s="311"/>
      <c r="H92" s="311"/>
      <c r="I92" s="230" t="s">
        <v>1366</v>
      </c>
      <c r="J92" s="311" t="s">
        <v>1541</v>
      </c>
      <c r="K92" s="311"/>
      <c r="L92" s="290"/>
      <c r="M92" s="118" t="s">
        <v>1371</v>
      </c>
      <c r="N92" s="311" t="s">
        <v>1542</v>
      </c>
      <c r="O92" s="311"/>
      <c r="P92" s="311"/>
      <c r="Q92" s="256"/>
    </row>
    <row r="93" spans="1:17" s="257" customFormat="1" ht="13.5" customHeight="1">
      <c r="A93" s="118" t="s">
        <v>740</v>
      </c>
      <c r="B93" s="311" t="s">
        <v>1543</v>
      </c>
      <c r="C93" s="311"/>
      <c r="D93" s="311"/>
      <c r="E93" s="118" t="s">
        <v>951</v>
      </c>
      <c r="F93" s="311" t="s">
        <v>1303</v>
      </c>
      <c r="G93" s="311"/>
      <c r="H93" s="311"/>
      <c r="I93" s="117"/>
      <c r="J93" s="117"/>
      <c r="K93" s="117"/>
      <c r="L93" s="117"/>
      <c r="M93" s="118" t="s">
        <v>787</v>
      </c>
      <c r="N93" s="311" t="s">
        <v>1544</v>
      </c>
      <c r="O93" s="311"/>
      <c r="P93" s="311"/>
      <c r="Q93" s="256"/>
    </row>
    <row r="94" spans="1:17" s="257" customFormat="1" ht="13.5" customHeight="1">
      <c r="A94" s="118" t="s">
        <v>945</v>
      </c>
      <c r="B94" s="311" t="s">
        <v>1545</v>
      </c>
      <c r="C94" s="311"/>
      <c r="D94" s="311"/>
      <c r="E94" s="118" t="s">
        <v>1357</v>
      </c>
      <c r="F94" s="311" t="s">
        <v>1546</v>
      </c>
      <c r="G94" s="311"/>
      <c r="H94" s="311"/>
      <c r="I94" s="117"/>
      <c r="J94" s="117"/>
      <c r="K94" s="117"/>
      <c r="L94" s="117"/>
      <c r="M94" s="118" t="s">
        <v>1372</v>
      </c>
      <c r="N94" s="311" t="s">
        <v>1313</v>
      </c>
      <c r="O94" s="311"/>
      <c r="P94" s="311"/>
      <c r="Q94" s="256"/>
    </row>
    <row r="95" spans="1:17" s="257" customFormat="1" ht="13.5" customHeight="1">
      <c r="A95" s="118" t="s">
        <v>946</v>
      </c>
      <c r="B95" s="311" t="s">
        <v>1547</v>
      </c>
      <c r="C95" s="311"/>
      <c r="D95" s="311"/>
      <c r="E95" s="118" t="s">
        <v>1358</v>
      </c>
      <c r="F95" s="311" t="s">
        <v>1548</v>
      </c>
      <c r="G95" s="311"/>
      <c r="H95" s="311"/>
      <c r="I95" s="117"/>
      <c r="J95" s="117"/>
      <c r="K95" s="117"/>
      <c r="L95" s="117"/>
      <c r="M95" s="118" t="s">
        <v>1549</v>
      </c>
      <c r="N95" s="311" t="s">
        <v>1550</v>
      </c>
      <c r="O95" s="311"/>
      <c r="P95" s="311"/>
      <c r="Q95" s="256"/>
    </row>
    <row r="96" spans="1:17" s="257" customFormat="1" ht="13.5" customHeight="1">
      <c r="A96" s="118" t="s">
        <v>1551</v>
      </c>
      <c r="B96" s="311" t="s">
        <v>1552</v>
      </c>
      <c r="C96" s="311"/>
      <c r="D96" s="311"/>
      <c r="E96" s="118" t="s">
        <v>768</v>
      </c>
      <c r="F96" s="311" t="s">
        <v>1304</v>
      </c>
      <c r="G96" s="311"/>
      <c r="H96" s="311"/>
      <c r="I96" s="117"/>
      <c r="J96" s="117"/>
      <c r="K96" s="117"/>
      <c r="L96" s="117"/>
      <c r="M96" s="118" t="s">
        <v>1553</v>
      </c>
      <c r="N96" s="311" t="s">
        <v>1554</v>
      </c>
      <c r="O96" s="311"/>
      <c r="P96" s="311"/>
      <c r="Q96" s="256"/>
    </row>
    <row r="97" spans="1:17" s="257" customFormat="1" ht="13.5" customHeight="1">
      <c r="A97" s="118" t="s">
        <v>741</v>
      </c>
      <c r="B97" s="311" t="s">
        <v>1299</v>
      </c>
      <c r="C97" s="311"/>
      <c r="D97" s="311"/>
      <c r="E97" s="118" t="s">
        <v>769</v>
      </c>
      <c r="F97" s="311" t="s">
        <v>450</v>
      </c>
      <c r="G97" s="311"/>
      <c r="H97" s="311"/>
      <c r="I97" s="117"/>
      <c r="J97" s="117"/>
      <c r="K97" s="117"/>
      <c r="L97" s="117"/>
      <c r="M97" s="117"/>
      <c r="N97" s="117"/>
      <c r="O97" s="117"/>
      <c r="P97" s="117"/>
      <c r="Q97" s="256"/>
    </row>
    <row r="98" spans="1:17" s="257" customFormat="1" ht="13.5" customHeight="1">
      <c r="A98" s="118" t="s">
        <v>742</v>
      </c>
      <c r="B98" s="311" t="s">
        <v>439</v>
      </c>
      <c r="C98" s="311"/>
      <c r="D98" s="311"/>
      <c r="E98" s="118" t="s">
        <v>770</v>
      </c>
      <c r="F98" s="311" t="s">
        <v>451</v>
      </c>
      <c r="G98" s="311"/>
      <c r="H98" s="311"/>
      <c r="I98" s="117"/>
      <c r="J98" s="117"/>
      <c r="K98" s="117"/>
      <c r="L98" s="117"/>
      <c r="M98" s="117"/>
      <c r="N98" s="117"/>
      <c r="O98" s="117"/>
      <c r="P98" s="117"/>
      <c r="Q98" s="256"/>
    </row>
    <row r="99" spans="1:17" s="257" customFormat="1" ht="13.5" customHeight="1">
      <c r="A99" s="118" t="s">
        <v>743</v>
      </c>
      <c r="B99" s="311" t="s">
        <v>440</v>
      </c>
      <c r="C99" s="311"/>
      <c r="D99" s="311"/>
      <c r="E99" s="118" t="s">
        <v>771</v>
      </c>
      <c r="F99" s="311" t="s">
        <v>1555</v>
      </c>
      <c r="G99" s="311"/>
      <c r="H99" s="311"/>
      <c r="I99" s="117"/>
      <c r="J99" s="117"/>
      <c r="K99" s="117"/>
      <c r="L99" s="117"/>
      <c r="M99" s="117"/>
      <c r="N99" s="117"/>
      <c r="O99" s="117"/>
      <c r="P99" s="117"/>
      <c r="Q99" s="256"/>
    </row>
    <row r="100" spans="1:17" s="257" customFormat="1" ht="13.5" customHeight="1">
      <c r="A100" s="118" t="s">
        <v>744</v>
      </c>
      <c r="B100" s="311" t="s">
        <v>441</v>
      </c>
      <c r="C100" s="311"/>
      <c r="D100" s="311"/>
      <c r="E100" s="118" t="s">
        <v>550</v>
      </c>
      <c r="F100" s="311" t="s">
        <v>1556</v>
      </c>
      <c r="G100" s="311"/>
      <c r="H100" s="311"/>
      <c r="I100" s="117"/>
      <c r="J100" s="117"/>
      <c r="K100" s="117"/>
      <c r="L100" s="117"/>
      <c r="M100" s="117"/>
      <c r="N100" s="117"/>
      <c r="O100" s="117"/>
      <c r="P100" s="117"/>
      <c r="Q100" s="256"/>
    </row>
    <row r="101" spans="1:17" s="257" customFormat="1" ht="13.5" customHeight="1">
      <c r="A101" s="118" t="s">
        <v>745</v>
      </c>
      <c r="B101" s="311" t="s">
        <v>442</v>
      </c>
      <c r="C101" s="311"/>
      <c r="D101" s="311"/>
      <c r="E101" s="118" t="s">
        <v>551</v>
      </c>
      <c r="F101" s="311" t="s">
        <v>1557</v>
      </c>
      <c r="G101" s="311"/>
      <c r="H101" s="311"/>
      <c r="I101" s="117"/>
      <c r="J101" s="117"/>
      <c r="K101" s="117"/>
      <c r="L101" s="117"/>
      <c r="M101" s="117"/>
      <c r="N101" s="117"/>
      <c r="O101" s="117"/>
      <c r="P101" s="117"/>
      <c r="Q101" s="256"/>
    </row>
    <row r="102" spans="1:17" s="257" customFormat="1" ht="13.5" customHeight="1">
      <c r="A102" s="118" t="s">
        <v>746</v>
      </c>
      <c r="B102" s="311" t="s">
        <v>1558</v>
      </c>
      <c r="C102" s="311"/>
      <c r="D102" s="311"/>
      <c r="E102" s="118" t="s">
        <v>552</v>
      </c>
      <c r="F102" s="311" t="s">
        <v>1559</v>
      </c>
      <c r="G102" s="311"/>
      <c r="H102" s="311"/>
      <c r="I102" s="117"/>
      <c r="J102" s="117"/>
      <c r="K102" s="117"/>
      <c r="L102" s="117"/>
      <c r="M102" s="117"/>
      <c r="N102" s="117"/>
      <c r="O102" s="117"/>
      <c r="P102" s="117"/>
      <c r="Q102" s="256"/>
    </row>
    <row r="103" spans="1:17" s="257" customFormat="1" ht="13.5" customHeight="1">
      <c r="A103" s="118" t="s">
        <v>747</v>
      </c>
      <c r="B103" s="311" t="s">
        <v>1560</v>
      </c>
      <c r="C103" s="311"/>
      <c r="D103" s="311"/>
      <c r="E103" s="118" t="s">
        <v>772</v>
      </c>
      <c r="F103" s="311" t="s">
        <v>1561</v>
      </c>
      <c r="G103" s="311"/>
      <c r="H103" s="311"/>
      <c r="I103" s="117"/>
      <c r="J103" s="117"/>
      <c r="K103" s="117"/>
      <c r="L103" s="117"/>
      <c r="M103" s="117"/>
      <c r="N103" s="117"/>
      <c r="O103" s="117"/>
      <c r="P103" s="117"/>
      <c r="Q103" s="256"/>
    </row>
    <row r="104" spans="1:17" s="257" customFormat="1" ht="13.5" customHeight="1">
      <c r="A104" s="118" t="s">
        <v>748</v>
      </c>
      <c r="B104" s="311" t="s">
        <v>443</v>
      </c>
      <c r="C104" s="311"/>
      <c r="D104" s="311"/>
      <c r="E104" s="118" t="s">
        <v>1359</v>
      </c>
      <c r="F104" s="311" t="s">
        <v>1562</v>
      </c>
      <c r="G104" s="311"/>
      <c r="H104" s="311"/>
      <c r="I104" s="117"/>
      <c r="J104" s="117"/>
      <c r="K104" s="117"/>
      <c r="L104" s="117"/>
      <c r="M104" s="117"/>
      <c r="N104" s="117"/>
      <c r="O104" s="117"/>
      <c r="P104" s="117"/>
      <c r="Q104" s="256"/>
    </row>
    <row r="105" spans="1:17" s="257" customFormat="1" ht="13.5" customHeight="1">
      <c r="A105" s="118" t="s">
        <v>947</v>
      </c>
      <c r="B105" s="311" t="s">
        <v>1563</v>
      </c>
      <c r="C105" s="311"/>
      <c r="D105" s="311"/>
      <c r="E105" s="118" t="s">
        <v>773</v>
      </c>
      <c r="F105" s="311" t="s">
        <v>1305</v>
      </c>
      <c r="G105" s="311"/>
      <c r="H105" s="311"/>
      <c r="I105" s="117"/>
      <c r="J105" s="117"/>
      <c r="K105" s="117"/>
      <c r="L105" s="117"/>
      <c r="M105" s="117"/>
      <c r="N105" s="117"/>
      <c r="O105" s="117"/>
      <c r="P105" s="117"/>
      <c r="Q105" s="256"/>
    </row>
    <row r="106" spans="1:17" s="257" customFormat="1" ht="13.5" customHeight="1">
      <c r="A106" s="118" t="s">
        <v>948</v>
      </c>
      <c r="B106" s="311" t="s">
        <v>1564</v>
      </c>
      <c r="C106" s="311"/>
      <c r="D106" s="311"/>
      <c r="E106" s="278"/>
      <c r="F106" s="117"/>
      <c r="G106" s="117"/>
      <c r="H106" s="117"/>
      <c r="I106" s="117"/>
      <c r="J106" s="117"/>
      <c r="K106" s="117"/>
      <c r="L106" s="117"/>
      <c r="M106" s="117"/>
      <c r="N106" s="117"/>
      <c r="O106" s="117"/>
      <c r="P106" s="117"/>
      <c r="Q106" s="256"/>
    </row>
    <row r="107" spans="1:17" ht="13.5" customHeight="1">
      <c r="A107" s="122"/>
      <c r="B107" s="123"/>
      <c r="C107" s="123"/>
      <c r="D107" s="124"/>
      <c r="E107" s="277"/>
      <c r="F107" s="277"/>
      <c r="G107" s="277"/>
      <c r="H107" s="277"/>
      <c r="I107" s="277"/>
      <c r="J107" s="277"/>
      <c r="K107" s="96"/>
      <c r="L107" s="96"/>
      <c r="M107" s="96"/>
      <c r="N107" s="96"/>
      <c r="O107" s="96"/>
      <c r="P107" s="96"/>
      <c r="Q107" s="77"/>
    </row>
    <row r="108" spans="1:17" s="232" customFormat="1" ht="13.5" customHeight="1">
      <c r="A108" s="348" t="s">
        <v>888</v>
      </c>
      <c r="B108" s="349"/>
      <c r="C108" s="349"/>
      <c r="D108" s="349"/>
      <c r="E108" s="349"/>
      <c r="F108" s="349"/>
      <c r="G108" s="349"/>
      <c r="H108" s="231"/>
      <c r="I108" s="231"/>
      <c r="J108" s="231"/>
      <c r="K108" s="231"/>
      <c r="L108" s="231"/>
      <c r="M108" s="231"/>
      <c r="N108" s="231"/>
      <c r="O108" s="231"/>
      <c r="P108" s="110"/>
      <c r="Q108" s="95"/>
    </row>
    <row r="109" spans="1:17" s="257" customFormat="1" ht="13.5" customHeight="1">
      <c r="A109" s="332" t="s">
        <v>67</v>
      </c>
      <c r="B109" s="332"/>
      <c r="C109" s="332"/>
      <c r="D109" s="332"/>
      <c r="E109" s="332" t="s">
        <v>203</v>
      </c>
      <c r="F109" s="332"/>
      <c r="G109" s="332"/>
      <c r="H109" s="332"/>
      <c r="I109" s="332" t="s">
        <v>889</v>
      </c>
      <c r="J109" s="332"/>
      <c r="K109" s="332"/>
      <c r="L109" s="332"/>
      <c r="M109" s="336" t="s">
        <v>104</v>
      </c>
      <c r="N109" s="337"/>
      <c r="O109" s="337"/>
      <c r="P109" s="337"/>
      <c r="Q109" s="117"/>
    </row>
    <row r="110" spans="1:17" s="257" customFormat="1" ht="13.5" customHeight="1">
      <c r="A110" s="118">
        <v>41102</v>
      </c>
      <c r="B110" s="315" t="s">
        <v>890</v>
      </c>
      <c r="C110" s="315"/>
      <c r="D110" s="315"/>
      <c r="E110" s="118">
        <v>41204</v>
      </c>
      <c r="F110" s="312" t="s">
        <v>893</v>
      </c>
      <c r="G110" s="313"/>
      <c r="H110" s="314"/>
      <c r="I110" s="233">
        <v>41403</v>
      </c>
      <c r="J110" s="310" t="s">
        <v>891</v>
      </c>
      <c r="K110" s="310"/>
      <c r="L110" s="310"/>
      <c r="M110" s="234">
        <v>41502</v>
      </c>
      <c r="N110" s="310" t="s">
        <v>892</v>
      </c>
      <c r="O110" s="310"/>
      <c r="P110" s="310"/>
      <c r="Q110" s="117"/>
    </row>
    <row r="111" spans="1:17" s="257" customFormat="1" ht="13.5" customHeight="1">
      <c r="A111" s="118">
        <v>41107</v>
      </c>
      <c r="B111" s="315" t="s">
        <v>896</v>
      </c>
      <c r="C111" s="315"/>
      <c r="D111" s="315"/>
      <c r="E111" s="118">
        <v>41205</v>
      </c>
      <c r="F111" s="312" t="s">
        <v>897</v>
      </c>
      <c r="G111" s="313"/>
      <c r="H111" s="314"/>
      <c r="I111" s="233">
        <v>41405</v>
      </c>
      <c r="J111" s="310" t="s">
        <v>894</v>
      </c>
      <c r="K111" s="310"/>
      <c r="L111" s="310"/>
      <c r="M111" s="234">
        <v>41503</v>
      </c>
      <c r="N111" s="310" t="s">
        <v>895</v>
      </c>
      <c r="O111" s="310"/>
      <c r="P111" s="310"/>
      <c r="Q111" s="117"/>
    </row>
    <row r="112" spans="1:17" s="257" customFormat="1" ht="13.5" customHeight="1">
      <c r="A112" s="118">
        <v>41109</v>
      </c>
      <c r="B112" s="315" t="s">
        <v>1565</v>
      </c>
      <c r="C112" s="315"/>
      <c r="D112" s="315"/>
      <c r="E112" s="332" t="s">
        <v>162</v>
      </c>
      <c r="F112" s="332"/>
      <c r="G112" s="332"/>
      <c r="H112" s="332"/>
      <c r="I112" s="233">
        <v>41407</v>
      </c>
      <c r="J112" s="310" t="s">
        <v>898</v>
      </c>
      <c r="K112" s="310"/>
      <c r="L112" s="310"/>
      <c r="M112" s="234">
        <v>41505</v>
      </c>
      <c r="N112" s="310" t="s">
        <v>899</v>
      </c>
      <c r="O112" s="310"/>
      <c r="P112" s="310"/>
      <c r="Q112" s="117"/>
    </row>
    <row r="113" spans="1:17" s="257" customFormat="1" ht="13.5" customHeight="1">
      <c r="A113" s="118">
        <v>41110</v>
      </c>
      <c r="B113" s="315" t="s">
        <v>901</v>
      </c>
      <c r="C113" s="315"/>
      <c r="D113" s="315"/>
      <c r="E113" s="118">
        <v>41302</v>
      </c>
      <c r="F113" s="296" t="s">
        <v>902</v>
      </c>
      <c r="G113" s="297"/>
      <c r="H113" s="298"/>
      <c r="I113" s="233">
        <v>41409</v>
      </c>
      <c r="J113" s="310" t="s">
        <v>903</v>
      </c>
      <c r="K113" s="310"/>
      <c r="L113" s="310"/>
      <c r="M113" s="234">
        <v>41506</v>
      </c>
      <c r="N113" s="310" t="s">
        <v>900</v>
      </c>
      <c r="O113" s="310"/>
      <c r="P113" s="310"/>
      <c r="Q113" s="117"/>
    </row>
    <row r="114" spans="1:17" s="257" customFormat="1" ht="13.5" customHeight="1">
      <c r="A114" s="118" t="s">
        <v>229</v>
      </c>
      <c r="B114" s="315" t="s">
        <v>908</v>
      </c>
      <c r="C114" s="315"/>
      <c r="D114" s="315"/>
      <c r="E114" s="118">
        <v>41303</v>
      </c>
      <c r="F114" s="296" t="s">
        <v>905</v>
      </c>
      <c r="G114" s="297"/>
      <c r="H114" s="298"/>
      <c r="I114" s="233">
        <v>41410</v>
      </c>
      <c r="J114" s="310" t="s">
        <v>906</v>
      </c>
      <c r="K114" s="310"/>
      <c r="L114" s="310"/>
      <c r="M114" s="234">
        <v>41512</v>
      </c>
      <c r="N114" s="310" t="s">
        <v>904</v>
      </c>
      <c r="O114" s="310"/>
      <c r="P114" s="310"/>
      <c r="Q114" s="117"/>
    </row>
    <row r="115" spans="1:17" s="257" customFormat="1" ht="13.5" customHeight="1">
      <c r="A115" s="118">
        <v>41118</v>
      </c>
      <c r="B115" s="258" t="s">
        <v>2023</v>
      </c>
      <c r="C115" s="258"/>
      <c r="D115" s="258"/>
      <c r="E115" s="118">
        <v>41308</v>
      </c>
      <c r="F115" s="315" t="s">
        <v>1566</v>
      </c>
      <c r="G115" s="315"/>
      <c r="H115" s="315"/>
      <c r="I115" s="233">
        <v>41411</v>
      </c>
      <c r="J115" s="310" t="s">
        <v>909</v>
      </c>
      <c r="K115" s="310"/>
      <c r="L115" s="310"/>
      <c r="M115" s="234">
        <v>41514</v>
      </c>
      <c r="N115" s="310" t="s">
        <v>907</v>
      </c>
      <c r="O115" s="310"/>
      <c r="P115" s="310"/>
      <c r="Q115" s="117"/>
    </row>
    <row r="116" spans="1:17" s="257" customFormat="1" ht="13.5" customHeight="1">
      <c r="A116" s="332" t="s">
        <v>910</v>
      </c>
      <c r="B116" s="332"/>
      <c r="C116" s="332"/>
      <c r="D116" s="332"/>
      <c r="E116" s="259">
        <v>41309</v>
      </c>
      <c r="F116" s="296" t="s">
        <v>2024</v>
      </c>
      <c r="G116" s="297"/>
      <c r="H116" s="298"/>
      <c r="I116" s="233">
        <v>41412</v>
      </c>
      <c r="J116" s="310" t="s">
        <v>911</v>
      </c>
      <c r="K116" s="310"/>
      <c r="L116" s="310"/>
      <c r="M116" s="234">
        <v>41517</v>
      </c>
      <c r="N116" s="310" t="s">
        <v>912</v>
      </c>
      <c r="O116" s="310"/>
      <c r="P116" s="310"/>
      <c r="Q116" s="117"/>
    </row>
    <row r="117" spans="1:17" s="257" customFormat="1" ht="13.5" customHeight="1">
      <c r="A117" s="115" t="s">
        <v>230</v>
      </c>
      <c r="B117" s="290" t="s">
        <v>915</v>
      </c>
      <c r="C117" s="291"/>
      <c r="D117" s="292"/>
      <c r="E117" s="260"/>
      <c r="F117" s="261"/>
      <c r="G117" s="261"/>
      <c r="H117" s="262"/>
      <c r="I117" s="233">
        <v>41413</v>
      </c>
      <c r="J117" s="310" t="s">
        <v>913</v>
      </c>
      <c r="K117" s="310"/>
      <c r="L117" s="310"/>
      <c r="M117" s="233">
        <v>41518</v>
      </c>
      <c r="N117" s="310" t="s">
        <v>914</v>
      </c>
      <c r="O117" s="310"/>
      <c r="P117" s="310"/>
      <c r="Q117" s="117"/>
    </row>
    <row r="118" spans="1:17" s="257" customFormat="1" ht="13.5" customHeight="1">
      <c r="A118" s="115" t="s">
        <v>231</v>
      </c>
      <c r="B118" s="290" t="s">
        <v>918</v>
      </c>
      <c r="C118" s="291"/>
      <c r="D118" s="292"/>
      <c r="E118" s="117"/>
      <c r="F118" s="117"/>
      <c r="G118" s="117"/>
      <c r="H118" s="117"/>
      <c r="I118" s="233">
        <v>41414</v>
      </c>
      <c r="J118" s="310" t="s">
        <v>916</v>
      </c>
      <c r="K118" s="310"/>
      <c r="L118" s="310"/>
      <c r="M118" s="233">
        <v>41519</v>
      </c>
      <c r="N118" s="310" t="s">
        <v>917</v>
      </c>
      <c r="O118" s="310"/>
      <c r="P118" s="310"/>
      <c r="Q118" s="117"/>
    </row>
    <row r="119" spans="1:17" s="257" customFormat="1" ht="13.5" customHeight="1">
      <c r="A119" s="115" t="s">
        <v>232</v>
      </c>
      <c r="B119" s="290" t="s">
        <v>920</v>
      </c>
      <c r="C119" s="291"/>
      <c r="D119" s="292"/>
      <c r="E119" s="117"/>
      <c r="F119" s="117"/>
      <c r="G119" s="117"/>
      <c r="H119" s="117"/>
      <c r="I119" s="233">
        <v>41415</v>
      </c>
      <c r="J119" s="310" t="s">
        <v>1567</v>
      </c>
      <c r="K119" s="310"/>
      <c r="L119" s="310"/>
      <c r="M119" s="233">
        <v>41520</v>
      </c>
      <c r="N119" s="310" t="s">
        <v>919</v>
      </c>
      <c r="O119" s="310"/>
      <c r="P119" s="310"/>
      <c r="Q119" s="117"/>
    </row>
    <row r="120" spans="1:17" s="257" customFormat="1" ht="13.5" customHeight="1">
      <c r="A120" s="115">
        <v>41607</v>
      </c>
      <c r="B120" s="311" t="s">
        <v>1568</v>
      </c>
      <c r="C120" s="311"/>
      <c r="D120" s="311"/>
      <c r="E120" s="117"/>
      <c r="F120" s="117"/>
      <c r="G120" s="117"/>
      <c r="H120" s="117"/>
      <c r="I120" s="233">
        <v>41416</v>
      </c>
      <c r="J120" s="310" t="s">
        <v>1569</v>
      </c>
      <c r="K120" s="310"/>
      <c r="L120" s="310"/>
      <c r="M120" s="279">
        <v>41521</v>
      </c>
      <c r="N120" s="297" t="s">
        <v>1570</v>
      </c>
      <c r="O120" s="297"/>
      <c r="P120" s="297"/>
      <c r="Q120" s="117"/>
    </row>
    <row r="121" spans="1:17" ht="13.5" customHeight="1">
      <c r="A121" s="126"/>
      <c r="B121" s="127"/>
      <c r="C121" s="127"/>
      <c r="D121" s="127"/>
      <c r="E121" s="127"/>
      <c r="F121" s="127"/>
      <c r="G121" s="127"/>
      <c r="H121" s="125"/>
      <c r="I121" s="125"/>
      <c r="J121" s="125"/>
      <c r="K121" s="125"/>
      <c r="L121" s="125"/>
      <c r="M121" s="125"/>
      <c r="N121" s="125"/>
      <c r="O121" s="125"/>
      <c r="P121" s="125"/>
      <c r="Q121" s="77"/>
    </row>
    <row r="122" spans="1:17" s="232" customFormat="1" ht="13.5" customHeight="1">
      <c r="A122" s="316" t="s">
        <v>1571</v>
      </c>
      <c r="B122" s="317"/>
      <c r="C122" s="317"/>
      <c r="D122" s="317"/>
      <c r="E122" s="317"/>
      <c r="F122" s="317"/>
      <c r="G122" s="317"/>
      <c r="H122" s="227"/>
      <c r="I122" s="227"/>
      <c r="J122" s="227"/>
      <c r="K122" s="227"/>
      <c r="L122" s="227"/>
      <c r="M122" s="227"/>
      <c r="N122" s="227"/>
      <c r="O122" s="227"/>
      <c r="P122" s="227"/>
      <c r="Q122" s="96"/>
    </row>
    <row r="123" spans="1:17" s="264" customFormat="1">
      <c r="A123" s="338" t="s">
        <v>455</v>
      </c>
      <c r="B123" s="339"/>
      <c r="C123" s="339"/>
      <c r="D123" s="340"/>
      <c r="E123" s="338" t="s">
        <v>456</v>
      </c>
      <c r="F123" s="339"/>
      <c r="G123" s="339"/>
      <c r="H123" s="340"/>
      <c r="I123" s="338" t="s">
        <v>457</v>
      </c>
      <c r="J123" s="339"/>
      <c r="K123" s="339"/>
      <c r="L123" s="340"/>
      <c r="M123" s="341" t="s">
        <v>458</v>
      </c>
      <c r="N123" s="342"/>
      <c r="O123" s="342"/>
      <c r="P123" s="343"/>
      <c r="Q123" s="263"/>
    </row>
    <row r="124" spans="1:17" s="264" customFormat="1">
      <c r="A124" s="235" t="s">
        <v>578</v>
      </c>
      <c r="B124" s="304" t="s">
        <v>233</v>
      </c>
      <c r="C124" s="305"/>
      <c r="D124" s="306"/>
      <c r="E124" s="236" t="s">
        <v>601</v>
      </c>
      <c r="F124" s="307" t="s">
        <v>237</v>
      </c>
      <c r="G124" s="308"/>
      <c r="H124" s="309"/>
      <c r="I124" s="185" t="s">
        <v>631</v>
      </c>
      <c r="J124" s="304" t="s">
        <v>234</v>
      </c>
      <c r="K124" s="305"/>
      <c r="L124" s="306"/>
      <c r="M124" s="185" t="s">
        <v>660</v>
      </c>
      <c r="N124" s="304" t="s">
        <v>235</v>
      </c>
      <c r="O124" s="305"/>
      <c r="P124" s="306"/>
    </row>
    <row r="125" spans="1:17" s="264" customFormat="1">
      <c r="A125" s="236" t="s">
        <v>579</v>
      </c>
      <c r="B125" s="304" t="s">
        <v>236</v>
      </c>
      <c r="C125" s="305"/>
      <c r="D125" s="306"/>
      <c r="E125" s="236" t="s">
        <v>602</v>
      </c>
      <c r="F125" s="307" t="s">
        <v>239</v>
      </c>
      <c r="G125" s="308"/>
      <c r="H125" s="309"/>
      <c r="I125" s="185" t="s">
        <v>632</v>
      </c>
      <c r="J125" s="304" t="s">
        <v>238</v>
      </c>
      <c r="K125" s="305"/>
      <c r="L125" s="306"/>
      <c r="M125" s="185" t="s">
        <v>661</v>
      </c>
      <c r="N125" s="304" t="s">
        <v>1572</v>
      </c>
      <c r="O125" s="305"/>
      <c r="P125" s="306"/>
      <c r="Q125" s="263"/>
    </row>
    <row r="126" spans="1:17" s="264" customFormat="1">
      <c r="A126" s="236" t="s">
        <v>580</v>
      </c>
      <c r="B126" s="304" t="s">
        <v>461</v>
      </c>
      <c r="C126" s="305"/>
      <c r="D126" s="306"/>
      <c r="E126" s="236" t="s">
        <v>603</v>
      </c>
      <c r="F126" s="307" t="s">
        <v>459</v>
      </c>
      <c r="G126" s="308"/>
      <c r="H126" s="309"/>
      <c r="I126" s="185" t="s">
        <v>633</v>
      </c>
      <c r="J126" s="304" t="s">
        <v>240</v>
      </c>
      <c r="K126" s="305"/>
      <c r="L126" s="306"/>
      <c r="M126" s="185" t="s">
        <v>662</v>
      </c>
      <c r="N126" s="304" t="s">
        <v>460</v>
      </c>
      <c r="O126" s="305"/>
      <c r="P126" s="306"/>
      <c r="Q126" s="263"/>
    </row>
    <row r="127" spans="1:17" s="264" customFormat="1">
      <c r="A127" s="236" t="s">
        <v>581</v>
      </c>
      <c r="B127" s="304" t="s">
        <v>466</v>
      </c>
      <c r="C127" s="305"/>
      <c r="D127" s="306"/>
      <c r="E127" s="236" t="s">
        <v>604</v>
      </c>
      <c r="F127" s="307" t="s">
        <v>462</v>
      </c>
      <c r="G127" s="308"/>
      <c r="H127" s="309"/>
      <c r="I127" s="185" t="s">
        <v>634</v>
      </c>
      <c r="J127" s="304" t="s">
        <v>1573</v>
      </c>
      <c r="K127" s="305"/>
      <c r="L127" s="306"/>
      <c r="M127" s="185" t="s">
        <v>663</v>
      </c>
      <c r="N127" s="304" t="s">
        <v>463</v>
      </c>
      <c r="O127" s="305"/>
      <c r="P127" s="306"/>
      <c r="Q127" s="263"/>
    </row>
    <row r="128" spans="1:17" s="264" customFormat="1">
      <c r="A128" s="236" t="s">
        <v>582</v>
      </c>
      <c r="B128" s="304" t="s">
        <v>468</v>
      </c>
      <c r="C128" s="305"/>
      <c r="D128" s="306"/>
      <c r="E128" s="236" t="s">
        <v>605</v>
      </c>
      <c r="F128" s="307" t="s">
        <v>464</v>
      </c>
      <c r="G128" s="308"/>
      <c r="H128" s="309"/>
      <c r="I128" s="185" t="s">
        <v>635</v>
      </c>
      <c r="J128" s="304" t="s">
        <v>1574</v>
      </c>
      <c r="K128" s="305"/>
      <c r="L128" s="306"/>
      <c r="M128" s="185" t="s">
        <v>1575</v>
      </c>
      <c r="N128" s="304" t="s">
        <v>1576</v>
      </c>
      <c r="O128" s="305"/>
      <c r="P128" s="306"/>
      <c r="Q128" s="263"/>
    </row>
    <row r="129" spans="1:17" s="264" customFormat="1">
      <c r="A129" s="236" t="s">
        <v>583</v>
      </c>
      <c r="B129" s="304" t="s">
        <v>469</v>
      </c>
      <c r="C129" s="305"/>
      <c r="D129" s="306"/>
      <c r="E129" s="236" t="s">
        <v>606</v>
      </c>
      <c r="F129" s="307" t="s">
        <v>465</v>
      </c>
      <c r="G129" s="308"/>
      <c r="H129" s="309"/>
      <c r="I129" s="185" t="s">
        <v>636</v>
      </c>
      <c r="J129" s="304" t="s">
        <v>1577</v>
      </c>
      <c r="K129" s="305"/>
      <c r="L129" s="306"/>
      <c r="M129" s="185" t="s">
        <v>664</v>
      </c>
      <c r="N129" s="304" t="s">
        <v>241</v>
      </c>
      <c r="O129" s="305"/>
      <c r="P129" s="306"/>
      <c r="Q129" s="263"/>
    </row>
    <row r="130" spans="1:17" s="264" customFormat="1">
      <c r="A130" s="236" t="s">
        <v>584</v>
      </c>
      <c r="B130" s="304" t="s">
        <v>470</v>
      </c>
      <c r="C130" s="305"/>
      <c r="D130" s="306"/>
      <c r="E130" s="236" t="s">
        <v>607</v>
      </c>
      <c r="F130" s="307" t="s">
        <v>243</v>
      </c>
      <c r="G130" s="308"/>
      <c r="H130" s="309"/>
      <c r="I130" s="185" t="s">
        <v>637</v>
      </c>
      <c r="J130" s="304" t="s">
        <v>1578</v>
      </c>
      <c r="K130" s="305"/>
      <c r="L130" s="306"/>
      <c r="M130" s="237" t="s">
        <v>665</v>
      </c>
      <c r="N130" s="304" t="s">
        <v>242</v>
      </c>
      <c r="O130" s="305"/>
      <c r="P130" s="306"/>
      <c r="Q130" s="263"/>
    </row>
    <row r="131" spans="1:17" s="264" customFormat="1">
      <c r="A131" s="236" t="s">
        <v>585</v>
      </c>
      <c r="B131" s="304" t="s">
        <v>471</v>
      </c>
      <c r="C131" s="305"/>
      <c r="D131" s="306"/>
      <c r="E131" s="236" t="s">
        <v>608</v>
      </c>
      <c r="F131" s="307" t="s">
        <v>245</v>
      </c>
      <c r="G131" s="308"/>
      <c r="H131" s="309"/>
      <c r="I131" s="185" t="s">
        <v>638</v>
      </c>
      <c r="J131" s="304" t="s">
        <v>1579</v>
      </c>
      <c r="K131" s="305"/>
      <c r="L131" s="306"/>
      <c r="M131" s="237" t="s">
        <v>666</v>
      </c>
      <c r="N131" s="304" t="s">
        <v>1580</v>
      </c>
      <c r="O131" s="305"/>
      <c r="P131" s="306"/>
      <c r="Q131" s="263"/>
    </row>
    <row r="132" spans="1:17" s="264" customFormat="1">
      <c r="A132" s="236" t="s">
        <v>586</v>
      </c>
      <c r="B132" s="304" t="s">
        <v>473</v>
      </c>
      <c r="C132" s="305"/>
      <c r="D132" s="306"/>
      <c r="E132" s="236" t="s">
        <v>609</v>
      </c>
      <c r="F132" s="307" t="s">
        <v>472</v>
      </c>
      <c r="G132" s="308"/>
      <c r="H132" s="309"/>
      <c r="I132" s="185" t="s">
        <v>639</v>
      </c>
      <c r="J132" s="304" t="s">
        <v>1581</v>
      </c>
      <c r="K132" s="305"/>
      <c r="L132" s="306"/>
      <c r="M132" s="237" t="s">
        <v>667</v>
      </c>
      <c r="N132" s="304" t="s">
        <v>246</v>
      </c>
      <c r="O132" s="305"/>
      <c r="P132" s="306"/>
      <c r="Q132" s="263"/>
    </row>
    <row r="133" spans="1:17" s="264" customFormat="1">
      <c r="A133" s="236" t="s">
        <v>587</v>
      </c>
      <c r="B133" s="304" t="s">
        <v>1582</v>
      </c>
      <c r="C133" s="305"/>
      <c r="D133" s="306"/>
      <c r="E133" s="236" t="s">
        <v>610</v>
      </c>
      <c r="F133" s="307" t="s">
        <v>474</v>
      </c>
      <c r="G133" s="308"/>
      <c r="H133" s="309"/>
      <c r="I133" s="185" t="s">
        <v>640</v>
      </c>
      <c r="J133" s="304" t="s">
        <v>244</v>
      </c>
      <c r="K133" s="305"/>
      <c r="L133" s="306"/>
      <c r="M133" s="185" t="s">
        <v>668</v>
      </c>
      <c r="N133" s="304" t="s">
        <v>248</v>
      </c>
      <c r="O133" s="305"/>
      <c r="P133" s="306"/>
      <c r="Q133" s="263"/>
    </row>
    <row r="134" spans="1:17" s="264" customFormat="1">
      <c r="A134" s="236" t="s">
        <v>588</v>
      </c>
      <c r="B134" s="304" t="s">
        <v>247</v>
      </c>
      <c r="C134" s="305"/>
      <c r="D134" s="306"/>
      <c r="E134" s="236" t="s">
        <v>611</v>
      </c>
      <c r="F134" s="307" t="s">
        <v>281</v>
      </c>
      <c r="G134" s="308"/>
      <c r="H134" s="309"/>
      <c r="I134" s="185" t="s">
        <v>641</v>
      </c>
      <c r="J134" s="304" t="s">
        <v>1583</v>
      </c>
      <c r="K134" s="305"/>
      <c r="L134" s="306"/>
      <c r="M134" s="185" t="s">
        <v>669</v>
      </c>
      <c r="N134" s="304" t="s">
        <v>475</v>
      </c>
      <c r="O134" s="305"/>
      <c r="P134" s="306"/>
      <c r="Q134" s="263"/>
    </row>
    <row r="135" spans="1:17" s="264" customFormat="1">
      <c r="A135" s="236" t="s">
        <v>589</v>
      </c>
      <c r="B135" s="304" t="s">
        <v>478</v>
      </c>
      <c r="C135" s="305"/>
      <c r="D135" s="306"/>
      <c r="E135" s="238" t="s">
        <v>612</v>
      </c>
      <c r="F135" s="307" t="s">
        <v>477</v>
      </c>
      <c r="G135" s="308"/>
      <c r="H135" s="309"/>
      <c r="I135" s="185" t="s">
        <v>642</v>
      </c>
      <c r="J135" s="304" t="s">
        <v>1584</v>
      </c>
      <c r="K135" s="305"/>
      <c r="L135" s="306"/>
      <c r="M135" s="185" t="s">
        <v>670</v>
      </c>
      <c r="N135" s="304" t="s">
        <v>476</v>
      </c>
      <c r="O135" s="305"/>
      <c r="P135" s="306"/>
      <c r="Q135" s="263"/>
    </row>
    <row r="136" spans="1:17" s="264" customFormat="1">
      <c r="A136" s="236" t="s">
        <v>590</v>
      </c>
      <c r="B136" s="304" t="s">
        <v>480</v>
      </c>
      <c r="C136" s="305"/>
      <c r="D136" s="306"/>
      <c r="E136" s="238" t="s">
        <v>613</v>
      </c>
      <c r="F136" s="307" t="s">
        <v>479</v>
      </c>
      <c r="G136" s="308"/>
      <c r="H136" s="309"/>
      <c r="I136" s="185" t="s">
        <v>643</v>
      </c>
      <c r="J136" s="304" t="s">
        <v>1585</v>
      </c>
      <c r="K136" s="305"/>
      <c r="L136" s="306"/>
      <c r="M136" s="332" t="s">
        <v>258</v>
      </c>
      <c r="N136" s="332"/>
      <c r="O136" s="332"/>
      <c r="P136" s="332"/>
      <c r="Q136" s="263"/>
    </row>
    <row r="137" spans="1:17" s="264" customFormat="1">
      <c r="A137" s="236" t="s">
        <v>591</v>
      </c>
      <c r="B137" s="304" t="s">
        <v>482</v>
      </c>
      <c r="C137" s="305"/>
      <c r="D137" s="306"/>
      <c r="E137" s="238" t="s">
        <v>614</v>
      </c>
      <c r="F137" s="304" t="s">
        <v>559</v>
      </c>
      <c r="G137" s="305"/>
      <c r="H137" s="306"/>
      <c r="I137" s="185" t="s">
        <v>644</v>
      </c>
      <c r="J137" s="304" t="s">
        <v>1586</v>
      </c>
      <c r="K137" s="305"/>
      <c r="L137" s="306"/>
      <c r="M137" s="118">
        <v>33102</v>
      </c>
      <c r="N137" s="310" t="s">
        <v>259</v>
      </c>
      <c r="O137" s="310"/>
      <c r="P137" s="310"/>
      <c r="Q137" s="263"/>
    </row>
    <row r="138" spans="1:17" s="264" customFormat="1">
      <c r="A138" s="236" t="s">
        <v>592</v>
      </c>
      <c r="B138" s="304" t="s">
        <v>1587</v>
      </c>
      <c r="C138" s="305"/>
      <c r="D138" s="306"/>
      <c r="E138" s="238" t="s">
        <v>615</v>
      </c>
      <c r="F138" s="304" t="s">
        <v>932</v>
      </c>
      <c r="G138" s="305"/>
      <c r="H138" s="306"/>
      <c r="I138" s="185" t="s">
        <v>645</v>
      </c>
      <c r="J138" s="304" t="s">
        <v>1588</v>
      </c>
      <c r="K138" s="305"/>
      <c r="L138" s="306"/>
      <c r="M138" s="118">
        <v>33202</v>
      </c>
      <c r="N138" s="310" t="s">
        <v>260</v>
      </c>
      <c r="O138" s="310"/>
      <c r="P138" s="310"/>
      <c r="Q138" s="263"/>
    </row>
    <row r="139" spans="1:17" s="264" customFormat="1">
      <c r="A139" s="236" t="s">
        <v>593</v>
      </c>
      <c r="B139" s="304" t="s">
        <v>484</v>
      </c>
      <c r="C139" s="305"/>
      <c r="D139" s="306"/>
      <c r="E139" s="238" t="s">
        <v>616</v>
      </c>
      <c r="F139" s="304" t="s">
        <v>933</v>
      </c>
      <c r="G139" s="305"/>
      <c r="H139" s="306"/>
      <c r="I139" s="185" t="s">
        <v>646</v>
      </c>
      <c r="J139" s="304" t="s">
        <v>1589</v>
      </c>
      <c r="K139" s="305"/>
      <c r="L139" s="306"/>
      <c r="M139" s="118">
        <v>33301</v>
      </c>
      <c r="N139" s="310" t="s">
        <v>261</v>
      </c>
      <c r="O139" s="310"/>
      <c r="P139" s="310"/>
      <c r="Q139" s="263"/>
    </row>
    <row r="140" spans="1:17" s="264" customFormat="1">
      <c r="A140" s="236" t="s">
        <v>594</v>
      </c>
      <c r="B140" s="304" t="s">
        <v>487</v>
      </c>
      <c r="C140" s="305"/>
      <c r="D140" s="306"/>
      <c r="E140" s="236" t="s">
        <v>942</v>
      </c>
      <c r="F140" s="304" t="s">
        <v>467</v>
      </c>
      <c r="G140" s="305"/>
      <c r="H140" s="306"/>
      <c r="I140" s="185" t="s">
        <v>647</v>
      </c>
      <c r="J140" s="304" t="s">
        <v>1590</v>
      </c>
      <c r="K140" s="305"/>
      <c r="L140" s="306"/>
      <c r="M140" s="118">
        <v>33302</v>
      </c>
      <c r="N140" s="310" t="s">
        <v>262</v>
      </c>
      <c r="O140" s="310"/>
      <c r="P140" s="310"/>
      <c r="Q140" s="263"/>
    </row>
    <row r="141" spans="1:17" s="264" customFormat="1">
      <c r="A141" s="236" t="s">
        <v>595</v>
      </c>
      <c r="B141" s="304" t="s">
        <v>1591</v>
      </c>
      <c r="C141" s="305"/>
      <c r="D141" s="306"/>
      <c r="E141" s="236" t="s">
        <v>1225</v>
      </c>
      <c r="F141" s="304" t="s">
        <v>1592</v>
      </c>
      <c r="G141" s="305"/>
      <c r="H141" s="306"/>
      <c r="I141" s="185" t="s">
        <v>648</v>
      </c>
      <c r="J141" s="304" t="s">
        <v>1593</v>
      </c>
      <c r="K141" s="305"/>
      <c r="L141" s="306"/>
      <c r="M141" s="265">
        <v>33501</v>
      </c>
      <c r="N141" s="344" t="s">
        <v>263</v>
      </c>
      <c r="O141" s="344"/>
      <c r="P141" s="344"/>
      <c r="Q141" s="263"/>
    </row>
    <row r="142" spans="1:17" s="264" customFormat="1">
      <c r="A142" s="236" t="s">
        <v>596</v>
      </c>
      <c r="B142" s="304" t="s">
        <v>490</v>
      </c>
      <c r="C142" s="305"/>
      <c r="D142" s="306"/>
      <c r="E142" s="341" t="s">
        <v>481</v>
      </c>
      <c r="F142" s="342"/>
      <c r="G142" s="342"/>
      <c r="H142" s="343"/>
      <c r="I142" s="185" t="s">
        <v>649</v>
      </c>
      <c r="J142" s="304" t="s">
        <v>483</v>
      </c>
      <c r="K142" s="305"/>
      <c r="L142" s="306"/>
      <c r="M142" s="341" t="s">
        <v>1594</v>
      </c>
      <c r="N142" s="342"/>
      <c r="O142" s="342"/>
      <c r="P142" s="343"/>
      <c r="Q142" s="263"/>
    </row>
    <row r="143" spans="1:17" s="264" customFormat="1">
      <c r="A143" s="236" t="s">
        <v>597</v>
      </c>
      <c r="B143" s="304" t="s">
        <v>254</v>
      </c>
      <c r="C143" s="305"/>
      <c r="D143" s="306"/>
      <c r="E143" s="236" t="s">
        <v>617</v>
      </c>
      <c r="F143" s="304" t="s">
        <v>249</v>
      </c>
      <c r="G143" s="305"/>
      <c r="H143" s="306"/>
      <c r="I143" s="185" t="s">
        <v>560</v>
      </c>
      <c r="J143" s="304" t="s">
        <v>1595</v>
      </c>
      <c r="K143" s="305"/>
      <c r="L143" s="306"/>
      <c r="M143" s="341" t="s">
        <v>264</v>
      </c>
      <c r="N143" s="342"/>
      <c r="O143" s="342"/>
      <c r="P143" s="343"/>
      <c r="Q143" s="263"/>
    </row>
    <row r="144" spans="1:17" s="264" customFormat="1">
      <c r="A144" s="236" t="s">
        <v>598</v>
      </c>
      <c r="B144" s="304" t="s">
        <v>492</v>
      </c>
      <c r="C144" s="305"/>
      <c r="D144" s="306"/>
      <c r="E144" s="236" t="s">
        <v>618</v>
      </c>
      <c r="F144" s="304" t="s">
        <v>250</v>
      </c>
      <c r="G144" s="305"/>
      <c r="H144" s="306"/>
      <c r="I144" s="185" t="s">
        <v>561</v>
      </c>
      <c r="J144" s="304" t="s">
        <v>1596</v>
      </c>
      <c r="K144" s="305"/>
      <c r="L144" s="306"/>
      <c r="M144" s="239" t="s">
        <v>705</v>
      </c>
      <c r="N144" s="345" t="s">
        <v>265</v>
      </c>
      <c r="O144" s="346"/>
      <c r="P144" s="347"/>
      <c r="Q144" s="263"/>
    </row>
    <row r="145" spans="1:17" s="264" customFormat="1">
      <c r="A145" s="236" t="s">
        <v>599</v>
      </c>
      <c r="B145" s="304" t="s">
        <v>256</v>
      </c>
      <c r="C145" s="305"/>
      <c r="D145" s="306"/>
      <c r="E145" s="236" t="s">
        <v>619</v>
      </c>
      <c r="F145" s="304" t="s">
        <v>485</v>
      </c>
      <c r="G145" s="305"/>
      <c r="H145" s="306"/>
      <c r="I145" s="185" t="s">
        <v>562</v>
      </c>
      <c r="J145" s="304" t="s">
        <v>1597</v>
      </c>
      <c r="K145" s="305"/>
      <c r="L145" s="306"/>
      <c r="M145" s="239" t="s">
        <v>706</v>
      </c>
      <c r="N145" s="345" t="s">
        <v>266</v>
      </c>
      <c r="O145" s="346"/>
      <c r="P145" s="347"/>
      <c r="Q145" s="263"/>
    </row>
    <row r="146" spans="1:17" s="264" customFormat="1">
      <c r="A146" s="236" t="s">
        <v>600</v>
      </c>
      <c r="B146" s="304" t="s">
        <v>1598</v>
      </c>
      <c r="C146" s="305"/>
      <c r="D146" s="306"/>
      <c r="E146" s="236" t="s">
        <v>620</v>
      </c>
      <c r="F146" s="304" t="s">
        <v>488</v>
      </c>
      <c r="G146" s="305"/>
      <c r="H146" s="306"/>
      <c r="I146" s="243" t="s">
        <v>1599</v>
      </c>
      <c r="J146" s="305" t="s">
        <v>1600</v>
      </c>
      <c r="K146" s="305"/>
      <c r="L146" s="306"/>
      <c r="M146" s="239" t="s">
        <v>707</v>
      </c>
      <c r="N146" s="345" t="s">
        <v>267</v>
      </c>
      <c r="O146" s="346"/>
      <c r="P146" s="347"/>
      <c r="Q146" s="263"/>
    </row>
    <row r="147" spans="1:17" s="264" customFormat="1">
      <c r="A147" s="236" t="s">
        <v>1223</v>
      </c>
      <c r="B147" s="304" t="s">
        <v>1601</v>
      </c>
      <c r="C147" s="305"/>
      <c r="D147" s="306"/>
      <c r="E147" s="236" t="s">
        <v>621</v>
      </c>
      <c r="F147" s="304" t="s">
        <v>491</v>
      </c>
      <c r="G147" s="305"/>
      <c r="H147" s="306"/>
      <c r="I147" s="243" t="s">
        <v>1602</v>
      </c>
      <c r="J147" s="305" t="s">
        <v>1603</v>
      </c>
      <c r="K147" s="305"/>
      <c r="L147" s="306"/>
      <c r="M147" s="236" t="s">
        <v>1604</v>
      </c>
      <c r="N147" s="304" t="s">
        <v>1605</v>
      </c>
      <c r="O147" s="305"/>
      <c r="P147" s="306"/>
      <c r="Q147" s="263"/>
    </row>
    <row r="148" spans="1:17" s="264" customFormat="1" ht="13.5" customHeight="1">
      <c r="A148" s="236" t="s">
        <v>1224</v>
      </c>
      <c r="B148" s="304" t="s">
        <v>1606</v>
      </c>
      <c r="C148" s="305"/>
      <c r="D148" s="306"/>
      <c r="E148" s="236" t="s">
        <v>622</v>
      </c>
      <c r="F148" s="304" t="s">
        <v>253</v>
      </c>
      <c r="G148" s="305"/>
      <c r="H148" s="306"/>
      <c r="I148" s="341" t="s">
        <v>486</v>
      </c>
      <c r="J148" s="342"/>
      <c r="K148" s="342"/>
      <c r="L148" s="343"/>
      <c r="M148" s="239" t="s">
        <v>708</v>
      </c>
      <c r="N148" s="345" t="s">
        <v>268</v>
      </c>
      <c r="O148" s="346"/>
      <c r="P148" s="347"/>
      <c r="Q148" s="263"/>
    </row>
    <row r="149" spans="1:17" s="264" customFormat="1" ht="13.5" customHeight="1">
      <c r="A149" s="244"/>
      <c r="B149" s="299"/>
      <c r="C149" s="299"/>
      <c r="D149" s="300"/>
      <c r="E149" s="236" t="s">
        <v>623</v>
      </c>
      <c r="F149" s="304" t="s">
        <v>255</v>
      </c>
      <c r="G149" s="305"/>
      <c r="H149" s="306"/>
      <c r="I149" s="185" t="s">
        <v>650</v>
      </c>
      <c r="J149" s="304" t="s">
        <v>489</v>
      </c>
      <c r="K149" s="305"/>
      <c r="L149" s="306"/>
      <c r="M149" s="239" t="s">
        <v>709</v>
      </c>
      <c r="N149" s="345" t="s">
        <v>1607</v>
      </c>
      <c r="O149" s="346"/>
      <c r="P149" s="347"/>
      <c r="Q149" s="263"/>
    </row>
    <row r="150" spans="1:17" s="264" customFormat="1" ht="13.5" customHeight="1">
      <c r="A150" s="244"/>
      <c r="B150" s="299"/>
      <c r="C150" s="299"/>
      <c r="D150" s="300"/>
      <c r="E150" s="236" t="s">
        <v>624</v>
      </c>
      <c r="F150" s="304" t="s">
        <v>493</v>
      </c>
      <c r="G150" s="305"/>
      <c r="H150" s="306"/>
      <c r="I150" s="185" t="s">
        <v>651</v>
      </c>
      <c r="J150" s="304" t="s">
        <v>251</v>
      </c>
      <c r="K150" s="305"/>
      <c r="L150" s="306"/>
      <c r="M150" s="239" t="s">
        <v>1608</v>
      </c>
      <c r="N150" s="240" t="s">
        <v>1609</v>
      </c>
      <c r="O150" s="241"/>
      <c r="P150" s="242"/>
      <c r="Q150" s="263"/>
    </row>
    <row r="151" spans="1:17" s="264" customFormat="1" ht="13.5" customHeight="1">
      <c r="A151" s="244"/>
      <c r="B151" s="299"/>
      <c r="C151" s="299"/>
      <c r="D151" s="300"/>
      <c r="E151" s="236" t="s">
        <v>625</v>
      </c>
      <c r="F151" s="304" t="s">
        <v>257</v>
      </c>
      <c r="G151" s="305"/>
      <c r="H151" s="306"/>
      <c r="I151" s="237" t="s">
        <v>652</v>
      </c>
      <c r="J151" s="304" t="s">
        <v>1610</v>
      </c>
      <c r="K151" s="305"/>
      <c r="L151" s="306"/>
      <c r="M151" s="239" t="s">
        <v>710</v>
      </c>
      <c r="N151" s="345" t="s">
        <v>269</v>
      </c>
      <c r="O151" s="346"/>
      <c r="P151" s="347"/>
      <c r="Q151" s="263"/>
    </row>
    <row r="152" spans="1:17" s="264" customFormat="1" ht="13.5" customHeight="1">
      <c r="A152" s="244"/>
      <c r="B152" s="299"/>
      <c r="C152" s="299"/>
      <c r="D152" s="300"/>
      <c r="E152" s="236" t="s">
        <v>626</v>
      </c>
      <c r="F152" s="304" t="s">
        <v>495</v>
      </c>
      <c r="G152" s="305"/>
      <c r="H152" s="306"/>
      <c r="I152" s="185" t="s">
        <v>653</v>
      </c>
      <c r="J152" s="304" t="s">
        <v>494</v>
      </c>
      <c r="K152" s="305"/>
      <c r="L152" s="306"/>
      <c r="M152" s="239" t="s">
        <v>1611</v>
      </c>
      <c r="N152" s="345" t="s">
        <v>278</v>
      </c>
      <c r="O152" s="346"/>
      <c r="P152" s="347"/>
      <c r="Q152" s="263"/>
    </row>
    <row r="153" spans="1:17" s="264" customFormat="1" ht="13.5" customHeight="1">
      <c r="A153" s="244"/>
      <c r="B153" s="299"/>
      <c r="C153" s="299"/>
      <c r="D153" s="299"/>
      <c r="E153" s="236" t="s">
        <v>627</v>
      </c>
      <c r="F153" s="304" t="s">
        <v>497</v>
      </c>
      <c r="G153" s="305"/>
      <c r="H153" s="306"/>
      <c r="I153" s="185" t="s">
        <v>654</v>
      </c>
      <c r="J153" s="304" t="s">
        <v>252</v>
      </c>
      <c r="K153" s="305"/>
      <c r="L153" s="306"/>
      <c r="M153" s="341" t="s">
        <v>270</v>
      </c>
      <c r="N153" s="342"/>
      <c r="O153" s="342"/>
      <c r="P153" s="343"/>
      <c r="Q153" s="263"/>
    </row>
    <row r="154" spans="1:17" s="264" customFormat="1" ht="13.5" customHeight="1">
      <c r="A154" s="56"/>
      <c r="B154" s="56"/>
      <c r="C154" s="56"/>
      <c r="D154" s="56"/>
      <c r="E154" s="236" t="s">
        <v>628</v>
      </c>
      <c r="F154" s="304" t="s">
        <v>498</v>
      </c>
      <c r="G154" s="305"/>
      <c r="H154" s="306"/>
      <c r="I154" s="185" t="s">
        <v>655</v>
      </c>
      <c r="J154" s="304" t="s">
        <v>496</v>
      </c>
      <c r="K154" s="305"/>
      <c r="L154" s="306"/>
      <c r="M154" s="239" t="s">
        <v>711</v>
      </c>
      <c r="N154" s="345" t="s">
        <v>271</v>
      </c>
      <c r="O154" s="346"/>
      <c r="P154" s="347"/>
      <c r="Q154" s="263"/>
    </row>
    <row r="155" spans="1:17" s="264" customFormat="1" ht="13.5" customHeight="1">
      <c r="A155" s="56"/>
      <c r="B155" s="56"/>
      <c r="C155" s="56"/>
      <c r="D155" s="56"/>
      <c r="E155" s="245" t="s">
        <v>629</v>
      </c>
      <c r="F155" s="304" t="s">
        <v>500</v>
      </c>
      <c r="G155" s="305"/>
      <c r="H155" s="306"/>
      <c r="I155" s="237" t="s">
        <v>656</v>
      </c>
      <c r="J155" s="304" t="s">
        <v>1612</v>
      </c>
      <c r="K155" s="305"/>
      <c r="L155" s="306"/>
      <c r="M155" s="239" t="s">
        <v>712</v>
      </c>
      <c r="N155" s="345" t="s">
        <v>272</v>
      </c>
      <c r="O155" s="346"/>
      <c r="P155" s="347"/>
      <c r="Q155" s="263"/>
    </row>
    <row r="156" spans="1:17" s="264" customFormat="1" ht="13.5" customHeight="1">
      <c r="A156" s="56"/>
      <c r="B156" s="56"/>
      <c r="C156" s="56"/>
      <c r="D156" s="56"/>
      <c r="E156" s="236" t="s">
        <v>630</v>
      </c>
      <c r="F156" s="304" t="s">
        <v>501</v>
      </c>
      <c r="G156" s="305"/>
      <c r="H156" s="306"/>
      <c r="I156" s="185" t="s">
        <v>657</v>
      </c>
      <c r="J156" s="304" t="s">
        <v>499</v>
      </c>
      <c r="K156" s="305"/>
      <c r="L156" s="306"/>
      <c r="M156" s="239" t="s">
        <v>713</v>
      </c>
      <c r="N156" s="345" t="s">
        <v>273</v>
      </c>
      <c r="O156" s="346"/>
      <c r="P156" s="347"/>
      <c r="Q156" s="263"/>
    </row>
    <row r="157" spans="1:17" s="264" customFormat="1" ht="13.5" customHeight="1">
      <c r="A157" s="186"/>
      <c r="B157" s="301"/>
      <c r="C157" s="301"/>
      <c r="D157" s="301"/>
      <c r="E157" s="244"/>
      <c r="F157" s="299"/>
      <c r="G157" s="299"/>
      <c r="H157" s="299"/>
      <c r="I157" s="237" t="s">
        <v>658</v>
      </c>
      <c r="J157" s="304" t="s">
        <v>502</v>
      </c>
      <c r="K157" s="305"/>
      <c r="L157" s="306"/>
      <c r="M157" s="341" t="s">
        <v>274</v>
      </c>
      <c r="N157" s="342"/>
      <c r="O157" s="342"/>
      <c r="P157" s="343"/>
      <c r="Q157" s="263"/>
    </row>
    <row r="158" spans="1:17" s="264" customFormat="1" ht="13.5" customHeight="1">
      <c r="A158" s="117"/>
      <c r="B158" s="117"/>
      <c r="C158" s="117"/>
      <c r="D158" s="117"/>
      <c r="E158" s="244"/>
      <c r="F158" s="299"/>
      <c r="G158" s="299"/>
      <c r="H158" s="299"/>
      <c r="I158" s="237" t="s">
        <v>1613</v>
      </c>
      <c r="J158" s="304" t="s">
        <v>1614</v>
      </c>
      <c r="K158" s="305"/>
      <c r="L158" s="306"/>
      <c r="M158" s="239" t="s">
        <v>714</v>
      </c>
      <c r="N158" s="345" t="s">
        <v>275</v>
      </c>
      <c r="O158" s="346"/>
      <c r="P158" s="347"/>
      <c r="Q158" s="263"/>
    </row>
    <row r="159" spans="1:17" s="264" customFormat="1" ht="13.5" customHeight="1">
      <c r="A159" s="117"/>
      <c r="B159" s="117"/>
      <c r="C159" s="117"/>
      <c r="D159" s="117"/>
      <c r="E159" s="246"/>
      <c r="F159" s="246"/>
      <c r="G159" s="246"/>
      <c r="H159" s="246"/>
      <c r="I159" s="236" t="s">
        <v>1226</v>
      </c>
      <c r="J159" s="304" t="s">
        <v>1615</v>
      </c>
      <c r="K159" s="305"/>
      <c r="L159" s="306"/>
      <c r="M159" s="239" t="s">
        <v>715</v>
      </c>
      <c r="N159" s="345" t="s">
        <v>563</v>
      </c>
      <c r="O159" s="346"/>
      <c r="P159" s="347"/>
      <c r="Q159" s="263"/>
    </row>
    <row r="160" spans="1:17" s="264" customFormat="1" ht="13.5" customHeight="1">
      <c r="A160" s="302" t="s">
        <v>1294</v>
      </c>
      <c r="B160" s="302"/>
      <c r="C160" s="302"/>
      <c r="D160" s="302"/>
      <c r="E160" s="186"/>
      <c r="F160" s="301"/>
      <c r="G160" s="301"/>
      <c r="H160" s="301"/>
      <c r="I160" s="185" t="s">
        <v>659</v>
      </c>
      <c r="J160" s="304" t="s">
        <v>282</v>
      </c>
      <c r="K160" s="305"/>
      <c r="L160" s="306"/>
      <c r="M160" s="239" t="s">
        <v>716</v>
      </c>
      <c r="N160" s="345" t="s">
        <v>276</v>
      </c>
      <c r="O160" s="346"/>
      <c r="P160" s="347"/>
      <c r="Q160" s="263"/>
    </row>
    <row r="161" spans="1:17" s="264" customFormat="1" ht="13.5" customHeight="1">
      <c r="A161" s="118">
        <v>51101</v>
      </c>
      <c r="B161" s="303" t="s">
        <v>1295</v>
      </c>
      <c r="C161" s="303"/>
      <c r="D161" s="303"/>
      <c r="E161" s="186"/>
      <c r="F161" s="301"/>
      <c r="G161" s="301"/>
      <c r="H161" s="301"/>
      <c r="I161" s="280">
        <v>31605</v>
      </c>
      <c r="J161" s="291" t="s">
        <v>1616</v>
      </c>
      <c r="K161" s="291"/>
      <c r="L161" s="292"/>
      <c r="M161" s="239" t="s">
        <v>717</v>
      </c>
      <c r="N161" s="345" t="s">
        <v>277</v>
      </c>
      <c r="O161" s="346"/>
      <c r="P161" s="347"/>
      <c r="Q161" s="263"/>
    </row>
    <row r="162" spans="1:17">
      <c r="A162" s="184"/>
      <c r="B162" s="184"/>
      <c r="C162" s="184"/>
      <c r="D162" s="184"/>
      <c r="E162" s="186"/>
      <c r="F162" s="117"/>
    </row>
    <row r="163" spans="1:17" s="257" customFormat="1" ht="13.5" customHeight="1">
      <c r="A163" s="351" t="s">
        <v>279</v>
      </c>
      <c r="B163" s="352"/>
      <c r="C163" s="352"/>
      <c r="D163" s="352"/>
      <c r="E163" s="352"/>
      <c r="F163" s="353"/>
      <c r="G163" s="353"/>
      <c r="H163" s="353"/>
      <c r="I163" s="352"/>
      <c r="J163" s="352"/>
      <c r="K163" s="352"/>
      <c r="L163" s="352"/>
      <c r="M163" s="352"/>
      <c r="N163" s="353"/>
      <c r="O163" s="353"/>
      <c r="P163" s="353"/>
      <c r="Q163" s="117"/>
    </row>
    <row r="164" spans="1:17" s="268" customFormat="1" ht="13.5" customHeight="1">
      <c r="A164" s="247">
        <v>11117</v>
      </c>
      <c r="B164" s="284" t="s">
        <v>2025</v>
      </c>
      <c r="C164" s="285"/>
      <c r="D164" s="286"/>
      <c r="E164" s="119">
        <v>11209</v>
      </c>
      <c r="F164" s="284" t="s">
        <v>1617</v>
      </c>
      <c r="G164" s="285"/>
      <c r="H164" s="286"/>
      <c r="I164" s="267">
        <v>11301</v>
      </c>
      <c r="J164" s="350" t="s">
        <v>1618</v>
      </c>
      <c r="K164" s="350"/>
      <c r="L164" s="350"/>
      <c r="M164" s="247">
        <v>11406</v>
      </c>
      <c r="N164" s="284" t="s">
        <v>1619</v>
      </c>
      <c r="O164" s="285"/>
      <c r="P164" s="286"/>
    </row>
    <row r="165" spans="1:17" s="268" customFormat="1" ht="13.5" customHeight="1">
      <c r="A165" s="119">
        <v>11122</v>
      </c>
      <c r="B165" s="266" t="s">
        <v>2026</v>
      </c>
      <c r="C165" s="269"/>
      <c r="D165" s="270"/>
      <c r="E165" s="119">
        <v>11222</v>
      </c>
      <c r="F165" s="284" t="s">
        <v>1620</v>
      </c>
      <c r="G165" s="285"/>
      <c r="H165" s="286"/>
      <c r="I165" s="267">
        <v>11311</v>
      </c>
      <c r="J165" s="350" t="s">
        <v>1621</v>
      </c>
      <c r="K165" s="350"/>
      <c r="L165" s="350"/>
      <c r="M165" s="119">
        <v>11408</v>
      </c>
      <c r="N165" s="284" t="s">
        <v>1622</v>
      </c>
      <c r="O165" s="285"/>
      <c r="P165" s="286"/>
    </row>
    <row r="166" spans="1:17" s="268" customFormat="1" ht="13.5" customHeight="1">
      <c r="A166" s="119">
        <v>11135</v>
      </c>
      <c r="B166" s="284" t="s">
        <v>2027</v>
      </c>
      <c r="C166" s="285"/>
      <c r="D166" s="286"/>
      <c r="E166" s="119">
        <v>11225</v>
      </c>
      <c r="F166" s="284" t="s">
        <v>1623</v>
      </c>
      <c r="G166" s="285"/>
      <c r="H166" s="286"/>
      <c r="I166" s="267">
        <v>11316</v>
      </c>
      <c r="J166" s="350" t="s">
        <v>1624</v>
      </c>
      <c r="K166" s="350"/>
      <c r="L166" s="350"/>
      <c r="M166" s="119">
        <v>11412</v>
      </c>
      <c r="N166" s="284" t="s">
        <v>1625</v>
      </c>
      <c r="O166" s="285"/>
      <c r="P166" s="286"/>
    </row>
    <row r="167" spans="1:17" s="268" customFormat="1" ht="13.5" customHeight="1">
      <c r="A167" s="119">
        <v>11136</v>
      </c>
      <c r="B167" s="284" t="s">
        <v>2028</v>
      </c>
      <c r="C167" s="285"/>
      <c r="D167" s="286"/>
      <c r="E167" s="119">
        <v>11226</v>
      </c>
      <c r="F167" s="284" t="s">
        <v>1626</v>
      </c>
      <c r="G167" s="285"/>
      <c r="H167" s="286"/>
      <c r="I167" s="267">
        <v>11318</v>
      </c>
      <c r="J167" s="350" t="s">
        <v>1627</v>
      </c>
      <c r="K167" s="350"/>
      <c r="L167" s="350"/>
      <c r="M167" s="119">
        <v>11424</v>
      </c>
      <c r="N167" s="284" t="s">
        <v>1628</v>
      </c>
      <c r="O167" s="285"/>
      <c r="P167" s="286"/>
    </row>
    <row r="168" spans="1:17" s="268" customFormat="1" ht="13.5" customHeight="1">
      <c r="A168" s="119">
        <v>11137</v>
      </c>
      <c r="B168" s="284" t="s">
        <v>2029</v>
      </c>
      <c r="C168" s="285"/>
      <c r="D168" s="286"/>
      <c r="E168" s="119">
        <v>11227</v>
      </c>
      <c r="F168" s="284" t="s">
        <v>1629</v>
      </c>
      <c r="G168" s="285"/>
      <c r="H168" s="286"/>
      <c r="I168" s="267">
        <v>11319</v>
      </c>
      <c r="J168" s="350" t="s">
        <v>1630</v>
      </c>
      <c r="K168" s="350"/>
      <c r="L168" s="350"/>
      <c r="M168" s="119">
        <v>11425</v>
      </c>
      <c r="N168" s="287" t="s">
        <v>1631</v>
      </c>
      <c r="O168" s="288"/>
      <c r="P168" s="289"/>
    </row>
    <row r="169" spans="1:17" s="268" customFormat="1" ht="13.5" customHeight="1">
      <c r="A169" s="119">
        <v>11138</v>
      </c>
      <c r="B169" s="284" t="s">
        <v>2030</v>
      </c>
      <c r="C169" s="285"/>
      <c r="D169" s="286"/>
      <c r="E169" s="119">
        <v>11228</v>
      </c>
      <c r="F169" s="284" t="s">
        <v>1632</v>
      </c>
      <c r="G169" s="285"/>
      <c r="H169" s="286"/>
      <c r="I169" s="267">
        <v>11320</v>
      </c>
      <c r="J169" s="350" t="s">
        <v>1633</v>
      </c>
      <c r="K169" s="350"/>
      <c r="L169" s="350"/>
      <c r="M169" s="119">
        <v>11426</v>
      </c>
      <c r="N169" s="284" t="s">
        <v>1634</v>
      </c>
      <c r="O169" s="285"/>
      <c r="P169" s="286"/>
    </row>
    <row r="170" spans="1:17" s="268" customFormat="1" ht="13.5" customHeight="1">
      <c r="A170" s="119">
        <v>11139</v>
      </c>
      <c r="B170" s="284" t="s">
        <v>2031</v>
      </c>
      <c r="C170" s="285"/>
      <c r="D170" s="286"/>
      <c r="E170" s="119">
        <v>11229</v>
      </c>
      <c r="F170" s="284" t="s">
        <v>1635</v>
      </c>
      <c r="G170" s="285"/>
      <c r="H170" s="286"/>
      <c r="I170" s="271"/>
      <c r="J170" s="272"/>
      <c r="K170" s="273"/>
      <c r="L170" s="274"/>
      <c r="M170" s="119">
        <v>11526</v>
      </c>
      <c r="N170" s="284" t="s">
        <v>1636</v>
      </c>
      <c r="O170" s="285"/>
      <c r="P170" s="286"/>
    </row>
    <row r="171" spans="1:17" s="268" customFormat="1" ht="13.5" customHeight="1">
      <c r="A171" s="119">
        <v>11140</v>
      </c>
      <c r="B171" s="284" t="s">
        <v>2032</v>
      </c>
      <c r="C171" s="285"/>
      <c r="D171" s="286"/>
      <c r="E171" s="119">
        <v>11230</v>
      </c>
      <c r="F171" s="284" t="s">
        <v>1637</v>
      </c>
      <c r="G171" s="285"/>
      <c r="H171" s="286"/>
      <c r="I171" s="271"/>
      <c r="J171" s="272"/>
      <c r="K171" s="273"/>
      <c r="L171" s="46"/>
      <c r="M171" s="119">
        <v>11527</v>
      </c>
      <c r="N171" s="284" t="s">
        <v>1638</v>
      </c>
      <c r="O171" s="285"/>
      <c r="P171" s="286"/>
    </row>
    <row r="172" spans="1:17" s="268" customFormat="1" ht="13.5" customHeight="1">
      <c r="A172" s="119">
        <v>11141</v>
      </c>
      <c r="B172" s="284" t="s">
        <v>1639</v>
      </c>
      <c r="C172" s="285"/>
      <c r="D172" s="286"/>
      <c r="E172" s="119">
        <v>11231</v>
      </c>
      <c r="F172" s="284" t="s">
        <v>1640</v>
      </c>
      <c r="G172" s="285"/>
      <c r="H172" s="286"/>
      <c r="I172" s="271"/>
      <c r="J172" s="272"/>
      <c r="K172" s="273"/>
      <c r="L172" s="46"/>
      <c r="M172" s="119">
        <v>11662</v>
      </c>
      <c r="N172" s="284" t="s">
        <v>1641</v>
      </c>
      <c r="O172" s="285"/>
      <c r="P172" s="286"/>
    </row>
    <row r="173" spans="1:17" s="268" customFormat="1" ht="13.5" customHeight="1">
      <c r="A173" s="119">
        <v>11142</v>
      </c>
      <c r="B173" s="284" t="s">
        <v>1642</v>
      </c>
      <c r="C173" s="285"/>
      <c r="D173" s="286"/>
      <c r="E173" s="119">
        <v>11232</v>
      </c>
      <c r="F173" s="284" t="s">
        <v>1643</v>
      </c>
      <c r="G173" s="285"/>
      <c r="H173" s="286"/>
      <c r="I173" s="117"/>
      <c r="J173" s="46"/>
      <c r="K173" s="46"/>
      <c r="L173" s="46"/>
      <c r="M173" s="46"/>
      <c r="N173" s="354"/>
      <c r="O173" s="354"/>
      <c r="P173" s="354"/>
    </row>
  </sheetData>
  <sheetProtection algorithmName="SHA-512" hashValue="hx6pk51q3oXP+zXHavfY6/PfeBabk6Su7NfFXNqxM7ZecR6LThBWXfB4ZQicHqcS4LXdpO9YAmRcxRUEpFNDSw==" saltValue="ZQe1kT4w+t1GqPNMVxvmBA==" spinCount="100000" sheet="1" objects="1" scenarios="1"/>
  <mergeCells count="477">
    <mergeCell ref="B173:D173"/>
    <mergeCell ref="J160:L160"/>
    <mergeCell ref="J161:L161"/>
    <mergeCell ref="A163:P163"/>
    <mergeCell ref="N173:P173"/>
    <mergeCell ref="F164:H164"/>
    <mergeCell ref="F165:H165"/>
    <mergeCell ref="F166:H166"/>
    <mergeCell ref="F167:H167"/>
    <mergeCell ref="F168:H168"/>
    <mergeCell ref="F169:H169"/>
    <mergeCell ref="F170:H170"/>
    <mergeCell ref="F171:H171"/>
    <mergeCell ref="F172:H172"/>
    <mergeCell ref="F173:H173"/>
    <mergeCell ref="J164:L164"/>
    <mergeCell ref="J165:L165"/>
    <mergeCell ref="J166:L166"/>
    <mergeCell ref="J167:L167"/>
    <mergeCell ref="J168:L168"/>
    <mergeCell ref="B164:D164"/>
    <mergeCell ref="N120:P120"/>
    <mergeCell ref="N135:P135"/>
    <mergeCell ref="M142:P142"/>
    <mergeCell ref="M143:P143"/>
    <mergeCell ref="N144:P144"/>
    <mergeCell ref="N145:P145"/>
    <mergeCell ref="J146:L146"/>
    <mergeCell ref="N146:P146"/>
    <mergeCell ref="I148:L148"/>
    <mergeCell ref="N151:P151"/>
    <mergeCell ref="F152:H152"/>
    <mergeCell ref="J151:L151"/>
    <mergeCell ref="N152:P152"/>
    <mergeCell ref="J152:L152"/>
    <mergeCell ref="F147:H147"/>
    <mergeCell ref="N147:P147"/>
    <mergeCell ref="B148:D148"/>
    <mergeCell ref="F148:H148"/>
    <mergeCell ref="J147:L147"/>
    <mergeCell ref="F102:H102"/>
    <mergeCell ref="B103:D103"/>
    <mergeCell ref="F103:H103"/>
    <mergeCell ref="B104:D104"/>
    <mergeCell ref="F104:H104"/>
    <mergeCell ref="B105:D105"/>
    <mergeCell ref="F105:H105"/>
    <mergeCell ref="B106:D106"/>
    <mergeCell ref="A108:G108"/>
    <mergeCell ref="B102:D102"/>
    <mergeCell ref="F97:H97"/>
    <mergeCell ref="B98:D98"/>
    <mergeCell ref="F98:H98"/>
    <mergeCell ref="B99:D99"/>
    <mergeCell ref="F99:H99"/>
    <mergeCell ref="B100:D100"/>
    <mergeCell ref="F100:H100"/>
    <mergeCell ref="B101:D101"/>
    <mergeCell ref="F101:H101"/>
    <mergeCell ref="B97:D97"/>
    <mergeCell ref="F93:H93"/>
    <mergeCell ref="N93:P93"/>
    <mergeCell ref="B94:D94"/>
    <mergeCell ref="F94:H94"/>
    <mergeCell ref="N94:P94"/>
    <mergeCell ref="B95:D95"/>
    <mergeCell ref="F95:H95"/>
    <mergeCell ref="N95:P95"/>
    <mergeCell ref="B96:D96"/>
    <mergeCell ref="F96:H96"/>
    <mergeCell ref="N96:P96"/>
    <mergeCell ref="B93:D93"/>
    <mergeCell ref="F90:H90"/>
    <mergeCell ref="J90:L90"/>
    <mergeCell ref="N90:P90"/>
    <mergeCell ref="B91:D91"/>
    <mergeCell ref="F91:H91"/>
    <mergeCell ref="J91:L91"/>
    <mergeCell ref="N91:P91"/>
    <mergeCell ref="B92:D92"/>
    <mergeCell ref="F92:H92"/>
    <mergeCell ref="J92:L92"/>
    <mergeCell ref="N92:P92"/>
    <mergeCell ref="B90:D90"/>
    <mergeCell ref="F87:H87"/>
    <mergeCell ref="J87:L87"/>
    <mergeCell ref="N87:P87"/>
    <mergeCell ref="B88:D88"/>
    <mergeCell ref="F88:H88"/>
    <mergeCell ref="J88:L88"/>
    <mergeCell ref="N88:P88"/>
    <mergeCell ref="B89:D89"/>
    <mergeCell ref="F89:H89"/>
    <mergeCell ref="J89:L89"/>
    <mergeCell ref="N89:P89"/>
    <mergeCell ref="B87:D87"/>
    <mergeCell ref="E84:H84"/>
    <mergeCell ref="J84:L84"/>
    <mergeCell ref="N84:P84"/>
    <mergeCell ref="B85:D85"/>
    <mergeCell ref="F85:H85"/>
    <mergeCell ref="J85:L85"/>
    <mergeCell ref="N85:P85"/>
    <mergeCell ref="B86:D86"/>
    <mergeCell ref="F86:H86"/>
    <mergeCell ref="J86:L86"/>
    <mergeCell ref="N86:P86"/>
    <mergeCell ref="B84:D84"/>
    <mergeCell ref="F81:H81"/>
    <mergeCell ref="J81:L81"/>
    <mergeCell ref="N81:P81"/>
    <mergeCell ref="B82:D82"/>
    <mergeCell ref="F82:H82"/>
    <mergeCell ref="J82:L82"/>
    <mergeCell ref="N82:P82"/>
    <mergeCell ref="B83:D83"/>
    <mergeCell ref="F83:H83"/>
    <mergeCell ref="J83:L83"/>
    <mergeCell ref="N83:P83"/>
    <mergeCell ref="B81:D81"/>
    <mergeCell ref="F78:H78"/>
    <mergeCell ref="J78:L78"/>
    <mergeCell ref="N78:P78"/>
    <mergeCell ref="B79:D79"/>
    <mergeCell ref="F79:H79"/>
    <mergeCell ref="J79:L79"/>
    <mergeCell ref="N79:P79"/>
    <mergeCell ref="B80:D80"/>
    <mergeCell ref="F80:H80"/>
    <mergeCell ref="J80:L80"/>
    <mergeCell ref="N80:P80"/>
    <mergeCell ref="B78:D78"/>
    <mergeCell ref="F75:H75"/>
    <mergeCell ref="J75:L75"/>
    <mergeCell ref="N75:P75"/>
    <mergeCell ref="B76:D76"/>
    <mergeCell ref="F76:H76"/>
    <mergeCell ref="J76:L76"/>
    <mergeCell ref="N76:P76"/>
    <mergeCell ref="B77:D77"/>
    <mergeCell ref="F77:H77"/>
    <mergeCell ref="J77:L77"/>
    <mergeCell ref="N77:P77"/>
    <mergeCell ref="B75:D75"/>
    <mergeCell ref="B72:D72"/>
    <mergeCell ref="F72:H72"/>
    <mergeCell ref="J72:L72"/>
    <mergeCell ref="N72:P72"/>
    <mergeCell ref="B73:D73"/>
    <mergeCell ref="F73:H73"/>
    <mergeCell ref="J73:L73"/>
    <mergeCell ref="N73:P73"/>
    <mergeCell ref="B74:D74"/>
    <mergeCell ref="F74:H74"/>
    <mergeCell ref="J74:L74"/>
    <mergeCell ref="N74:P74"/>
    <mergeCell ref="J69:L69"/>
    <mergeCell ref="N69:P69"/>
    <mergeCell ref="B70:D70"/>
    <mergeCell ref="F70:H70"/>
    <mergeCell ref="J70:L70"/>
    <mergeCell ref="N70:P70"/>
    <mergeCell ref="B71:D71"/>
    <mergeCell ref="F71:H71"/>
    <mergeCell ref="J71:L71"/>
    <mergeCell ref="N71:P71"/>
    <mergeCell ref="B69:D69"/>
    <mergeCell ref="F69:H69"/>
    <mergeCell ref="N160:P160"/>
    <mergeCell ref="N161:P161"/>
    <mergeCell ref="E112:H112"/>
    <mergeCell ref="F113:H113"/>
    <mergeCell ref="J156:L156"/>
    <mergeCell ref="J157:L157"/>
    <mergeCell ref="J158:L158"/>
    <mergeCell ref="J159:L159"/>
    <mergeCell ref="N159:P159"/>
    <mergeCell ref="F154:H154"/>
    <mergeCell ref="J153:L153"/>
    <mergeCell ref="F155:H155"/>
    <mergeCell ref="J154:L154"/>
    <mergeCell ref="F156:H156"/>
    <mergeCell ref="J155:L155"/>
    <mergeCell ref="N156:P156"/>
    <mergeCell ref="N155:P155"/>
    <mergeCell ref="M153:P153"/>
    <mergeCell ref="N154:P154"/>
    <mergeCell ref="M157:P157"/>
    <mergeCell ref="N158:P158"/>
    <mergeCell ref="F151:H151"/>
    <mergeCell ref="J150:L150"/>
    <mergeCell ref="N148:P148"/>
    <mergeCell ref="F149:H149"/>
    <mergeCell ref="N149:P149"/>
    <mergeCell ref="J149:L149"/>
    <mergeCell ref="F143:H143"/>
    <mergeCell ref="J142:L142"/>
    <mergeCell ref="F144:H144"/>
    <mergeCell ref="J143:L143"/>
    <mergeCell ref="F145:H145"/>
    <mergeCell ref="J144:L144"/>
    <mergeCell ref="J145:L145"/>
    <mergeCell ref="E142:H142"/>
    <mergeCell ref="J138:L138"/>
    <mergeCell ref="J139:L139"/>
    <mergeCell ref="B140:D140"/>
    <mergeCell ref="B141:D141"/>
    <mergeCell ref="B138:D138"/>
    <mergeCell ref="F138:H138"/>
    <mergeCell ref="J141:L141"/>
    <mergeCell ref="F141:H141"/>
    <mergeCell ref="N138:P138"/>
    <mergeCell ref="F139:H139"/>
    <mergeCell ref="N139:P139"/>
    <mergeCell ref="F140:H140"/>
    <mergeCell ref="A109:D109"/>
    <mergeCell ref="E109:H109"/>
    <mergeCell ref="I109:L109"/>
    <mergeCell ref="M109:P109"/>
    <mergeCell ref="A116:D116"/>
    <mergeCell ref="N118:P118"/>
    <mergeCell ref="A122:G122"/>
    <mergeCell ref="A123:D123"/>
    <mergeCell ref="E123:H123"/>
    <mergeCell ref="I123:L123"/>
    <mergeCell ref="M123:P123"/>
    <mergeCell ref="B119:D119"/>
    <mergeCell ref="N110:P110"/>
    <mergeCell ref="N111:P111"/>
    <mergeCell ref="N112:P112"/>
    <mergeCell ref="N114:P114"/>
    <mergeCell ref="F110:H110"/>
    <mergeCell ref="J110:L110"/>
    <mergeCell ref="B111:D111"/>
    <mergeCell ref="N115:P115"/>
    <mergeCell ref="N117:P117"/>
    <mergeCell ref="N119:P119"/>
    <mergeCell ref="B110:D110"/>
    <mergeCell ref="N113:P113"/>
    <mergeCell ref="J59:L59"/>
    <mergeCell ref="J60:L60"/>
    <mergeCell ref="F62:H62"/>
    <mergeCell ref="J55:L55"/>
    <mergeCell ref="N41:P41"/>
    <mergeCell ref="N44:P44"/>
    <mergeCell ref="N45:P45"/>
    <mergeCell ref="N42:P42"/>
    <mergeCell ref="F44:H44"/>
    <mergeCell ref="J44:L44"/>
    <mergeCell ref="N48:P48"/>
    <mergeCell ref="F49:H49"/>
    <mergeCell ref="J49:L49"/>
    <mergeCell ref="N43:P43"/>
    <mergeCell ref="N49:P49"/>
    <mergeCell ref="N46:P46"/>
    <mergeCell ref="F47:H47"/>
    <mergeCell ref="J47:L47"/>
    <mergeCell ref="N47:P47"/>
    <mergeCell ref="F46:H46"/>
    <mergeCell ref="J46:L46"/>
    <mergeCell ref="F48:H48"/>
    <mergeCell ref="J48:L48"/>
    <mergeCell ref="B142:D142"/>
    <mergeCell ref="B146:D146"/>
    <mergeCell ref="B145:D145"/>
    <mergeCell ref="B147:D147"/>
    <mergeCell ref="F146:H146"/>
    <mergeCell ref="B143:D143"/>
    <mergeCell ref="B144:D144"/>
    <mergeCell ref="B134:D134"/>
    <mergeCell ref="F134:H134"/>
    <mergeCell ref="B135:D135"/>
    <mergeCell ref="F135:H135"/>
    <mergeCell ref="F136:H136"/>
    <mergeCell ref="B139:D139"/>
    <mergeCell ref="B136:D136"/>
    <mergeCell ref="M136:P136"/>
    <mergeCell ref="B137:D137"/>
    <mergeCell ref="F137:H137"/>
    <mergeCell ref="N137:P137"/>
    <mergeCell ref="J137:L137"/>
    <mergeCell ref="F132:H132"/>
    <mergeCell ref="J132:L132"/>
    <mergeCell ref="B132:D132"/>
    <mergeCell ref="B133:D133"/>
    <mergeCell ref="F133:H133"/>
    <mergeCell ref="J133:L133"/>
    <mergeCell ref="J134:L134"/>
    <mergeCell ref="J135:L135"/>
    <mergeCell ref="J136:L136"/>
    <mergeCell ref="J58:L58"/>
    <mergeCell ref="B54:D54"/>
    <mergeCell ref="F54:H54"/>
    <mergeCell ref="J54:L54"/>
    <mergeCell ref="F58:H58"/>
    <mergeCell ref="F60:H60"/>
    <mergeCell ref="N132:P132"/>
    <mergeCell ref="N133:P133"/>
    <mergeCell ref="N134:P134"/>
    <mergeCell ref="B130:D130"/>
    <mergeCell ref="B131:D131"/>
    <mergeCell ref="F130:H130"/>
    <mergeCell ref="F57:H57"/>
    <mergeCell ref="B55:D55"/>
    <mergeCell ref="F55:H55"/>
    <mergeCell ref="N59:P59"/>
    <mergeCell ref="N62:P62"/>
    <mergeCell ref="F63:H63"/>
    <mergeCell ref="N63:P63"/>
    <mergeCell ref="F56:H56"/>
    <mergeCell ref="J56:L56"/>
    <mergeCell ref="F61:H61"/>
    <mergeCell ref="J61:L61"/>
    <mergeCell ref="F59:H59"/>
    <mergeCell ref="J57:L57"/>
    <mergeCell ref="B41:D41"/>
    <mergeCell ref="F41:H41"/>
    <mergeCell ref="J41:L41"/>
    <mergeCell ref="B45:D45"/>
    <mergeCell ref="F45:H45"/>
    <mergeCell ref="J45:L45"/>
    <mergeCell ref="B43:D43"/>
    <mergeCell ref="F43:H43"/>
    <mergeCell ref="J43:L43"/>
    <mergeCell ref="B42:D42"/>
    <mergeCell ref="F42:H42"/>
    <mergeCell ref="J42:L42"/>
    <mergeCell ref="B44:D44"/>
    <mergeCell ref="B49:D49"/>
    <mergeCell ref="B47:D47"/>
    <mergeCell ref="B46:D46"/>
    <mergeCell ref="B48:D48"/>
    <mergeCell ref="N38:P38"/>
    <mergeCell ref="B39:D39"/>
    <mergeCell ref="F39:H39"/>
    <mergeCell ref="J39:L39"/>
    <mergeCell ref="B38:D38"/>
    <mergeCell ref="F38:H38"/>
    <mergeCell ref="J38:L38"/>
    <mergeCell ref="B40:D40"/>
    <mergeCell ref="F40:H40"/>
    <mergeCell ref="J40:L40"/>
    <mergeCell ref="A31:P31"/>
    <mergeCell ref="A32:P32"/>
    <mergeCell ref="A33:D33"/>
    <mergeCell ref="E33:H33"/>
    <mergeCell ref="N33:P33"/>
    <mergeCell ref="N36:P36"/>
    <mergeCell ref="B37:D37"/>
    <mergeCell ref="F37:H37"/>
    <mergeCell ref="J37:L37"/>
    <mergeCell ref="N37:P37"/>
    <mergeCell ref="N34:P34"/>
    <mergeCell ref="B35:D35"/>
    <mergeCell ref="F35:H35"/>
    <mergeCell ref="J35:L35"/>
    <mergeCell ref="N35:P35"/>
    <mergeCell ref="B34:D34"/>
    <mergeCell ref="F34:H34"/>
    <mergeCell ref="J34:L34"/>
    <mergeCell ref="B36:D36"/>
    <mergeCell ref="F36:H36"/>
    <mergeCell ref="J36:L36"/>
    <mergeCell ref="I33:L33"/>
    <mergeCell ref="N52:P52"/>
    <mergeCell ref="B53:D53"/>
    <mergeCell ref="F53:H53"/>
    <mergeCell ref="N53:P53"/>
    <mergeCell ref="N50:P50"/>
    <mergeCell ref="F51:H51"/>
    <mergeCell ref="J51:L51"/>
    <mergeCell ref="N51:P51"/>
    <mergeCell ref="B50:D50"/>
    <mergeCell ref="F50:H50"/>
    <mergeCell ref="J50:L50"/>
    <mergeCell ref="B52:D52"/>
    <mergeCell ref="F52:H52"/>
    <mergeCell ref="A65:P65"/>
    <mergeCell ref="A66:H66"/>
    <mergeCell ref="I66:P66"/>
    <mergeCell ref="B67:D67"/>
    <mergeCell ref="F67:H67"/>
    <mergeCell ref="J67:L67"/>
    <mergeCell ref="N67:P67"/>
    <mergeCell ref="B68:D68"/>
    <mergeCell ref="F68:H68"/>
    <mergeCell ref="J68:L68"/>
    <mergeCell ref="N68:P68"/>
    <mergeCell ref="B128:D128"/>
    <mergeCell ref="B124:D124"/>
    <mergeCell ref="B125:D125"/>
    <mergeCell ref="J128:L128"/>
    <mergeCell ref="J117:L117"/>
    <mergeCell ref="B118:D118"/>
    <mergeCell ref="F111:H111"/>
    <mergeCell ref="J111:L111"/>
    <mergeCell ref="B114:D114"/>
    <mergeCell ref="J115:L115"/>
    <mergeCell ref="F114:H114"/>
    <mergeCell ref="J114:L114"/>
    <mergeCell ref="F115:H115"/>
    <mergeCell ref="J118:L118"/>
    <mergeCell ref="B112:D112"/>
    <mergeCell ref="J112:L112"/>
    <mergeCell ref="B113:D113"/>
    <mergeCell ref="J113:L113"/>
    <mergeCell ref="N164:P164"/>
    <mergeCell ref="N165:P165"/>
    <mergeCell ref="N166:P166"/>
    <mergeCell ref="J130:L130"/>
    <mergeCell ref="F128:H128"/>
    <mergeCell ref="N126:P126"/>
    <mergeCell ref="N127:P127"/>
    <mergeCell ref="N128:P128"/>
    <mergeCell ref="F131:H131"/>
    <mergeCell ref="J131:L131"/>
    <mergeCell ref="N129:P129"/>
    <mergeCell ref="N130:P130"/>
    <mergeCell ref="F127:H127"/>
    <mergeCell ref="J127:L127"/>
    <mergeCell ref="F129:H129"/>
    <mergeCell ref="J129:L129"/>
    <mergeCell ref="N131:P131"/>
    <mergeCell ref="F126:H126"/>
    <mergeCell ref="J126:L126"/>
    <mergeCell ref="F150:H150"/>
    <mergeCell ref="F153:H153"/>
    <mergeCell ref="N140:P140"/>
    <mergeCell ref="J140:L140"/>
    <mergeCell ref="N141:P141"/>
    <mergeCell ref="B152:D152"/>
    <mergeCell ref="B153:D153"/>
    <mergeCell ref="B157:D157"/>
    <mergeCell ref="F157:H157"/>
    <mergeCell ref="F158:H158"/>
    <mergeCell ref="A160:D160"/>
    <mergeCell ref="F160:H160"/>
    <mergeCell ref="B161:D161"/>
    <mergeCell ref="F161:H161"/>
    <mergeCell ref="N39:P39"/>
    <mergeCell ref="M40:P40"/>
    <mergeCell ref="J53:L53"/>
    <mergeCell ref="N54:P54"/>
    <mergeCell ref="B56:D56"/>
    <mergeCell ref="F116:H116"/>
    <mergeCell ref="B149:D149"/>
    <mergeCell ref="B150:D150"/>
    <mergeCell ref="B151:D151"/>
    <mergeCell ref="N116:P116"/>
    <mergeCell ref="B129:D129"/>
    <mergeCell ref="B117:D117"/>
    <mergeCell ref="J124:L124"/>
    <mergeCell ref="J119:L119"/>
    <mergeCell ref="J116:L116"/>
    <mergeCell ref="J120:L120"/>
    <mergeCell ref="F124:H124"/>
    <mergeCell ref="N125:P125"/>
    <mergeCell ref="J125:L125"/>
    <mergeCell ref="N124:P124"/>
    <mergeCell ref="F125:H125"/>
    <mergeCell ref="B120:D120"/>
    <mergeCell ref="B126:D126"/>
    <mergeCell ref="B127:D127"/>
    <mergeCell ref="N167:P167"/>
    <mergeCell ref="N168:P168"/>
    <mergeCell ref="N169:P169"/>
    <mergeCell ref="N170:P170"/>
    <mergeCell ref="N171:P171"/>
    <mergeCell ref="N172:P172"/>
    <mergeCell ref="B166:D166"/>
    <mergeCell ref="B167:D167"/>
    <mergeCell ref="B168:D168"/>
    <mergeCell ref="J169:L169"/>
    <mergeCell ref="B169:D169"/>
    <mergeCell ref="B170:D170"/>
    <mergeCell ref="B171:D171"/>
    <mergeCell ref="B172:D172"/>
  </mergeCells>
  <phoneticPr fontId="6"/>
  <dataValidations count="1">
    <dataValidation imeMode="disabled" allowBlank="1" showInputMessage="1" showErrorMessage="1" sqref="C8" xr:uid="{00000000-0002-0000-0000-000000000000}"/>
  </dataValidations>
  <pageMargins left="0.7" right="0.7" top="0.75" bottom="0.75" header="0.3" footer="0.3"/>
  <pageSetup paperSize="9" scale="55" fitToHeight="0" orientation="portrait" r:id="rId1"/>
  <rowBreaks count="1" manualBreakCount="1">
    <brk id="103" max="1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0"/>
  <sheetViews>
    <sheetView showZeros="0" view="pageBreakPreview" zoomScale="85" zoomScaleNormal="85" zoomScaleSheetLayoutView="85" workbookViewId="0">
      <selection activeCell="W20" sqref="W20"/>
    </sheetView>
  </sheetViews>
  <sheetFormatPr defaultRowHeight="13.5"/>
  <cols>
    <col min="1" max="1" width="6.25" style="30" customWidth="1"/>
    <col min="2" max="10" width="6.25" style="31" customWidth="1"/>
    <col min="11" max="12" width="4.875" style="31" customWidth="1"/>
    <col min="13" max="15" width="6.625" style="31" customWidth="1"/>
    <col min="16" max="19" width="7.625" style="31" customWidth="1"/>
    <col min="20" max="20" width="7.5" style="31" customWidth="1"/>
    <col min="21" max="30" width="4.25" style="31" hidden="1" customWidth="1"/>
    <col min="31" max="16384" width="9" style="31"/>
  </cols>
  <sheetData>
    <row r="1" spans="1:19" s="27" customFormat="1" ht="38.1" customHeight="1">
      <c r="A1" s="26"/>
      <c r="J1" s="28"/>
      <c r="R1" s="361">
        <f>IFERROR(一番最初に入力!$C$8,"")</f>
        <v>0</v>
      </c>
      <c r="S1" s="361"/>
    </row>
    <row r="2" spans="1:19" s="27" customFormat="1" ht="24.75" customHeight="1">
      <c r="A2" s="29" t="s">
        <v>52</v>
      </c>
      <c r="B2" s="29"/>
    </row>
    <row r="3" spans="1:19" ht="38.1" customHeight="1"/>
    <row r="4" spans="1:19" s="27" customFormat="1" ht="24.75" customHeight="1">
      <c r="A4" s="26"/>
      <c r="M4" s="32" t="s">
        <v>40</v>
      </c>
      <c r="N4" s="33">
        <v>7</v>
      </c>
      <c r="O4" s="29" t="s">
        <v>33</v>
      </c>
      <c r="P4" s="33"/>
      <c r="Q4" s="32" t="s">
        <v>41</v>
      </c>
      <c r="R4" s="33"/>
      <c r="S4" s="32" t="s">
        <v>42</v>
      </c>
    </row>
    <row r="5" spans="1:19" s="27" customFormat="1" ht="24.75" customHeight="1">
      <c r="A5" s="26"/>
      <c r="B5" s="27" t="s">
        <v>43</v>
      </c>
    </row>
    <row r="6" spans="1:19" s="27" customFormat="1" ht="24.75" customHeight="1">
      <c r="A6" s="26"/>
      <c r="E6" s="29"/>
      <c r="F6" s="29"/>
      <c r="G6" s="29"/>
      <c r="H6" s="367" t="s">
        <v>44</v>
      </c>
      <c r="I6" s="367"/>
      <c r="J6" s="367"/>
      <c r="K6" s="362" t="str">
        <f>IFERROR(VLOOKUP(一番最初に入力!C8,【適宜更新してください】法人情報!$A:$F,2,0),"")</f>
        <v/>
      </c>
      <c r="L6" s="362"/>
      <c r="M6" s="362"/>
      <c r="N6" s="362"/>
      <c r="O6" s="362"/>
      <c r="P6" s="362"/>
      <c r="Q6" s="362"/>
      <c r="R6" s="362"/>
      <c r="S6" s="29" t="s">
        <v>61</v>
      </c>
    </row>
    <row r="7" spans="1:19" s="27" customFormat="1" ht="24.75" customHeight="1">
      <c r="A7" s="26"/>
      <c r="E7" s="29"/>
      <c r="F7" s="29"/>
      <c r="G7" s="29"/>
      <c r="H7" s="367" t="s">
        <v>302</v>
      </c>
      <c r="I7" s="367"/>
      <c r="J7" s="367"/>
      <c r="K7" s="362" t="str">
        <f>IFERROR(VLOOKUP(一番最初に入力!C8,【適宜更新してください】法人情報!$A:$F,4,0),"")</f>
        <v/>
      </c>
      <c r="L7" s="362"/>
      <c r="M7" s="362"/>
      <c r="N7" s="362"/>
      <c r="O7" s="362"/>
      <c r="P7" s="362"/>
      <c r="Q7" s="362"/>
      <c r="R7" s="362"/>
      <c r="S7" s="29" t="s">
        <v>45</v>
      </c>
    </row>
    <row r="8" spans="1:19" s="27" customFormat="1" ht="24.75" customHeight="1">
      <c r="A8" s="26"/>
      <c r="E8" s="363" t="s">
        <v>46</v>
      </c>
      <c r="F8" s="363"/>
      <c r="G8" s="363"/>
      <c r="H8" s="363"/>
      <c r="I8" s="363"/>
      <c r="J8" s="363"/>
      <c r="K8" s="363"/>
      <c r="L8" s="363"/>
      <c r="M8" s="364" t="str">
        <f>IFERROR(VLOOKUP(一番最初に入力!C8,【適宜更新してください】法人情報!$A:$F,5,0),"")</f>
        <v/>
      </c>
      <c r="N8" s="364"/>
      <c r="O8" s="364"/>
      <c r="P8" s="364"/>
      <c r="Q8" s="364"/>
      <c r="R8" s="364"/>
      <c r="S8" s="364"/>
    </row>
    <row r="9" spans="1:19" s="27" customFormat="1" ht="24.75" customHeight="1">
      <c r="A9" s="26"/>
      <c r="E9" s="35"/>
      <c r="F9" s="35"/>
      <c r="G9" s="35"/>
      <c r="H9" s="35"/>
      <c r="I9" s="363" t="s">
        <v>47</v>
      </c>
      <c r="J9" s="363"/>
      <c r="K9" s="363"/>
      <c r="L9" s="363"/>
      <c r="M9" s="364" t="str">
        <f>IFERROR(VLOOKUP(一番最初に入力!C8,【適宜更新してください】法人情報!$A:$F,6,0),"")</f>
        <v/>
      </c>
      <c r="N9" s="364"/>
      <c r="O9" s="364"/>
      <c r="P9" s="364"/>
      <c r="Q9" s="364"/>
      <c r="R9" s="364"/>
      <c r="S9" s="364"/>
    </row>
    <row r="10" spans="1:19" s="27" customFormat="1" ht="24.75" customHeight="1">
      <c r="A10" s="26"/>
      <c r="E10" s="35"/>
      <c r="F10" s="35"/>
      <c r="G10" s="35"/>
      <c r="H10" s="35"/>
      <c r="I10" s="35"/>
      <c r="J10" s="363" t="s">
        <v>303</v>
      </c>
      <c r="K10" s="363"/>
      <c r="L10" s="363"/>
      <c r="M10" s="366"/>
      <c r="N10" s="366"/>
      <c r="O10" s="366"/>
      <c r="P10" s="366"/>
      <c r="Q10" s="366"/>
      <c r="R10" s="36"/>
      <c r="S10" s="35"/>
    </row>
    <row r="11" spans="1:19" ht="25.5" customHeight="1">
      <c r="E11" s="35"/>
      <c r="F11" s="35"/>
      <c r="G11" s="35"/>
      <c r="H11" s="35"/>
      <c r="I11" s="35"/>
      <c r="J11" s="365" t="s">
        <v>48</v>
      </c>
      <c r="K11" s="365"/>
      <c r="L11" s="365"/>
      <c r="M11" s="35"/>
      <c r="N11" s="35"/>
      <c r="O11" s="35"/>
      <c r="P11" s="35"/>
      <c r="Q11" s="35"/>
      <c r="R11" s="35"/>
      <c r="S11" s="35"/>
    </row>
    <row r="12" spans="1:19" ht="25.5" customHeight="1"/>
    <row r="13" spans="1:19" s="38" customFormat="1" ht="24.95" customHeight="1">
      <c r="A13" s="355" t="s">
        <v>40</v>
      </c>
      <c r="B13" s="355"/>
      <c r="C13" s="44" t="str">
        <f>一番最初に入力!C12</f>
        <v>7</v>
      </c>
      <c r="D13" s="37" t="s">
        <v>49</v>
      </c>
      <c r="E13" s="360" t="s">
        <v>53</v>
      </c>
      <c r="F13" s="360"/>
      <c r="G13" s="360"/>
      <c r="H13" s="360"/>
      <c r="I13" s="360"/>
      <c r="J13" s="360"/>
      <c r="K13" s="360"/>
      <c r="L13" s="360"/>
      <c r="M13" s="360"/>
      <c r="N13" s="360"/>
      <c r="O13" s="360"/>
      <c r="P13" s="360"/>
      <c r="Q13" s="360"/>
      <c r="R13" s="360"/>
      <c r="S13" s="360"/>
    </row>
    <row r="14" spans="1:19" ht="24.95" customHeight="1"/>
    <row r="15" spans="1:19" ht="24.95" customHeight="1"/>
    <row r="16" spans="1:19" s="27" customFormat="1" ht="24.95" customHeight="1">
      <c r="A16" s="26"/>
      <c r="B16" s="39"/>
      <c r="C16" s="356" t="s">
        <v>2034</v>
      </c>
      <c r="D16" s="356"/>
      <c r="E16" s="356"/>
      <c r="F16" s="356"/>
      <c r="G16" s="356"/>
      <c r="H16" s="356"/>
      <c r="I16" s="356"/>
      <c r="J16" s="356"/>
      <c r="K16" s="356"/>
      <c r="L16" s="356"/>
      <c r="M16" s="356"/>
      <c r="N16" s="356"/>
      <c r="O16" s="356"/>
      <c r="P16" s="356"/>
      <c r="Q16" s="356"/>
      <c r="R16" s="356"/>
      <c r="S16" s="40"/>
    </row>
    <row r="17" spans="1:31" s="27" customFormat="1" ht="24.95" customHeight="1">
      <c r="A17" s="26"/>
      <c r="B17" s="26"/>
      <c r="C17" s="41" t="s">
        <v>54</v>
      </c>
      <c r="D17" s="26"/>
      <c r="E17" s="26"/>
      <c r="F17" s="41"/>
      <c r="G17" s="26"/>
      <c r="H17" s="26"/>
      <c r="I17" s="26"/>
      <c r="J17" s="26"/>
      <c r="K17" s="26"/>
      <c r="L17" s="26"/>
      <c r="M17" s="26"/>
      <c r="N17" s="26"/>
      <c r="O17" s="26"/>
      <c r="P17" s="26"/>
      <c r="Q17" s="26"/>
      <c r="R17" s="26"/>
      <c r="U17" s="167"/>
      <c r="V17" s="167"/>
      <c r="W17" s="167"/>
      <c r="X17" s="167"/>
      <c r="Y17" s="167"/>
      <c r="Z17" s="167"/>
      <c r="AA17" s="167"/>
      <c r="AB17" s="167"/>
      <c r="AC17" s="167"/>
      <c r="AD17" s="167"/>
      <c r="AE17" s="167"/>
    </row>
    <row r="18" spans="1:31" s="27" customFormat="1" ht="24.95" customHeight="1">
      <c r="A18" s="26"/>
      <c r="B18" s="26"/>
      <c r="C18" s="26"/>
      <c r="D18" s="26"/>
      <c r="E18" s="26"/>
      <c r="F18" s="26"/>
      <c r="G18" s="26"/>
      <c r="H18" s="26"/>
      <c r="I18" s="26"/>
      <c r="J18" s="26"/>
      <c r="K18" s="26"/>
      <c r="L18" s="26"/>
      <c r="M18" s="26"/>
      <c r="N18" s="26"/>
      <c r="O18" s="26"/>
      <c r="P18" s="26"/>
      <c r="Q18" s="26"/>
      <c r="R18" s="26"/>
      <c r="U18" s="168">
        <v>9</v>
      </c>
      <c r="V18" s="168">
        <v>8</v>
      </c>
      <c r="W18" s="168">
        <v>7</v>
      </c>
      <c r="X18" s="168">
        <v>6</v>
      </c>
      <c r="Y18" s="168">
        <v>5</v>
      </c>
      <c r="Z18" s="168">
        <v>4</v>
      </c>
      <c r="AA18" s="168">
        <v>3</v>
      </c>
      <c r="AB18" s="168">
        <v>2</v>
      </c>
      <c r="AC18" s="168">
        <v>1</v>
      </c>
      <c r="AD18" s="167"/>
      <c r="AE18" s="167"/>
    </row>
    <row r="19" spans="1:31" s="27" customFormat="1" ht="24.95" customHeight="1">
      <c r="A19" s="26"/>
      <c r="B19" s="41"/>
      <c r="U19" s="168" t="s">
        <v>1052</v>
      </c>
      <c r="V19" s="168" t="s">
        <v>1053</v>
      </c>
      <c r="W19" s="168" t="s">
        <v>1054</v>
      </c>
      <c r="X19" s="168" t="s">
        <v>1055</v>
      </c>
      <c r="Y19" s="168" t="s">
        <v>1056</v>
      </c>
      <c r="Z19" s="168" t="s">
        <v>1057</v>
      </c>
      <c r="AA19" s="168" t="s">
        <v>1058</v>
      </c>
      <c r="AB19" s="168" t="s">
        <v>1059</v>
      </c>
      <c r="AC19" s="168" t="s">
        <v>1060</v>
      </c>
      <c r="AD19" s="167"/>
      <c r="AE19" s="167"/>
    </row>
    <row r="20" spans="1:31" s="27" customFormat="1" ht="24.95" customHeight="1">
      <c r="A20" s="26"/>
      <c r="C20" s="82">
        <v>1</v>
      </c>
      <c r="D20" s="358" t="s">
        <v>50</v>
      </c>
      <c r="E20" s="358"/>
      <c r="H20" s="42" t="s">
        <v>51</v>
      </c>
      <c r="I20" s="357">
        <f>IFERROR(別表１!S42," ")</f>
        <v>0</v>
      </c>
      <c r="J20" s="357"/>
      <c r="K20" s="357"/>
      <c r="L20" s="357"/>
      <c r="M20" s="357"/>
      <c r="N20" s="357"/>
      <c r="O20" s="42" t="s">
        <v>36</v>
      </c>
      <c r="U20" s="167" t="str">
        <f>IFERROR(IF(OR(V20="",V20="￥"),"",IF(I20&lt;100000000,"￥",LEFT(RIGHT(I20,9),1))),"")</f>
        <v/>
      </c>
      <c r="V20" s="167" t="str">
        <f>IFERROR(IF(OR(W20="",W20="￥"),"",IF(I20&lt;10000000,"￥",LEFT(RIGHT(I20,8),1))),"")</f>
        <v/>
      </c>
      <c r="W20" s="167" t="str">
        <f>IFERROR(IF(OR(X20="",X20="￥"),"",IF(I20&lt;1000000,"￥",LEFT(RIGHT(I20,7),1))),"")</f>
        <v/>
      </c>
      <c r="X20" s="167" t="str">
        <f>IFERROR(IF(OR(Y20="",Y20="￥"),"",IF(I20&lt;100000,"￥",LEFT(RIGHT(I20,6),1))),"")</f>
        <v/>
      </c>
      <c r="Y20" s="167" t="str">
        <f>IFERROR(IF(OR(Z20="",Z20="￥"),"",IF(I20&lt;10000,"￥",LEFT(RIGHT(I20,5),1))),"")</f>
        <v/>
      </c>
      <c r="Z20" s="167" t="str">
        <f>IFERROR(IF(OR(AA20="",AA20="￥"),"",IF(I20&lt;1000,"￥",LEFT(RIGHT(I20,4),1))),"")</f>
        <v/>
      </c>
      <c r="AA20" s="167" t="str">
        <f>IFERROR(IF(OR(AB20="",AB20="￥"),"",IF(I20&lt;100,"￥",LEFT(RIGHT(I20,3),1))),"")</f>
        <v/>
      </c>
      <c r="AB20" s="167" t="str">
        <f>IFERROR(IF(OR(AC20="",AC20="￥"),"",IF(I20&lt;10,"￥",LEFT(RIGHT(I20,2),1))),"")</f>
        <v/>
      </c>
      <c r="AC20" s="167" t="str">
        <f>IFERROR(IF(I20=0,"￥",RIGHT(I20,1)),"")</f>
        <v>￥</v>
      </c>
      <c r="AD20" s="167"/>
      <c r="AE20" s="167"/>
    </row>
    <row r="21" spans="1:31" s="27" customFormat="1" ht="24.95" customHeight="1">
      <c r="A21" s="26"/>
      <c r="C21" s="82"/>
      <c r="D21" s="29"/>
      <c r="E21" s="29"/>
      <c r="U21" s="167"/>
      <c r="V21" s="167"/>
      <c r="W21" s="167"/>
      <c r="X21" s="167"/>
      <c r="Y21" s="167"/>
      <c r="Z21" s="167"/>
      <c r="AA21" s="167"/>
      <c r="AB21" s="167"/>
      <c r="AC21" s="167"/>
      <c r="AD21" s="167"/>
      <c r="AE21" s="167"/>
    </row>
    <row r="22" spans="1:31" s="27" customFormat="1" ht="24.95" customHeight="1">
      <c r="A22" s="26"/>
      <c r="C22" s="82">
        <v>2</v>
      </c>
      <c r="D22" s="34" t="s">
        <v>40</v>
      </c>
      <c r="E22" s="109" t="str">
        <f>一番最初に入力!C12</f>
        <v>7</v>
      </c>
      <c r="F22" s="32" t="s">
        <v>55</v>
      </c>
      <c r="U22" s="167"/>
      <c r="V22" s="167"/>
      <c r="W22" s="167"/>
      <c r="X22" s="167"/>
      <c r="Y22" s="167"/>
      <c r="Z22" s="167"/>
      <c r="AA22" s="167"/>
      <c r="AB22" s="167"/>
      <c r="AC22" s="167"/>
      <c r="AD22" s="167"/>
      <c r="AE22" s="167"/>
    </row>
    <row r="23" spans="1:31" s="27" customFormat="1" ht="24.95" customHeight="1">
      <c r="A23" s="26"/>
      <c r="C23" s="78"/>
      <c r="D23" s="34"/>
      <c r="E23" s="43"/>
      <c r="F23" s="29"/>
      <c r="U23" s="167"/>
      <c r="V23" s="167"/>
      <c r="W23" s="167"/>
      <c r="X23" s="167"/>
      <c r="Y23" s="167"/>
      <c r="Z23" s="167"/>
      <c r="AA23" s="167"/>
      <c r="AB23" s="167"/>
      <c r="AC23" s="167"/>
      <c r="AD23" s="167"/>
      <c r="AE23" s="167"/>
    </row>
    <row r="24" spans="1:31" s="27" customFormat="1" ht="24.95" customHeight="1">
      <c r="A24" s="26"/>
      <c r="C24" s="78"/>
      <c r="D24" s="34"/>
      <c r="E24" s="43"/>
      <c r="F24" s="29"/>
    </row>
    <row r="25" spans="1:31" s="27" customFormat="1" ht="24.75" customHeight="1">
      <c r="A25" s="26"/>
    </row>
    <row r="26" spans="1:31" s="27" customFormat="1" ht="27.95" customHeight="1">
      <c r="A26" s="26"/>
      <c r="C26" s="32" t="s">
        <v>58</v>
      </c>
    </row>
    <row r="27" spans="1:31" s="27" customFormat="1" ht="27.95" customHeight="1">
      <c r="A27" s="26"/>
      <c r="C27" s="32" t="s">
        <v>1459</v>
      </c>
      <c r="H27" s="81"/>
      <c r="J27" s="359" t="s">
        <v>2033</v>
      </c>
      <c r="K27" s="359"/>
      <c r="L27" s="359"/>
      <c r="M27" s="359"/>
      <c r="N27" s="359"/>
      <c r="O27" s="359"/>
      <c r="P27" s="359"/>
      <c r="Q27" s="359"/>
      <c r="R27" s="359"/>
      <c r="S27" s="81"/>
    </row>
    <row r="28" spans="1:31" ht="27.95" customHeight="1">
      <c r="C28" s="32" t="s">
        <v>56</v>
      </c>
      <c r="D28" s="27"/>
      <c r="E28" s="27"/>
      <c r="F28" s="27"/>
      <c r="G28" s="27"/>
      <c r="H28" s="81"/>
      <c r="I28" s="97"/>
      <c r="J28" s="359"/>
      <c r="K28" s="359"/>
      <c r="L28" s="359"/>
      <c r="M28" s="359"/>
      <c r="N28" s="359"/>
      <c r="O28" s="359"/>
      <c r="P28" s="359"/>
      <c r="Q28" s="359"/>
      <c r="R28" s="359"/>
      <c r="S28" s="81"/>
    </row>
    <row r="29" spans="1:31" ht="27.95" customHeight="1">
      <c r="C29" s="29" t="s">
        <v>505</v>
      </c>
      <c r="G29" s="43"/>
      <c r="H29" s="29"/>
    </row>
    <row r="30" spans="1:31" ht="27.95" customHeight="1">
      <c r="C30" s="29" t="s">
        <v>57</v>
      </c>
    </row>
  </sheetData>
  <sheetProtection algorithmName="SHA-512" hashValue="NPnjV4u+zWttFIvRrmnHhPpNaNycDxpq34QJbVkllKajweoiStiocsH/vlTsM6IO3/WQ7AkGOdMZ8mBnCZvI2Q==" saltValue="wUbiPPmTBPaLOD71fgwxpA==" spinCount="100000" sheet="1" objects="1" scenarios="1"/>
  <mergeCells count="18">
    <mergeCell ref="J11:L11"/>
    <mergeCell ref="M9:S9"/>
    <mergeCell ref="M10:Q10"/>
    <mergeCell ref="H6:J6"/>
    <mergeCell ref="H7:J7"/>
    <mergeCell ref="I9:L9"/>
    <mergeCell ref="J10:L10"/>
    <mergeCell ref="R1:S1"/>
    <mergeCell ref="K6:R6"/>
    <mergeCell ref="K7:R7"/>
    <mergeCell ref="E8:L8"/>
    <mergeCell ref="M8:S8"/>
    <mergeCell ref="A13:B13"/>
    <mergeCell ref="C16:R16"/>
    <mergeCell ref="I20:N20"/>
    <mergeCell ref="D20:E20"/>
    <mergeCell ref="J27:R28"/>
    <mergeCell ref="E13:S13"/>
  </mergeCells>
  <phoneticPr fontId="6"/>
  <pageMargins left="0.39370078740157483" right="0.19685039370078741" top="0.55118110236220474" bottom="0.39370078740157483" header="0.51181102362204722" footer="0.51181102362204722"/>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43"/>
  <sheetViews>
    <sheetView showZeros="0" view="pageBreakPreview" topLeftCell="A20" zoomScale="77" zoomScaleNormal="100" zoomScaleSheetLayoutView="77" workbookViewId="0">
      <selection activeCell="S42" sqref="S42:V42"/>
    </sheetView>
  </sheetViews>
  <sheetFormatPr defaultRowHeight="13.5"/>
  <cols>
    <col min="1" max="1" width="0.75" style="2" customWidth="1"/>
    <col min="2" max="2" width="3.625" style="2" customWidth="1"/>
    <col min="3" max="3" width="16.375" style="2" customWidth="1"/>
    <col min="4" max="4" width="8.875" style="2" customWidth="1"/>
    <col min="5" max="5" width="3.625" style="2" customWidth="1"/>
    <col min="6" max="6" width="12.25" style="2" bestFit="1" customWidth="1"/>
    <col min="7" max="7" width="10.25" style="2" bestFit="1" customWidth="1"/>
    <col min="8" max="8" width="12.25" style="2" bestFit="1" customWidth="1"/>
    <col min="9" max="9" width="6.5" style="2" customWidth="1"/>
    <col min="10" max="13" width="3.625" style="2" customWidth="1"/>
    <col min="14" max="15" width="13.125" style="2" customWidth="1"/>
    <col min="16" max="17" width="8.25" style="2" customWidth="1"/>
    <col min="18" max="18" width="5.875" style="2" customWidth="1"/>
    <col min="19" max="19" width="3.75" style="2" customWidth="1"/>
    <col min="20" max="20" width="9.25" style="2" customWidth="1"/>
    <col min="21" max="21" width="3.25" style="2" bestFit="1" customWidth="1"/>
    <col min="22" max="22" width="9.25" style="2" customWidth="1"/>
    <col min="23" max="23" width="3.25" style="2" bestFit="1" customWidth="1"/>
    <col min="24" max="24" width="37.75" style="2" customWidth="1"/>
    <col min="25" max="25" width="0.625" style="2" customWidth="1"/>
    <col min="26" max="26" width="11.875" style="2" hidden="1" customWidth="1"/>
    <col min="27" max="27" width="2.625" style="2" hidden="1" customWidth="1"/>
    <col min="28" max="29" width="5.875" style="2" hidden="1" customWidth="1"/>
    <col min="30" max="31" width="9" style="2" customWidth="1"/>
    <col min="32" max="258" width="9" style="2"/>
    <col min="259" max="259" width="3.625" style="2" customWidth="1"/>
    <col min="260" max="260" width="16.375" style="2" customWidth="1"/>
    <col min="261" max="261" width="8.875" style="2" customWidth="1"/>
    <col min="262" max="262" width="3.625" style="2" customWidth="1"/>
    <col min="263" max="263" width="12.25" style="2" bestFit="1" customWidth="1"/>
    <col min="264" max="264" width="10.25" style="2" bestFit="1" customWidth="1"/>
    <col min="265" max="265" width="12.25" style="2" bestFit="1" customWidth="1"/>
    <col min="266" max="266" width="6.5" style="2" customWidth="1"/>
    <col min="267" max="270" width="3.625" style="2" customWidth="1"/>
    <col min="271" max="272" width="13.125" style="2" customWidth="1"/>
    <col min="273" max="274" width="8.25" style="2" customWidth="1"/>
    <col min="275" max="275" width="5.875" style="2" customWidth="1"/>
    <col min="276" max="276" width="3.75" style="2" customWidth="1"/>
    <col min="277" max="277" width="9.25" style="2" customWidth="1"/>
    <col min="278" max="278" width="3.25" style="2" bestFit="1" customWidth="1"/>
    <col min="279" max="279" width="9.25" style="2" customWidth="1"/>
    <col min="280" max="280" width="3.25" style="2" bestFit="1" customWidth="1"/>
    <col min="281" max="281" width="13.75" style="2" customWidth="1"/>
    <col min="282" max="282" width="9" style="2" customWidth="1"/>
    <col min="283" max="514" width="9" style="2"/>
    <col min="515" max="515" width="3.625" style="2" customWidth="1"/>
    <col min="516" max="516" width="16.375" style="2" customWidth="1"/>
    <col min="517" max="517" width="8.875" style="2" customWidth="1"/>
    <col min="518" max="518" width="3.625" style="2" customWidth="1"/>
    <col min="519" max="519" width="12.25" style="2" bestFit="1" customWidth="1"/>
    <col min="520" max="520" width="10.25" style="2" bestFit="1" customWidth="1"/>
    <col min="521" max="521" width="12.25" style="2" bestFit="1" customWidth="1"/>
    <col min="522" max="522" width="6.5" style="2" customWidth="1"/>
    <col min="523" max="526" width="3.625" style="2" customWidth="1"/>
    <col min="527" max="528" width="13.125" style="2" customWidth="1"/>
    <col min="529" max="530" width="8.25" style="2" customWidth="1"/>
    <col min="531" max="531" width="5.875" style="2" customWidth="1"/>
    <col min="532" max="532" width="3.75" style="2" customWidth="1"/>
    <col min="533" max="533" width="9.25" style="2" customWidth="1"/>
    <col min="534" max="534" width="3.25" style="2" bestFit="1" customWidth="1"/>
    <col min="535" max="535" width="9.25" style="2" customWidth="1"/>
    <col min="536" max="536" width="3.25" style="2" bestFit="1" customWidth="1"/>
    <col min="537" max="537" width="13.75" style="2" customWidth="1"/>
    <col min="538" max="538" width="9" style="2" customWidth="1"/>
    <col min="539" max="770" width="9" style="2"/>
    <col min="771" max="771" width="3.625" style="2" customWidth="1"/>
    <col min="772" max="772" width="16.375" style="2" customWidth="1"/>
    <col min="773" max="773" width="8.875" style="2" customWidth="1"/>
    <col min="774" max="774" width="3.625" style="2" customWidth="1"/>
    <col min="775" max="775" width="12.25" style="2" bestFit="1" customWidth="1"/>
    <col min="776" max="776" width="10.25" style="2" bestFit="1" customWidth="1"/>
    <col min="777" max="777" width="12.25" style="2" bestFit="1" customWidth="1"/>
    <col min="778" max="778" width="6.5" style="2" customWidth="1"/>
    <col min="779" max="782" width="3.625" style="2" customWidth="1"/>
    <col min="783" max="784" width="13.125" style="2" customWidth="1"/>
    <col min="785" max="786" width="8.25" style="2" customWidth="1"/>
    <col min="787" max="787" width="5.875" style="2" customWidth="1"/>
    <col min="788" max="788" width="3.75" style="2" customWidth="1"/>
    <col min="789" max="789" width="9.25" style="2" customWidth="1"/>
    <col min="790" max="790" width="3.25" style="2" bestFit="1" customWidth="1"/>
    <col min="791" max="791" width="9.25" style="2" customWidth="1"/>
    <col min="792" max="792" width="3.25" style="2" bestFit="1" customWidth="1"/>
    <col min="793" max="793" width="13.75" style="2" customWidth="1"/>
    <col min="794" max="794" width="9" style="2" customWidth="1"/>
    <col min="795" max="1026" width="9" style="2"/>
    <col min="1027" max="1027" width="3.625" style="2" customWidth="1"/>
    <col min="1028" max="1028" width="16.375" style="2" customWidth="1"/>
    <col min="1029" max="1029" width="8.875" style="2" customWidth="1"/>
    <col min="1030" max="1030" width="3.625" style="2" customWidth="1"/>
    <col min="1031" max="1031" width="12.25" style="2" bestFit="1" customWidth="1"/>
    <col min="1032" max="1032" width="10.25" style="2" bestFit="1" customWidth="1"/>
    <col min="1033" max="1033" width="12.25" style="2" bestFit="1" customWidth="1"/>
    <col min="1034" max="1034" width="6.5" style="2" customWidth="1"/>
    <col min="1035" max="1038" width="3.625" style="2" customWidth="1"/>
    <col min="1039" max="1040" width="13.125" style="2" customWidth="1"/>
    <col min="1041" max="1042" width="8.25" style="2" customWidth="1"/>
    <col min="1043" max="1043" width="5.875" style="2" customWidth="1"/>
    <col min="1044" max="1044" width="3.75" style="2" customWidth="1"/>
    <col min="1045" max="1045" width="9.25" style="2" customWidth="1"/>
    <col min="1046" max="1046" width="3.25" style="2" bestFit="1" customWidth="1"/>
    <col min="1047" max="1047" width="9.25" style="2" customWidth="1"/>
    <col min="1048" max="1048" width="3.25" style="2" bestFit="1" customWidth="1"/>
    <col min="1049" max="1049" width="13.75" style="2" customWidth="1"/>
    <col min="1050" max="1050" width="9" style="2" customWidth="1"/>
    <col min="1051" max="1282" width="9" style="2"/>
    <col min="1283" max="1283" width="3.625" style="2" customWidth="1"/>
    <col min="1284" max="1284" width="16.375" style="2" customWidth="1"/>
    <col min="1285" max="1285" width="8.875" style="2" customWidth="1"/>
    <col min="1286" max="1286" width="3.625" style="2" customWidth="1"/>
    <col min="1287" max="1287" width="12.25" style="2" bestFit="1" customWidth="1"/>
    <col min="1288" max="1288" width="10.25" style="2" bestFit="1" customWidth="1"/>
    <col min="1289" max="1289" width="12.25" style="2" bestFit="1" customWidth="1"/>
    <col min="1290" max="1290" width="6.5" style="2" customWidth="1"/>
    <col min="1291" max="1294" width="3.625" style="2" customWidth="1"/>
    <col min="1295" max="1296" width="13.125" style="2" customWidth="1"/>
    <col min="1297" max="1298" width="8.25" style="2" customWidth="1"/>
    <col min="1299" max="1299" width="5.875" style="2" customWidth="1"/>
    <col min="1300" max="1300" width="3.75" style="2" customWidth="1"/>
    <col min="1301" max="1301" width="9.25" style="2" customWidth="1"/>
    <col min="1302" max="1302" width="3.25" style="2" bestFit="1" customWidth="1"/>
    <col min="1303" max="1303" width="9.25" style="2" customWidth="1"/>
    <col min="1304" max="1304" width="3.25" style="2" bestFit="1" customWidth="1"/>
    <col min="1305" max="1305" width="13.75" style="2" customWidth="1"/>
    <col min="1306" max="1306" width="9" style="2" customWidth="1"/>
    <col min="1307" max="1538" width="9" style="2"/>
    <col min="1539" max="1539" width="3.625" style="2" customWidth="1"/>
    <col min="1540" max="1540" width="16.375" style="2" customWidth="1"/>
    <col min="1541" max="1541" width="8.875" style="2" customWidth="1"/>
    <col min="1542" max="1542" width="3.625" style="2" customWidth="1"/>
    <col min="1543" max="1543" width="12.25" style="2" bestFit="1" customWidth="1"/>
    <col min="1544" max="1544" width="10.25" style="2" bestFit="1" customWidth="1"/>
    <col min="1545" max="1545" width="12.25" style="2" bestFit="1" customWidth="1"/>
    <col min="1546" max="1546" width="6.5" style="2" customWidth="1"/>
    <col min="1547" max="1550" width="3.625" style="2" customWidth="1"/>
    <col min="1551" max="1552" width="13.125" style="2" customWidth="1"/>
    <col min="1553" max="1554" width="8.25" style="2" customWidth="1"/>
    <col min="1555" max="1555" width="5.875" style="2" customWidth="1"/>
    <col min="1556" max="1556" width="3.75" style="2" customWidth="1"/>
    <col min="1557" max="1557" width="9.25" style="2" customWidth="1"/>
    <col min="1558" max="1558" width="3.25" style="2" bestFit="1" customWidth="1"/>
    <col min="1559" max="1559" width="9.25" style="2" customWidth="1"/>
    <col min="1560" max="1560" width="3.25" style="2" bestFit="1" customWidth="1"/>
    <col min="1561" max="1561" width="13.75" style="2" customWidth="1"/>
    <col min="1562" max="1562" width="9" style="2" customWidth="1"/>
    <col min="1563" max="1794" width="9" style="2"/>
    <col min="1795" max="1795" width="3.625" style="2" customWidth="1"/>
    <col min="1796" max="1796" width="16.375" style="2" customWidth="1"/>
    <col min="1797" max="1797" width="8.875" style="2" customWidth="1"/>
    <col min="1798" max="1798" width="3.625" style="2" customWidth="1"/>
    <col min="1799" max="1799" width="12.25" style="2" bestFit="1" customWidth="1"/>
    <col min="1800" max="1800" width="10.25" style="2" bestFit="1" customWidth="1"/>
    <col min="1801" max="1801" width="12.25" style="2" bestFit="1" customWidth="1"/>
    <col min="1802" max="1802" width="6.5" style="2" customWidth="1"/>
    <col min="1803" max="1806" width="3.625" style="2" customWidth="1"/>
    <col min="1807" max="1808" width="13.125" style="2" customWidth="1"/>
    <col min="1809" max="1810" width="8.25" style="2" customWidth="1"/>
    <col min="1811" max="1811" width="5.875" style="2" customWidth="1"/>
    <col min="1812" max="1812" width="3.75" style="2" customWidth="1"/>
    <col min="1813" max="1813" width="9.25" style="2" customWidth="1"/>
    <col min="1814" max="1814" width="3.25" style="2" bestFit="1" customWidth="1"/>
    <col min="1815" max="1815" width="9.25" style="2" customWidth="1"/>
    <col min="1816" max="1816" width="3.25" style="2" bestFit="1" customWidth="1"/>
    <col min="1817" max="1817" width="13.75" style="2" customWidth="1"/>
    <col min="1818" max="1818" width="9" style="2" customWidth="1"/>
    <col min="1819" max="2050" width="9" style="2"/>
    <col min="2051" max="2051" width="3.625" style="2" customWidth="1"/>
    <col min="2052" max="2052" width="16.375" style="2" customWidth="1"/>
    <col min="2053" max="2053" width="8.875" style="2" customWidth="1"/>
    <col min="2054" max="2054" width="3.625" style="2" customWidth="1"/>
    <col min="2055" max="2055" width="12.25" style="2" bestFit="1" customWidth="1"/>
    <col min="2056" max="2056" width="10.25" style="2" bestFit="1" customWidth="1"/>
    <col min="2057" max="2057" width="12.25" style="2" bestFit="1" customWidth="1"/>
    <col min="2058" max="2058" width="6.5" style="2" customWidth="1"/>
    <col min="2059" max="2062" width="3.625" style="2" customWidth="1"/>
    <col min="2063" max="2064" width="13.125" style="2" customWidth="1"/>
    <col min="2065" max="2066" width="8.25" style="2" customWidth="1"/>
    <col min="2067" max="2067" width="5.875" style="2" customWidth="1"/>
    <col min="2068" max="2068" width="3.75" style="2" customWidth="1"/>
    <col min="2069" max="2069" width="9.25" style="2" customWidth="1"/>
    <col min="2070" max="2070" width="3.25" style="2" bestFit="1" customWidth="1"/>
    <col min="2071" max="2071" width="9.25" style="2" customWidth="1"/>
    <col min="2072" max="2072" width="3.25" style="2" bestFit="1" customWidth="1"/>
    <col min="2073" max="2073" width="13.75" style="2" customWidth="1"/>
    <col min="2074" max="2074" width="9" style="2" customWidth="1"/>
    <col min="2075" max="2306" width="9" style="2"/>
    <col min="2307" max="2307" width="3.625" style="2" customWidth="1"/>
    <col min="2308" max="2308" width="16.375" style="2" customWidth="1"/>
    <col min="2309" max="2309" width="8.875" style="2" customWidth="1"/>
    <col min="2310" max="2310" width="3.625" style="2" customWidth="1"/>
    <col min="2311" max="2311" width="12.25" style="2" bestFit="1" customWidth="1"/>
    <col min="2312" max="2312" width="10.25" style="2" bestFit="1" customWidth="1"/>
    <col min="2313" max="2313" width="12.25" style="2" bestFit="1" customWidth="1"/>
    <col min="2314" max="2314" width="6.5" style="2" customWidth="1"/>
    <col min="2315" max="2318" width="3.625" style="2" customWidth="1"/>
    <col min="2319" max="2320" width="13.125" style="2" customWidth="1"/>
    <col min="2321" max="2322" width="8.25" style="2" customWidth="1"/>
    <col min="2323" max="2323" width="5.875" style="2" customWidth="1"/>
    <col min="2324" max="2324" width="3.75" style="2" customWidth="1"/>
    <col min="2325" max="2325" width="9.25" style="2" customWidth="1"/>
    <col min="2326" max="2326" width="3.25" style="2" bestFit="1" customWidth="1"/>
    <col min="2327" max="2327" width="9.25" style="2" customWidth="1"/>
    <col min="2328" max="2328" width="3.25" style="2" bestFit="1" customWidth="1"/>
    <col min="2329" max="2329" width="13.75" style="2" customWidth="1"/>
    <col min="2330" max="2330" width="9" style="2" customWidth="1"/>
    <col min="2331" max="2562" width="9" style="2"/>
    <col min="2563" max="2563" width="3.625" style="2" customWidth="1"/>
    <col min="2564" max="2564" width="16.375" style="2" customWidth="1"/>
    <col min="2565" max="2565" width="8.875" style="2" customWidth="1"/>
    <col min="2566" max="2566" width="3.625" style="2" customWidth="1"/>
    <col min="2567" max="2567" width="12.25" style="2" bestFit="1" customWidth="1"/>
    <col min="2568" max="2568" width="10.25" style="2" bestFit="1" customWidth="1"/>
    <col min="2569" max="2569" width="12.25" style="2" bestFit="1" customWidth="1"/>
    <col min="2570" max="2570" width="6.5" style="2" customWidth="1"/>
    <col min="2571" max="2574" width="3.625" style="2" customWidth="1"/>
    <col min="2575" max="2576" width="13.125" style="2" customWidth="1"/>
    <col min="2577" max="2578" width="8.25" style="2" customWidth="1"/>
    <col min="2579" max="2579" width="5.875" style="2" customWidth="1"/>
    <col min="2580" max="2580" width="3.75" style="2" customWidth="1"/>
    <col min="2581" max="2581" width="9.25" style="2" customWidth="1"/>
    <col min="2582" max="2582" width="3.25" style="2" bestFit="1" customWidth="1"/>
    <col min="2583" max="2583" width="9.25" style="2" customWidth="1"/>
    <col min="2584" max="2584" width="3.25" style="2" bestFit="1" customWidth="1"/>
    <col min="2585" max="2585" width="13.75" style="2" customWidth="1"/>
    <col min="2586" max="2586" width="9" style="2" customWidth="1"/>
    <col min="2587" max="2818" width="9" style="2"/>
    <col min="2819" max="2819" width="3.625" style="2" customWidth="1"/>
    <col min="2820" max="2820" width="16.375" style="2" customWidth="1"/>
    <col min="2821" max="2821" width="8.875" style="2" customWidth="1"/>
    <col min="2822" max="2822" width="3.625" style="2" customWidth="1"/>
    <col min="2823" max="2823" width="12.25" style="2" bestFit="1" customWidth="1"/>
    <col min="2824" max="2824" width="10.25" style="2" bestFit="1" customWidth="1"/>
    <col min="2825" max="2825" width="12.25" style="2" bestFit="1" customWidth="1"/>
    <col min="2826" max="2826" width="6.5" style="2" customWidth="1"/>
    <col min="2827" max="2830" width="3.625" style="2" customWidth="1"/>
    <col min="2831" max="2832" width="13.125" style="2" customWidth="1"/>
    <col min="2833" max="2834" width="8.25" style="2" customWidth="1"/>
    <col min="2835" max="2835" width="5.875" style="2" customWidth="1"/>
    <col min="2836" max="2836" width="3.75" style="2" customWidth="1"/>
    <col min="2837" max="2837" width="9.25" style="2" customWidth="1"/>
    <col min="2838" max="2838" width="3.25" style="2" bestFit="1" customWidth="1"/>
    <col min="2839" max="2839" width="9.25" style="2" customWidth="1"/>
    <col min="2840" max="2840" width="3.25" style="2" bestFit="1" customWidth="1"/>
    <col min="2841" max="2841" width="13.75" style="2" customWidth="1"/>
    <col min="2842" max="2842" width="9" style="2" customWidth="1"/>
    <col min="2843" max="3074" width="9" style="2"/>
    <col min="3075" max="3075" width="3.625" style="2" customWidth="1"/>
    <col min="3076" max="3076" width="16.375" style="2" customWidth="1"/>
    <col min="3077" max="3077" width="8.875" style="2" customWidth="1"/>
    <col min="3078" max="3078" width="3.625" style="2" customWidth="1"/>
    <col min="3079" max="3079" width="12.25" style="2" bestFit="1" customWidth="1"/>
    <col min="3080" max="3080" width="10.25" style="2" bestFit="1" customWidth="1"/>
    <col min="3081" max="3081" width="12.25" style="2" bestFit="1" customWidth="1"/>
    <col min="3082" max="3082" width="6.5" style="2" customWidth="1"/>
    <col min="3083" max="3086" width="3.625" style="2" customWidth="1"/>
    <col min="3087" max="3088" width="13.125" style="2" customWidth="1"/>
    <col min="3089" max="3090" width="8.25" style="2" customWidth="1"/>
    <col min="3091" max="3091" width="5.875" style="2" customWidth="1"/>
    <col min="3092" max="3092" width="3.75" style="2" customWidth="1"/>
    <col min="3093" max="3093" width="9.25" style="2" customWidth="1"/>
    <col min="3094" max="3094" width="3.25" style="2" bestFit="1" customWidth="1"/>
    <col min="3095" max="3095" width="9.25" style="2" customWidth="1"/>
    <col min="3096" max="3096" width="3.25" style="2" bestFit="1" customWidth="1"/>
    <col min="3097" max="3097" width="13.75" style="2" customWidth="1"/>
    <col min="3098" max="3098" width="9" style="2" customWidth="1"/>
    <col min="3099" max="3330" width="9" style="2"/>
    <col min="3331" max="3331" width="3.625" style="2" customWidth="1"/>
    <col min="3332" max="3332" width="16.375" style="2" customWidth="1"/>
    <col min="3333" max="3333" width="8.875" style="2" customWidth="1"/>
    <col min="3334" max="3334" width="3.625" style="2" customWidth="1"/>
    <col min="3335" max="3335" width="12.25" style="2" bestFit="1" customWidth="1"/>
    <col min="3336" max="3336" width="10.25" style="2" bestFit="1" customWidth="1"/>
    <col min="3337" max="3337" width="12.25" style="2" bestFit="1" customWidth="1"/>
    <col min="3338" max="3338" width="6.5" style="2" customWidth="1"/>
    <col min="3339" max="3342" width="3.625" style="2" customWidth="1"/>
    <col min="3343" max="3344" width="13.125" style="2" customWidth="1"/>
    <col min="3345" max="3346" width="8.25" style="2" customWidth="1"/>
    <col min="3347" max="3347" width="5.875" style="2" customWidth="1"/>
    <col min="3348" max="3348" width="3.75" style="2" customWidth="1"/>
    <col min="3349" max="3349" width="9.25" style="2" customWidth="1"/>
    <col min="3350" max="3350" width="3.25" style="2" bestFit="1" customWidth="1"/>
    <col min="3351" max="3351" width="9.25" style="2" customWidth="1"/>
    <col min="3352" max="3352" width="3.25" style="2" bestFit="1" customWidth="1"/>
    <col min="3353" max="3353" width="13.75" style="2" customWidth="1"/>
    <col min="3354" max="3354" width="9" style="2" customWidth="1"/>
    <col min="3355" max="3586" width="9" style="2"/>
    <col min="3587" max="3587" width="3.625" style="2" customWidth="1"/>
    <col min="3588" max="3588" width="16.375" style="2" customWidth="1"/>
    <col min="3589" max="3589" width="8.875" style="2" customWidth="1"/>
    <col min="3590" max="3590" width="3.625" style="2" customWidth="1"/>
    <col min="3591" max="3591" width="12.25" style="2" bestFit="1" customWidth="1"/>
    <col min="3592" max="3592" width="10.25" style="2" bestFit="1" customWidth="1"/>
    <col min="3593" max="3593" width="12.25" style="2" bestFit="1" customWidth="1"/>
    <col min="3594" max="3594" width="6.5" style="2" customWidth="1"/>
    <col min="3595" max="3598" width="3.625" style="2" customWidth="1"/>
    <col min="3599" max="3600" width="13.125" style="2" customWidth="1"/>
    <col min="3601" max="3602" width="8.25" style="2" customWidth="1"/>
    <col min="3603" max="3603" width="5.875" style="2" customWidth="1"/>
    <col min="3604" max="3604" width="3.75" style="2" customWidth="1"/>
    <col min="3605" max="3605" width="9.25" style="2" customWidth="1"/>
    <col min="3606" max="3606" width="3.25" style="2" bestFit="1" customWidth="1"/>
    <col min="3607" max="3607" width="9.25" style="2" customWidth="1"/>
    <col min="3608" max="3608" width="3.25" style="2" bestFit="1" customWidth="1"/>
    <col min="3609" max="3609" width="13.75" style="2" customWidth="1"/>
    <col min="3610" max="3610" width="9" style="2" customWidth="1"/>
    <col min="3611" max="3842" width="9" style="2"/>
    <col min="3843" max="3843" width="3.625" style="2" customWidth="1"/>
    <col min="3844" max="3844" width="16.375" style="2" customWidth="1"/>
    <col min="3845" max="3845" width="8.875" style="2" customWidth="1"/>
    <col min="3846" max="3846" width="3.625" style="2" customWidth="1"/>
    <col min="3847" max="3847" width="12.25" style="2" bestFit="1" customWidth="1"/>
    <col min="3848" max="3848" width="10.25" style="2" bestFit="1" customWidth="1"/>
    <col min="3849" max="3849" width="12.25" style="2" bestFit="1" customWidth="1"/>
    <col min="3850" max="3850" width="6.5" style="2" customWidth="1"/>
    <col min="3851" max="3854" width="3.625" style="2" customWidth="1"/>
    <col min="3855" max="3856" width="13.125" style="2" customWidth="1"/>
    <col min="3857" max="3858" width="8.25" style="2" customWidth="1"/>
    <col min="3859" max="3859" width="5.875" style="2" customWidth="1"/>
    <col min="3860" max="3860" width="3.75" style="2" customWidth="1"/>
    <col min="3861" max="3861" width="9.25" style="2" customWidth="1"/>
    <col min="3862" max="3862" width="3.25" style="2" bestFit="1" customWidth="1"/>
    <col min="3863" max="3863" width="9.25" style="2" customWidth="1"/>
    <col min="3864" max="3864" width="3.25" style="2" bestFit="1" customWidth="1"/>
    <col min="3865" max="3865" width="13.75" style="2" customWidth="1"/>
    <col min="3866" max="3866" width="9" style="2" customWidth="1"/>
    <col min="3867" max="4098" width="9" style="2"/>
    <col min="4099" max="4099" width="3.625" style="2" customWidth="1"/>
    <col min="4100" max="4100" width="16.375" style="2" customWidth="1"/>
    <col min="4101" max="4101" width="8.875" style="2" customWidth="1"/>
    <col min="4102" max="4102" width="3.625" style="2" customWidth="1"/>
    <col min="4103" max="4103" width="12.25" style="2" bestFit="1" customWidth="1"/>
    <col min="4104" max="4104" width="10.25" style="2" bestFit="1" customWidth="1"/>
    <col min="4105" max="4105" width="12.25" style="2" bestFit="1" customWidth="1"/>
    <col min="4106" max="4106" width="6.5" style="2" customWidth="1"/>
    <col min="4107" max="4110" width="3.625" style="2" customWidth="1"/>
    <col min="4111" max="4112" width="13.125" style="2" customWidth="1"/>
    <col min="4113" max="4114" width="8.25" style="2" customWidth="1"/>
    <col min="4115" max="4115" width="5.875" style="2" customWidth="1"/>
    <col min="4116" max="4116" width="3.75" style="2" customWidth="1"/>
    <col min="4117" max="4117" width="9.25" style="2" customWidth="1"/>
    <col min="4118" max="4118" width="3.25" style="2" bestFit="1" customWidth="1"/>
    <col min="4119" max="4119" width="9.25" style="2" customWidth="1"/>
    <col min="4120" max="4120" width="3.25" style="2" bestFit="1" customWidth="1"/>
    <col min="4121" max="4121" width="13.75" style="2" customWidth="1"/>
    <col min="4122" max="4122" width="9" style="2" customWidth="1"/>
    <col min="4123" max="4354" width="9" style="2"/>
    <col min="4355" max="4355" width="3.625" style="2" customWidth="1"/>
    <col min="4356" max="4356" width="16.375" style="2" customWidth="1"/>
    <col min="4357" max="4357" width="8.875" style="2" customWidth="1"/>
    <col min="4358" max="4358" width="3.625" style="2" customWidth="1"/>
    <col min="4359" max="4359" width="12.25" style="2" bestFit="1" customWidth="1"/>
    <col min="4360" max="4360" width="10.25" style="2" bestFit="1" customWidth="1"/>
    <col min="4361" max="4361" width="12.25" style="2" bestFit="1" customWidth="1"/>
    <col min="4362" max="4362" width="6.5" style="2" customWidth="1"/>
    <col min="4363" max="4366" width="3.625" style="2" customWidth="1"/>
    <col min="4367" max="4368" width="13.125" style="2" customWidth="1"/>
    <col min="4369" max="4370" width="8.25" style="2" customWidth="1"/>
    <col min="4371" max="4371" width="5.875" style="2" customWidth="1"/>
    <col min="4372" max="4372" width="3.75" style="2" customWidth="1"/>
    <col min="4373" max="4373" width="9.25" style="2" customWidth="1"/>
    <col min="4374" max="4374" width="3.25" style="2" bestFit="1" customWidth="1"/>
    <col min="4375" max="4375" width="9.25" style="2" customWidth="1"/>
    <col min="4376" max="4376" width="3.25" style="2" bestFit="1" customWidth="1"/>
    <col min="4377" max="4377" width="13.75" style="2" customWidth="1"/>
    <col min="4378" max="4378" width="9" style="2" customWidth="1"/>
    <col min="4379" max="4610" width="9" style="2"/>
    <col min="4611" max="4611" width="3.625" style="2" customWidth="1"/>
    <col min="4612" max="4612" width="16.375" style="2" customWidth="1"/>
    <col min="4613" max="4613" width="8.875" style="2" customWidth="1"/>
    <col min="4614" max="4614" width="3.625" style="2" customWidth="1"/>
    <col min="4615" max="4615" width="12.25" style="2" bestFit="1" customWidth="1"/>
    <col min="4616" max="4616" width="10.25" style="2" bestFit="1" customWidth="1"/>
    <col min="4617" max="4617" width="12.25" style="2" bestFit="1" customWidth="1"/>
    <col min="4618" max="4618" width="6.5" style="2" customWidth="1"/>
    <col min="4619" max="4622" width="3.625" style="2" customWidth="1"/>
    <col min="4623" max="4624" width="13.125" style="2" customWidth="1"/>
    <col min="4625" max="4626" width="8.25" style="2" customWidth="1"/>
    <col min="4627" max="4627" width="5.875" style="2" customWidth="1"/>
    <col min="4628" max="4628" width="3.75" style="2" customWidth="1"/>
    <col min="4629" max="4629" width="9.25" style="2" customWidth="1"/>
    <col min="4630" max="4630" width="3.25" style="2" bestFit="1" customWidth="1"/>
    <col min="4631" max="4631" width="9.25" style="2" customWidth="1"/>
    <col min="4632" max="4632" width="3.25" style="2" bestFit="1" customWidth="1"/>
    <col min="4633" max="4633" width="13.75" style="2" customWidth="1"/>
    <col min="4634" max="4634" width="9" style="2" customWidth="1"/>
    <col min="4635" max="4866" width="9" style="2"/>
    <col min="4867" max="4867" width="3.625" style="2" customWidth="1"/>
    <col min="4868" max="4868" width="16.375" style="2" customWidth="1"/>
    <col min="4869" max="4869" width="8.875" style="2" customWidth="1"/>
    <col min="4870" max="4870" width="3.625" style="2" customWidth="1"/>
    <col min="4871" max="4871" width="12.25" style="2" bestFit="1" customWidth="1"/>
    <col min="4872" max="4872" width="10.25" style="2" bestFit="1" customWidth="1"/>
    <col min="4873" max="4873" width="12.25" style="2" bestFit="1" customWidth="1"/>
    <col min="4874" max="4874" width="6.5" style="2" customWidth="1"/>
    <col min="4875" max="4878" width="3.625" style="2" customWidth="1"/>
    <col min="4879" max="4880" width="13.125" style="2" customWidth="1"/>
    <col min="4881" max="4882" width="8.25" style="2" customWidth="1"/>
    <col min="4883" max="4883" width="5.875" style="2" customWidth="1"/>
    <col min="4884" max="4884" width="3.75" style="2" customWidth="1"/>
    <col min="4885" max="4885" width="9.25" style="2" customWidth="1"/>
    <col min="4886" max="4886" width="3.25" style="2" bestFit="1" customWidth="1"/>
    <col min="4887" max="4887" width="9.25" style="2" customWidth="1"/>
    <col min="4888" max="4888" width="3.25" style="2" bestFit="1" customWidth="1"/>
    <col min="4889" max="4889" width="13.75" style="2" customWidth="1"/>
    <col min="4890" max="4890" width="9" style="2" customWidth="1"/>
    <col min="4891" max="5122" width="9" style="2"/>
    <col min="5123" max="5123" width="3.625" style="2" customWidth="1"/>
    <col min="5124" max="5124" width="16.375" style="2" customWidth="1"/>
    <col min="5125" max="5125" width="8.875" style="2" customWidth="1"/>
    <col min="5126" max="5126" width="3.625" style="2" customWidth="1"/>
    <col min="5127" max="5127" width="12.25" style="2" bestFit="1" customWidth="1"/>
    <col min="5128" max="5128" width="10.25" style="2" bestFit="1" customWidth="1"/>
    <col min="5129" max="5129" width="12.25" style="2" bestFit="1" customWidth="1"/>
    <col min="5130" max="5130" width="6.5" style="2" customWidth="1"/>
    <col min="5131" max="5134" width="3.625" style="2" customWidth="1"/>
    <col min="5135" max="5136" width="13.125" style="2" customWidth="1"/>
    <col min="5137" max="5138" width="8.25" style="2" customWidth="1"/>
    <col min="5139" max="5139" width="5.875" style="2" customWidth="1"/>
    <col min="5140" max="5140" width="3.75" style="2" customWidth="1"/>
    <col min="5141" max="5141" width="9.25" style="2" customWidth="1"/>
    <col min="5142" max="5142" width="3.25" style="2" bestFit="1" customWidth="1"/>
    <col min="5143" max="5143" width="9.25" style="2" customWidth="1"/>
    <col min="5144" max="5144" width="3.25" style="2" bestFit="1" customWidth="1"/>
    <col min="5145" max="5145" width="13.75" style="2" customWidth="1"/>
    <col min="5146" max="5146" width="9" style="2" customWidth="1"/>
    <col min="5147" max="5378" width="9" style="2"/>
    <col min="5379" max="5379" width="3.625" style="2" customWidth="1"/>
    <col min="5380" max="5380" width="16.375" style="2" customWidth="1"/>
    <col min="5381" max="5381" width="8.875" style="2" customWidth="1"/>
    <col min="5382" max="5382" width="3.625" style="2" customWidth="1"/>
    <col min="5383" max="5383" width="12.25" style="2" bestFit="1" customWidth="1"/>
    <col min="5384" max="5384" width="10.25" style="2" bestFit="1" customWidth="1"/>
    <col min="5385" max="5385" width="12.25" style="2" bestFit="1" customWidth="1"/>
    <col min="5386" max="5386" width="6.5" style="2" customWidth="1"/>
    <col min="5387" max="5390" width="3.625" style="2" customWidth="1"/>
    <col min="5391" max="5392" width="13.125" style="2" customWidth="1"/>
    <col min="5393" max="5394" width="8.25" style="2" customWidth="1"/>
    <col min="5395" max="5395" width="5.875" style="2" customWidth="1"/>
    <col min="5396" max="5396" width="3.75" style="2" customWidth="1"/>
    <col min="5397" max="5397" width="9.25" style="2" customWidth="1"/>
    <col min="5398" max="5398" width="3.25" style="2" bestFit="1" customWidth="1"/>
    <col min="5399" max="5399" width="9.25" style="2" customWidth="1"/>
    <col min="5400" max="5400" width="3.25" style="2" bestFit="1" customWidth="1"/>
    <col min="5401" max="5401" width="13.75" style="2" customWidth="1"/>
    <col min="5402" max="5402" width="9" style="2" customWidth="1"/>
    <col min="5403" max="5634" width="9" style="2"/>
    <col min="5635" max="5635" width="3.625" style="2" customWidth="1"/>
    <col min="5636" max="5636" width="16.375" style="2" customWidth="1"/>
    <col min="5637" max="5637" width="8.875" style="2" customWidth="1"/>
    <col min="5638" max="5638" width="3.625" style="2" customWidth="1"/>
    <col min="5639" max="5639" width="12.25" style="2" bestFit="1" customWidth="1"/>
    <col min="5640" max="5640" width="10.25" style="2" bestFit="1" customWidth="1"/>
    <col min="5641" max="5641" width="12.25" style="2" bestFit="1" customWidth="1"/>
    <col min="5642" max="5642" width="6.5" style="2" customWidth="1"/>
    <col min="5643" max="5646" width="3.625" style="2" customWidth="1"/>
    <col min="5647" max="5648" width="13.125" style="2" customWidth="1"/>
    <col min="5649" max="5650" width="8.25" style="2" customWidth="1"/>
    <col min="5651" max="5651" width="5.875" style="2" customWidth="1"/>
    <col min="5652" max="5652" width="3.75" style="2" customWidth="1"/>
    <col min="5653" max="5653" width="9.25" style="2" customWidth="1"/>
    <col min="5654" max="5654" width="3.25" style="2" bestFit="1" customWidth="1"/>
    <col min="5655" max="5655" width="9.25" style="2" customWidth="1"/>
    <col min="5656" max="5656" width="3.25" style="2" bestFit="1" customWidth="1"/>
    <col min="5657" max="5657" width="13.75" style="2" customWidth="1"/>
    <col min="5658" max="5658" width="9" style="2" customWidth="1"/>
    <col min="5659" max="5890" width="9" style="2"/>
    <col min="5891" max="5891" width="3.625" style="2" customWidth="1"/>
    <col min="5892" max="5892" width="16.375" style="2" customWidth="1"/>
    <col min="5893" max="5893" width="8.875" style="2" customWidth="1"/>
    <col min="5894" max="5894" width="3.625" style="2" customWidth="1"/>
    <col min="5895" max="5895" width="12.25" style="2" bestFit="1" customWidth="1"/>
    <col min="5896" max="5896" width="10.25" style="2" bestFit="1" customWidth="1"/>
    <col min="5897" max="5897" width="12.25" style="2" bestFit="1" customWidth="1"/>
    <col min="5898" max="5898" width="6.5" style="2" customWidth="1"/>
    <col min="5899" max="5902" width="3.625" style="2" customWidth="1"/>
    <col min="5903" max="5904" width="13.125" style="2" customWidth="1"/>
    <col min="5905" max="5906" width="8.25" style="2" customWidth="1"/>
    <col min="5907" max="5907" width="5.875" style="2" customWidth="1"/>
    <col min="5908" max="5908" width="3.75" style="2" customWidth="1"/>
    <col min="5909" max="5909" width="9.25" style="2" customWidth="1"/>
    <col min="5910" max="5910" width="3.25" style="2" bestFit="1" customWidth="1"/>
    <col min="5911" max="5911" width="9.25" style="2" customWidth="1"/>
    <col min="5912" max="5912" width="3.25" style="2" bestFit="1" customWidth="1"/>
    <col min="5913" max="5913" width="13.75" style="2" customWidth="1"/>
    <col min="5914" max="5914" width="9" style="2" customWidth="1"/>
    <col min="5915" max="6146" width="9" style="2"/>
    <col min="6147" max="6147" width="3.625" style="2" customWidth="1"/>
    <col min="6148" max="6148" width="16.375" style="2" customWidth="1"/>
    <col min="6149" max="6149" width="8.875" style="2" customWidth="1"/>
    <col min="6150" max="6150" width="3.625" style="2" customWidth="1"/>
    <col min="6151" max="6151" width="12.25" style="2" bestFit="1" customWidth="1"/>
    <col min="6152" max="6152" width="10.25" style="2" bestFit="1" customWidth="1"/>
    <col min="6153" max="6153" width="12.25" style="2" bestFit="1" customWidth="1"/>
    <col min="6154" max="6154" width="6.5" style="2" customWidth="1"/>
    <col min="6155" max="6158" width="3.625" style="2" customWidth="1"/>
    <col min="6159" max="6160" width="13.125" style="2" customWidth="1"/>
    <col min="6161" max="6162" width="8.25" style="2" customWidth="1"/>
    <col min="6163" max="6163" width="5.875" style="2" customWidth="1"/>
    <col min="6164" max="6164" width="3.75" style="2" customWidth="1"/>
    <col min="6165" max="6165" width="9.25" style="2" customWidth="1"/>
    <col min="6166" max="6166" width="3.25" style="2" bestFit="1" customWidth="1"/>
    <col min="6167" max="6167" width="9.25" style="2" customWidth="1"/>
    <col min="6168" max="6168" width="3.25" style="2" bestFit="1" customWidth="1"/>
    <col min="6169" max="6169" width="13.75" style="2" customWidth="1"/>
    <col min="6170" max="6170" width="9" style="2" customWidth="1"/>
    <col min="6171" max="6402" width="9" style="2"/>
    <col min="6403" max="6403" width="3.625" style="2" customWidth="1"/>
    <col min="6404" max="6404" width="16.375" style="2" customWidth="1"/>
    <col min="6405" max="6405" width="8.875" style="2" customWidth="1"/>
    <col min="6406" max="6406" width="3.625" style="2" customWidth="1"/>
    <col min="6407" max="6407" width="12.25" style="2" bestFit="1" customWidth="1"/>
    <col min="6408" max="6408" width="10.25" style="2" bestFit="1" customWidth="1"/>
    <col min="6409" max="6409" width="12.25" style="2" bestFit="1" customWidth="1"/>
    <col min="6410" max="6410" width="6.5" style="2" customWidth="1"/>
    <col min="6411" max="6414" width="3.625" style="2" customWidth="1"/>
    <col min="6415" max="6416" width="13.125" style="2" customWidth="1"/>
    <col min="6417" max="6418" width="8.25" style="2" customWidth="1"/>
    <col min="6419" max="6419" width="5.875" style="2" customWidth="1"/>
    <col min="6420" max="6420" width="3.75" style="2" customWidth="1"/>
    <col min="6421" max="6421" width="9.25" style="2" customWidth="1"/>
    <col min="6422" max="6422" width="3.25" style="2" bestFit="1" customWidth="1"/>
    <col min="6423" max="6423" width="9.25" style="2" customWidth="1"/>
    <col min="6424" max="6424" width="3.25" style="2" bestFit="1" customWidth="1"/>
    <col min="6425" max="6425" width="13.75" style="2" customWidth="1"/>
    <col min="6426" max="6426" width="9" style="2" customWidth="1"/>
    <col min="6427" max="6658" width="9" style="2"/>
    <col min="6659" max="6659" width="3.625" style="2" customWidth="1"/>
    <col min="6660" max="6660" width="16.375" style="2" customWidth="1"/>
    <col min="6661" max="6661" width="8.875" style="2" customWidth="1"/>
    <col min="6662" max="6662" width="3.625" style="2" customWidth="1"/>
    <col min="6663" max="6663" width="12.25" style="2" bestFit="1" customWidth="1"/>
    <col min="6664" max="6664" width="10.25" style="2" bestFit="1" customWidth="1"/>
    <col min="6665" max="6665" width="12.25" style="2" bestFit="1" customWidth="1"/>
    <col min="6666" max="6666" width="6.5" style="2" customWidth="1"/>
    <col min="6667" max="6670" width="3.625" style="2" customWidth="1"/>
    <col min="6671" max="6672" width="13.125" style="2" customWidth="1"/>
    <col min="6673" max="6674" width="8.25" style="2" customWidth="1"/>
    <col min="6675" max="6675" width="5.875" style="2" customWidth="1"/>
    <col min="6676" max="6676" width="3.75" style="2" customWidth="1"/>
    <col min="6677" max="6677" width="9.25" style="2" customWidth="1"/>
    <col min="6678" max="6678" width="3.25" style="2" bestFit="1" customWidth="1"/>
    <col min="6679" max="6679" width="9.25" style="2" customWidth="1"/>
    <col min="6680" max="6680" width="3.25" style="2" bestFit="1" customWidth="1"/>
    <col min="6681" max="6681" width="13.75" style="2" customWidth="1"/>
    <col min="6682" max="6682" width="9" style="2" customWidth="1"/>
    <col min="6683" max="6914" width="9" style="2"/>
    <col min="6915" max="6915" width="3.625" style="2" customWidth="1"/>
    <col min="6916" max="6916" width="16.375" style="2" customWidth="1"/>
    <col min="6917" max="6917" width="8.875" style="2" customWidth="1"/>
    <col min="6918" max="6918" width="3.625" style="2" customWidth="1"/>
    <col min="6919" max="6919" width="12.25" style="2" bestFit="1" customWidth="1"/>
    <col min="6920" max="6920" width="10.25" style="2" bestFit="1" customWidth="1"/>
    <col min="6921" max="6921" width="12.25" style="2" bestFit="1" customWidth="1"/>
    <col min="6922" max="6922" width="6.5" style="2" customWidth="1"/>
    <col min="6923" max="6926" width="3.625" style="2" customWidth="1"/>
    <col min="6927" max="6928" width="13.125" style="2" customWidth="1"/>
    <col min="6929" max="6930" width="8.25" style="2" customWidth="1"/>
    <col min="6931" max="6931" width="5.875" style="2" customWidth="1"/>
    <col min="6932" max="6932" width="3.75" style="2" customWidth="1"/>
    <col min="6933" max="6933" width="9.25" style="2" customWidth="1"/>
    <col min="6934" max="6934" width="3.25" style="2" bestFit="1" customWidth="1"/>
    <col min="6935" max="6935" width="9.25" style="2" customWidth="1"/>
    <col min="6936" max="6936" width="3.25" style="2" bestFit="1" customWidth="1"/>
    <col min="6937" max="6937" width="13.75" style="2" customWidth="1"/>
    <col min="6938" max="6938" width="9" style="2" customWidth="1"/>
    <col min="6939" max="7170" width="9" style="2"/>
    <col min="7171" max="7171" width="3.625" style="2" customWidth="1"/>
    <col min="7172" max="7172" width="16.375" style="2" customWidth="1"/>
    <col min="7173" max="7173" width="8.875" style="2" customWidth="1"/>
    <col min="7174" max="7174" width="3.625" style="2" customWidth="1"/>
    <col min="7175" max="7175" width="12.25" style="2" bestFit="1" customWidth="1"/>
    <col min="7176" max="7176" width="10.25" style="2" bestFit="1" customWidth="1"/>
    <col min="7177" max="7177" width="12.25" style="2" bestFit="1" customWidth="1"/>
    <col min="7178" max="7178" width="6.5" style="2" customWidth="1"/>
    <col min="7179" max="7182" width="3.625" style="2" customWidth="1"/>
    <col min="7183" max="7184" width="13.125" style="2" customWidth="1"/>
    <col min="7185" max="7186" width="8.25" style="2" customWidth="1"/>
    <col min="7187" max="7187" width="5.875" style="2" customWidth="1"/>
    <col min="7188" max="7188" width="3.75" style="2" customWidth="1"/>
    <col min="7189" max="7189" width="9.25" style="2" customWidth="1"/>
    <col min="7190" max="7190" width="3.25" style="2" bestFit="1" customWidth="1"/>
    <col min="7191" max="7191" width="9.25" style="2" customWidth="1"/>
    <col min="7192" max="7192" width="3.25" style="2" bestFit="1" customWidth="1"/>
    <col min="7193" max="7193" width="13.75" style="2" customWidth="1"/>
    <col min="7194" max="7194" width="9" style="2" customWidth="1"/>
    <col min="7195" max="7426" width="9" style="2"/>
    <col min="7427" max="7427" width="3.625" style="2" customWidth="1"/>
    <col min="7428" max="7428" width="16.375" style="2" customWidth="1"/>
    <col min="7429" max="7429" width="8.875" style="2" customWidth="1"/>
    <col min="7430" max="7430" width="3.625" style="2" customWidth="1"/>
    <col min="7431" max="7431" width="12.25" style="2" bestFit="1" customWidth="1"/>
    <col min="7432" max="7432" width="10.25" style="2" bestFit="1" customWidth="1"/>
    <col min="7433" max="7433" width="12.25" style="2" bestFit="1" customWidth="1"/>
    <col min="7434" max="7434" width="6.5" style="2" customWidth="1"/>
    <col min="7435" max="7438" width="3.625" style="2" customWidth="1"/>
    <col min="7439" max="7440" width="13.125" style="2" customWidth="1"/>
    <col min="7441" max="7442" width="8.25" style="2" customWidth="1"/>
    <col min="7443" max="7443" width="5.875" style="2" customWidth="1"/>
    <col min="7444" max="7444" width="3.75" style="2" customWidth="1"/>
    <col min="7445" max="7445" width="9.25" style="2" customWidth="1"/>
    <col min="7446" max="7446" width="3.25" style="2" bestFit="1" customWidth="1"/>
    <col min="7447" max="7447" width="9.25" style="2" customWidth="1"/>
    <col min="7448" max="7448" width="3.25" style="2" bestFit="1" customWidth="1"/>
    <col min="7449" max="7449" width="13.75" style="2" customWidth="1"/>
    <col min="7450" max="7450" width="9" style="2" customWidth="1"/>
    <col min="7451" max="7682" width="9" style="2"/>
    <col min="7683" max="7683" width="3.625" style="2" customWidth="1"/>
    <col min="7684" max="7684" width="16.375" style="2" customWidth="1"/>
    <col min="7685" max="7685" width="8.875" style="2" customWidth="1"/>
    <col min="7686" max="7686" width="3.625" style="2" customWidth="1"/>
    <col min="7687" max="7687" width="12.25" style="2" bestFit="1" customWidth="1"/>
    <col min="7688" max="7688" width="10.25" style="2" bestFit="1" customWidth="1"/>
    <col min="7689" max="7689" width="12.25" style="2" bestFit="1" customWidth="1"/>
    <col min="7690" max="7690" width="6.5" style="2" customWidth="1"/>
    <col min="7691" max="7694" width="3.625" style="2" customWidth="1"/>
    <col min="7695" max="7696" width="13.125" style="2" customWidth="1"/>
    <col min="7697" max="7698" width="8.25" style="2" customWidth="1"/>
    <col min="7699" max="7699" width="5.875" style="2" customWidth="1"/>
    <col min="7700" max="7700" width="3.75" style="2" customWidth="1"/>
    <col min="7701" max="7701" width="9.25" style="2" customWidth="1"/>
    <col min="7702" max="7702" width="3.25" style="2" bestFit="1" customWidth="1"/>
    <col min="7703" max="7703" width="9.25" style="2" customWidth="1"/>
    <col min="7704" max="7704" width="3.25" style="2" bestFit="1" customWidth="1"/>
    <col min="7705" max="7705" width="13.75" style="2" customWidth="1"/>
    <col min="7706" max="7706" width="9" style="2" customWidth="1"/>
    <col min="7707" max="7938" width="9" style="2"/>
    <col min="7939" max="7939" width="3.625" style="2" customWidth="1"/>
    <col min="7940" max="7940" width="16.375" style="2" customWidth="1"/>
    <col min="7941" max="7941" width="8.875" style="2" customWidth="1"/>
    <col min="7942" max="7942" width="3.625" style="2" customWidth="1"/>
    <col min="7943" max="7943" width="12.25" style="2" bestFit="1" customWidth="1"/>
    <col min="7944" max="7944" width="10.25" style="2" bestFit="1" customWidth="1"/>
    <col min="7945" max="7945" width="12.25" style="2" bestFit="1" customWidth="1"/>
    <col min="7946" max="7946" width="6.5" style="2" customWidth="1"/>
    <col min="7947" max="7950" width="3.625" style="2" customWidth="1"/>
    <col min="7951" max="7952" width="13.125" style="2" customWidth="1"/>
    <col min="7953" max="7954" width="8.25" style="2" customWidth="1"/>
    <col min="7955" max="7955" width="5.875" style="2" customWidth="1"/>
    <col min="7956" max="7956" width="3.75" style="2" customWidth="1"/>
    <col min="7957" max="7957" width="9.25" style="2" customWidth="1"/>
    <col min="7958" max="7958" width="3.25" style="2" bestFit="1" customWidth="1"/>
    <col min="7959" max="7959" width="9.25" style="2" customWidth="1"/>
    <col min="7960" max="7960" width="3.25" style="2" bestFit="1" customWidth="1"/>
    <col min="7961" max="7961" width="13.75" style="2" customWidth="1"/>
    <col min="7962" max="7962" width="9" style="2" customWidth="1"/>
    <col min="7963" max="8194" width="9" style="2"/>
    <col min="8195" max="8195" width="3.625" style="2" customWidth="1"/>
    <col min="8196" max="8196" width="16.375" style="2" customWidth="1"/>
    <col min="8197" max="8197" width="8.875" style="2" customWidth="1"/>
    <col min="8198" max="8198" width="3.625" style="2" customWidth="1"/>
    <col min="8199" max="8199" width="12.25" style="2" bestFit="1" customWidth="1"/>
    <col min="8200" max="8200" width="10.25" style="2" bestFit="1" customWidth="1"/>
    <col min="8201" max="8201" width="12.25" style="2" bestFit="1" customWidth="1"/>
    <col min="8202" max="8202" width="6.5" style="2" customWidth="1"/>
    <col min="8203" max="8206" width="3.625" style="2" customWidth="1"/>
    <col min="8207" max="8208" width="13.125" style="2" customWidth="1"/>
    <col min="8209" max="8210" width="8.25" style="2" customWidth="1"/>
    <col min="8211" max="8211" width="5.875" style="2" customWidth="1"/>
    <col min="8212" max="8212" width="3.75" style="2" customWidth="1"/>
    <col min="8213" max="8213" width="9.25" style="2" customWidth="1"/>
    <col min="8214" max="8214" width="3.25" style="2" bestFit="1" customWidth="1"/>
    <col min="8215" max="8215" width="9.25" style="2" customWidth="1"/>
    <col min="8216" max="8216" width="3.25" style="2" bestFit="1" customWidth="1"/>
    <col min="8217" max="8217" width="13.75" style="2" customWidth="1"/>
    <col min="8218" max="8218" width="9" style="2" customWidth="1"/>
    <col min="8219" max="8450" width="9" style="2"/>
    <col min="8451" max="8451" width="3.625" style="2" customWidth="1"/>
    <col min="8452" max="8452" width="16.375" style="2" customWidth="1"/>
    <col min="8453" max="8453" width="8.875" style="2" customWidth="1"/>
    <col min="8454" max="8454" width="3.625" style="2" customWidth="1"/>
    <col min="8455" max="8455" width="12.25" style="2" bestFit="1" customWidth="1"/>
    <col min="8456" max="8456" width="10.25" style="2" bestFit="1" customWidth="1"/>
    <col min="8457" max="8457" width="12.25" style="2" bestFit="1" customWidth="1"/>
    <col min="8458" max="8458" width="6.5" style="2" customWidth="1"/>
    <col min="8459" max="8462" width="3.625" style="2" customWidth="1"/>
    <col min="8463" max="8464" width="13.125" style="2" customWidth="1"/>
    <col min="8465" max="8466" width="8.25" style="2" customWidth="1"/>
    <col min="8467" max="8467" width="5.875" style="2" customWidth="1"/>
    <col min="8468" max="8468" width="3.75" style="2" customWidth="1"/>
    <col min="8469" max="8469" width="9.25" style="2" customWidth="1"/>
    <col min="8470" max="8470" width="3.25" style="2" bestFit="1" customWidth="1"/>
    <col min="8471" max="8471" width="9.25" style="2" customWidth="1"/>
    <col min="8472" max="8472" width="3.25" style="2" bestFit="1" customWidth="1"/>
    <col min="8473" max="8473" width="13.75" style="2" customWidth="1"/>
    <col min="8474" max="8474" width="9" style="2" customWidth="1"/>
    <col min="8475" max="8706" width="9" style="2"/>
    <col min="8707" max="8707" width="3.625" style="2" customWidth="1"/>
    <col min="8708" max="8708" width="16.375" style="2" customWidth="1"/>
    <col min="8709" max="8709" width="8.875" style="2" customWidth="1"/>
    <col min="8710" max="8710" width="3.625" style="2" customWidth="1"/>
    <col min="8711" max="8711" width="12.25" style="2" bestFit="1" customWidth="1"/>
    <col min="8712" max="8712" width="10.25" style="2" bestFit="1" customWidth="1"/>
    <col min="8713" max="8713" width="12.25" style="2" bestFit="1" customWidth="1"/>
    <col min="8714" max="8714" width="6.5" style="2" customWidth="1"/>
    <col min="8715" max="8718" width="3.625" style="2" customWidth="1"/>
    <col min="8719" max="8720" width="13.125" style="2" customWidth="1"/>
    <col min="8721" max="8722" width="8.25" style="2" customWidth="1"/>
    <col min="8723" max="8723" width="5.875" style="2" customWidth="1"/>
    <col min="8724" max="8724" width="3.75" style="2" customWidth="1"/>
    <col min="8725" max="8725" width="9.25" style="2" customWidth="1"/>
    <col min="8726" max="8726" width="3.25" style="2" bestFit="1" customWidth="1"/>
    <col min="8727" max="8727" width="9.25" style="2" customWidth="1"/>
    <col min="8728" max="8728" width="3.25" style="2" bestFit="1" customWidth="1"/>
    <col min="8729" max="8729" width="13.75" style="2" customWidth="1"/>
    <col min="8730" max="8730" width="9" style="2" customWidth="1"/>
    <col min="8731" max="8962" width="9" style="2"/>
    <col min="8963" max="8963" width="3.625" style="2" customWidth="1"/>
    <col min="8964" max="8964" width="16.375" style="2" customWidth="1"/>
    <col min="8965" max="8965" width="8.875" style="2" customWidth="1"/>
    <col min="8966" max="8966" width="3.625" style="2" customWidth="1"/>
    <col min="8967" max="8967" width="12.25" style="2" bestFit="1" customWidth="1"/>
    <col min="8968" max="8968" width="10.25" style="2" bestFit="1" customWidth="1"/>
    <col min="8969" max="8969" width="12.25" style="2" bestFit="1" customWidth="1"/>
    <col min="8970" max="8970" width="6.5" style="2" customWidth="1"/>
    <col min="8971" max="8974" width="3.625" style="2" customWidth="1"/>
    <col min="8975" max="8976" width="13.125" style="2" customWidth="1"/>
    <col min="8977" max="8978" width="8.25" style="2" customWidth="1"/>
    <col min="8979" max="8979" width="5.875" style="2" customWidth="1"/>
    <col min="8980" max="8980" width="3.75" style="2" customWidth="1"/>
    <col min="8981" max="8981" width="9.25" style="2" customWidth="1"/>
    <col min="8982" max="8982" width="3.25" style="2" bestFit="1" customWidth="1"/>
    <col min="8983" max="8983" width="9.25" style="2" customWidth="1"/>
    <col min="8984" max="8984" width="3.25" style="2" bestFit="1" customWidth="1"/>
    <col min="8985" max="8985" width="13.75" style="2" customWidth="1"/>
    <col min="8986" max="8986" width="9" style="2" customWidth="1"/>
    <col min="8987" max="9218" width="9" style="2"/>
    <col min="9219" max="9219" width="3.625" style="2" customWidth="1"/>
    <col min="9220" max="9220" width="16.375" style="2" customWidth="1"/>
    <col min="9221" max="9221" width="8.875" style="2" customWidth="1"/>
    <col min="9222" max="9222" width="3.625" style="2" customWidth="1"/>
    <col min="9223" max="9223" width="12.25" style="2" bestFit="1" customWidth="1"/>
    <col min="9224" max="9224" width="10.25" style="2" bestFit="1" customWidth="1"/>
    <col min="9225" max="9225" width="12.25" style="2" bestFit="1" customWidth="1"/>
    <col min="9226" max="9226" width="6.5" style="2" customWidth="1"/>
    <col min="9227" max="9230" width="3.625" style="2" customWidth="1"/>
    <col min="9231" max="9232" width="13.125" style="2" customWidth="1"/>
    <col min="9233" max="9234" width="8.25" style="2" customWidth="1"/>
    <col min="9235" max="9235" width="5.875" style="2" customWidth="1"/>
    <col min="9236" max="9236" width="3.75" style="2" customWidth="1"/>
    <col min="9237" max="9237" width="9.25" style="2" customWidth="1"/>
    <col min="9238" max="9238" width="3.25" style="2" bestFit="1" customWidth="1"/>
    <col min="9239" max="9239" width="9.25" style="2" customWidth="1"/>
    <col min="9240" max="9240" width="3.25" style="2" bestFit="1" customWidth="1"/>
    <col min="9241" max="9241" width="13.75" style="2" customWidth="1"/>
    <col min="9242" max="9242" width="9" style="2" customWidth="1"/>
    <col min="9243" max="9474" width="9" style="2"/>
    <col min="9475" max="9475" width="3.625" style="2" customWidth="1"/>
    <col min="9476" max="9476" width="16.375" style="2" customWidth="1"/>
    <col min="9477" max="9477" width="8.875" style="2" customWidth="1"/>
    <col min="9478" max="9478" width="3.625" style="2" customWidth="1"/>
    <col min="9479" max="9479" width="12.25" style="2" bestFit="1" customWidth="1"/>
    <col min="9480" max="9480" width="10.25" style="2" bestFit="1" customWidth="1"/>
    <col min="9481" max="9481" width="12.25" style="2" bestFit="1" customWidth="1"/>
    <col min="9482" max="9482" width="6.5" style="2" customWidth="1"/>
    <col min="9483" max="9486" width="3.625" style="2" customWidth="1"/>
    <col min="9487" max="9488" width="13.125" style="2" customWidth="1"/>
    <col min="9489" max="9490" width="8.25" style="2" customWidth="1"/>
    <col min="9491" max="9491" width="5.875" style="2" customWidth="1"/>
    <col min="9492" max="9492" width="3.75" style="2" customWidth="1"/>
    <col min="9493" max="9493" width="9.25" style="2" customWidth="1"/>
    <col min="9494" max="9494" width="3.25" style="2" bestFit="1" customWidth="1"/>
    <col min="9495" max="9495" width="9.25" style="2" customWidth="1"/>
    <col min="9496" max="9496" width="3.25" style="2" bestFit="1" customWidth="1"/>
    <col min="9497" max="9497" width="13.75" style="2" customWidth="1"/>
    <col min="9498" max="9498" width="9" style="2" customWidth="1"/>
    <col min="9499" max="9730" width="9" style="2"/>
    <col min="9731" max="9731" width="3.625" style="2" customWidth="1"/>
    <col min="9732" max="9732" width="16.375" style="2" customWidth="1"/>
    <col min="9733" max="9733" width="8.875" style="2" customWidth="1"/>
    <col min="9734" max="9734" width="3.625" style="2" customWidth="1"/>
    <col min="9735" max="9735" width="12.25" style="2" bestFit="1" customWidth="1"/>
    <col min="9736" max="9736" width="10.25" style="2" bestFit="1" customWidth="1"/>
    <col min="9737" max="9737" width="12.25" style="2" bestFit="1" customWidth="1"/>
    <col min="9738" max="9738" width="6.5" style="2" customWidth="1"/>
    <col min="9739" max="9742" width="3.625" style="2" customWidth="1"/>
    <col min="9743" max="9744" width="13.125" style="2" customWidth="1"/>
    <col min="9745" max="9746" width="8.25" style="2" customWidth="1"/>
    <col min="9747" max="9747" width="5.875" style="2" customWidth="1"/>
    <col min="9748" max="9748" width="3.75" style="2" customWidth="1"/>
    <col min="9749" max="9749" width="9.25" style="2" customWidth="1"/>
    <col min="9750" max="9750" width="3.25" style="2" bestFit="1" customWidth="1"/>
    <col min="9751" max="9751" width="9.25" style="2" customWidth="1"/>
    <col min="9752" max="9752" width="3.25" style="2" bestFit="1" customWidth="1"/>
    <col min="9753" max="9753" width="13.75" style="2" customWidth="1"/>
    <col min="9754" max="9754" width="9" style="2" customWidth="1"/>
    <col min="9755" max="9986" width="9" style="2"/>
    <col min="9987" max="9987" width="3.625" style="2" customWidth="1"/>
    <col min="9988" max="9988" width="16.375" style="2" customWidth="1"/>
    <col min="9989" max="9989" width="8.875" style="2" customWidth="1"/>
    <col min="9990" max="9990" width="3.625" style="2" customWidth="1"/>
    <col min="9991" max="9991" width="12.25" style="2" bestFit="1" customWidth="1"/>
    <col min="9992" max="9992" width="10.25" style="2" bestFit="1" customWidth="1"/>
    <col min="9993" max="9993" width="12.25" style="2" bestFit="1" customWidth="1"/>
    <col min="9994" max="9994" width="6.5" style="2" customWidth="1"/>
    <col min="9995" max="9998" width="3.625" style="2" customWidth="1"/>
    <col min="9999" max="10000" width="13.125" style="2" customWidth="1"/>
    <col min="10001" max="10002" width="8.25" style="2" customWidth="1"/>
    <col min="10003" max="10003" width="5.875" style="2" customWidth="1"/>
    <col min="10004" max="10004" width="3.75" style="2" customWidth="1"/>
    <col min="10005" max="10005" width="9.25" style="2" customWidth="1"/>
    <col min="10006" max="10006" width="3.25" style="2" bestFit="1" customWidth="1"/>
    <col min="10007" max="10007" width="9.25" style="2" customWidth="1"/>
    <col min="10008" max="10008" width="3.25" style="2" bestFit="1" customWidth="1"/>
    <col min="10009" max="10009" width="13.75" style="2" customWidth="1"/>
    <col min="10010" max="10010" width="9" style="2" customWidth="1"/>
    <col min="10011" max="10242" width="9" style="2"/>
    <col min="10243" max="10243" width="3.625" style="2" customWidth="1"/>
    <col min="10244" max="10244" width="16.375" style="2" customWidth="1"/>
    <col min="10245" max="10245" width="8.875" style="2" customWidth="1"/>
    <col min="10246" max="10246" width="3.625" style="2" customWidth="1"/>
    <col min="10247" max="10247" width="12.25" style="2" bestFit="1" customWidth="1"/>
    <col min="10248" max="10248" width="10.25" style="2" bestFit="1" customWidth="1"/>
    <col min="10249" max="10249" width="12.25" style="2" bestFit="1" customWidth="1"/>
    <col min="10250" max="10250" width="6.5" style="2" customWidth="1"/>
    <col min="10251" max="10254" width="3.625" style="2" customWidth="1"/>
    <col min="10255" max="10256" width="13.125" style="2" customWidth="1"/>
    <col min="10257" max="10258" width="8.25" style="2" customWidth="1"/>
    <col min="10259" max="10259" width="5.875" style="2" customWidth="1"/>
    <col min="10260" max="10260" width="3.75" style="2" customWidth="1"/>
    <col min="10261" max="10261" width="9.25" style="2" customWidth="1"/>
    <col min="10262" max="10262" width="3.25" style="2" bestFit="1" customWidth="1"/>
    <col min="10263" max="10263" width="9.25" style="2" customWidth="1"/>
    <col min="10264" max="10264" width="3.25" style="2" bestFit="1" customWidth="1"/>
    <col min="10265" max="10265" width="13.75" style="2" customWidth="1"/>
    <col min="10266" max="10266" width="9" style="2" customWidth="1"/>
    <col min="10267" max="10498" width="9" style="2"/>
    <col min="10499" max="10499" width="3.625" style="2" customWidth="1"/>
    <col min="10500" max="10500" width="16.375" style="2" customWidth="1"/>
    <col min="10501" max="10501" width="8.875" style="2" customWidth="1"/>
    <col min="10502" max="10502" width="3.625" style="2" customWidth="1"/>
    <col min="10503" max="10503" width="12.25" style="2" bestFit="1" customWidth="1"/>
    <col min="10504" max="10504" width="10.25" style="2" bestFit="1" customWidth="1"/>
    <col min="10505" max="10505" width="12.25" style="2" bestFit="1" customWidth="1"/>
    <col min="10506" max="10506" width="6.5" style="2" customWidth="1"/>
    <col min="10507" max="10510" width="3.625" style="2" customWidth="1"/>
    <col min="10511" max="10512" width="13.125" style="2" customWidth="1"/>
    <col min="10513" max="10514" width="8.25" style="2" customWidth="1"/>
    <col min="10515" max="10515" width="5.875" style="2" customWidth="1"/>
    <col min="10516" max="10516" width="3.75" style="2" customWidth="1"/>
    <col min="10517" max="10517" width="9.25" style="2" customWidth="1"/>
    <col min="10518" max="10518" width="3.25" style="2" bestFit="1" customWidth="1"/>
    <col min="10519" max="10519" width="9.25" style="2" customWidth="1"/>
    <col min="10520" max="10520" width="3.25" style="2" bestFit="1" customWidth="1"/>
    <col min="10521" max="10521" width="13.75" style="2" customWidth="1"/>
    <col min="10522" max="10522" width="9" style="2" customWidth="1"/>
    <col min="10523" max="10754" width="9" style="2"/>
    <col min="10755" max="10755" width="3.625" style="2" customWidth="1"/>
    <col min="10756" max="10756" width="16.375" style="2" customWidth="1"/>
    <col min="10757" max="10757" width="8.875" style="2" customWidth="1"/>
    <col min="10758" max="10758" width="3.625" style="2" customWidth="1"/>
    <col min="10759" max="10759" width="12.25" style="2" bestFit="1" customWidth="1"/>
    <col min="10760" max="10760" width="10.25" style="2" bestFit="1" customWidth="1"/>
    <col min="10761" max="10761" width="12.25" style="2" bestFit="1" customWidth="1"/>
    <col min="10762" max="10762" width="6.5" style="2" customWidth="1"/>
    <col min="10763" max="10766" width="3.625" style="2" customWidth="1"/>
    <col min="10767" max="10768" width="13.125" style="2" customWidth="1"/>
    <col min="10769" max="10770" width="8.25" style="2" customWidth="1"/>
    <col min="10771" max="10771" width="5.875" style="2" customWidth="1"/>
    <col min="10772" max="10772" width="3.75" style="2" customWidth="1"/>
    <col min="10773" max="10773" width="9.25" style="2" customWidth="1"/>
    <col min="10774" max="10774" width="3.25" style="2" bestFit="1" customWidth="1"/>
    <col min="10775" max="10775" width="9.25" style="2" customWidth="1"/>
    <col min="10776" max="10776" width="3.25" style="2" bestFit="1" customWidth="1"/>
    <col min="10777" max="10777" width="13.75" style="2" customWidth="1"/>
    <col min="10778" max="10778" width="9" style="2" customWidth="1"/>
    <col min="10779" max="11010" width="9" style="2"/>
    <col min="11011" max="11011" width="3.625" style="2" customWidth="1"/>
    <col min="11012" max="11012" width="16.375" style="2" customWidth="1"/>
    <col min="11013" max="11013" width="8.875" style="2" customWidth="1"/>
    <col min="11014" max="11014" width="3.625" style="2" customWidth="1"/>
    <col min="11015" max="11015" width="12.25" style="2" bestFit="1" customWidth="1"/>
    <col min="11016" max="11016" width="10.25" style="2" bestFit="1" customWidth="1"/>
    <col min="11017" max="11017" width="12.25" style="2" bestFit="1" customWidth="1"/>
    <col min="11018" max="11018" width="6.5" style="2" customWidth="1"/>
    <col min="11019" max="11022" width="3.625" style="2" customWidth="1"/>
    <col min="11023" max="11024" width="13.125" style="2" customWidth="1"/>
    <col min="11025" max="11026" width="8.25" style="2" customWidth="1"/>
    <col min="11027" max="11027" width="5.875" style="2" customWidth="1"/>
    <col min="11028" max="11028" width="3.75" style="2" customWidth="1"/>
    <col min="11029" max="11029" width="9.25" style="2" customWidth="1"/>
    <col min="11030" max="11030" width="3.25" style="2" bestFit="1" customWidth="1"/>
    <col min="11031" max="11031" width="9.25" style="2" customWidth="1"/>
    <col min="11032" max="11032" width="3.25" style="2" bestFit="1" customWidth="1"/>
    <col min="11033" max="11033" width="13.75" style="2" customWidth="1"/>
    <col min="11034" max="11034" width="9" style="2" customWidth="1"/>
    <col min="11035" max="11266" width="9" style="2"/>
    <col min="11267" max="11267" width="3.625" style="2" customWidth="1"/>
    <col min="11268" max="11268" width="16.375" style="2" customWidth="1"/>
    <col min="11269" max="11269" width="8.875" style="2" customWidth="1"/>
    <col min="11270" max="11270" width="3.625" style="2" customWidth="1"/>
    <col min="11271" max="11271" width="12.25" style="2" bestFit="1" customWidth="1"/>
    <col min="11272" max="11272" width="10.25" style="2" bestFit="1" customWidth="1"/>
    <col min="11273" max="11273" width="12.25" style="2" bestFit="1" customWidth="1"/>
    <col min="11274" max="11274" width="6.5" style="2" customWidth="1"/>
    <col min="11275" max="11278" width="3.625" style="2" customWidth="1"/>
    <col min="11279" max="11280" width="13.125" style="2" customWidth="1"/>
    <col min="11281" max="11282" width="8.25" style="2" customWidth="1"/>
    <col min="11283" max="11283" width="5.875" style="2" customWidth="1"/>
    <col min="11284" max="11284" width="3.75" style="2" customWidth="1"/>
    <col min="11285" max="11285" width="9.25" style="2" customWidth="1"/>
    <col min="11286" max="11286" width="3.25" style="2" bestFit="1" customWidth="1"/>
    <col min="11287" max="11287" width="9.25" style="2" customWidth="1"/>
    <col min="11288" max="11288" width="3.25" style="2" bestFit="1" customWidth="1"/>
    <col min="11289" max="11289" width="13.75" style="2" customWidth="1"/>
    <col min="11290" max="11290" width="9" style="2" customWidth="1"/>
    <col min="11291" max="11522" width="9" style="2"/>
    <col min="11523" max="11523" width="3.625" style="2" customWidth="1"/>
    <col min="11524" max="11524" width="16.375" style="2" customWidth="1"/>
    <col min="11525" max="11525" width="8.875" style="2" customWidth="1"/>
    <col min="11526" max="11526" width="3.625" style="2" customWidth="1"/>
    <col min="11527" max="11527" width="12.25" style="2" bestFit="1" customWidth="1"/>
    <col min="11528" max="11528" width="10.25" style="2" bestFit="1" customWidth="1"/>
    <col min="11529" max="11529" width="12.25" style="2" bestFit="1" customWidth="1"/>
    <col min="11530" max="11530" width="6.5" style="2" customWidth="1"/>
    <col min="11531" max="11534" width="3.625" style="2" customWidth="1"/>
    <col min="11535" max="11536" width="13.125" style="2" customWidth="1"/>
    <col min="11537" max="11538" width="8.25" style="2" customWidth="1"/>
    <col min="11539" max="11539" width="5.875" style="2" customWidth="1"/>
    <col min="11540" max="11540" width="3.75" style="2" customWidth="1"/>
    <col min="11541" max="11541" width="9.25" style="2" customWidth="1"/>
    <col min="11542" max="11542" width="3.25" style="2" bestFit="1" customWidth="1"/>
    <col min="11543" max="11543" width="9.25" style="2" customWidth="1"/>
    <col min="11544" max="11544" width="3.25" style="2" bestFit="1" customWidth="1"/>
    <col min="11545" max="11545" width="13.75" style="2" customWidth="1"/>
    <col min="11546" max="11546" width="9" style="2" customWidth="1"/>
    <col min="11547" max="11778" width="9" style="2"/>
    <col min="11779" max="11779" width="3.625" style="2" customWidth="1"/>
    <col min="11780" max="11780" width="16.375" style="2" customWidth="1"/>
    <col min="11781" max="11781" width="8.875" style="2" customWidth="1"/>
    <col min="11782" max="11782" width="3.625" style="2" customWidth="1"/>
    <col min="11783" max="11783" width="12.25" style="2" bestFit="1" customWidth="1"/>
    <col min="11784" max="11784" width="10.25" style="2" bestFit="1" customWidth="1"/>
    <col min="11785" max="11785" width="12.25" style="2" bestFit="1" customWidth="1"/>
    <col min="11786" max="11786" width="6.5" style="2" customWidth="1"/>
    <col min="11787" max="11790" width="3.625" style="2" customWidth="1"/>
    <col min="11791" max="11792" width="13.125" style="2" customWidth="1"/>
    <col min="11793" max="11794" width="8.25" style="2" customWidth="1"/>
    <col min="11795" max="11795" width="5.875" style="2" customWidth="1"/>
    <col min="11796" max="11796" width="3.75" style="2" customWidth="1"/>
    <col min="11797" max="11797" width="9.25" style="2" customWidth="1"/>
    <col min="11798" max="11798" width="3.25" style="2" bestFit="1" customWidth="1"/>
    <col min="11799" max="11799" width="9.25" style="2" customWidth="1"/>
    <col min="11800" max="11800" width="3.25" style="2" bestFit="1" customWidth="1"/>
    <col min="11801" max="11801" width="13.75" style="2" customWidth="1"/>
    <col min="11802" max="11802" width="9" style="2" customWidth="1"/>
    <col min="11803" max="12034" width="9" style="2"/>
    <col min="12035" max="12035" width="3.625" style="2" customWidth="1"/>
    <col min="12036" max="12036" width="16.375" style="2" customWidth="1"/>
    <col min="12037" max="12037" width="8.875" style="2" customWidth="1"/>
    <col min="12038" max="12038" width="3.625" style="2" customWidth="1"/>
    <col min="12039" max="12039" width="12.25" style="2" bestFit="1" customWidth="1"/>
    <col min="12040" max="12040" width="10.25" style="2" bestFit="1" customWidth="1"/>
    <col min="12041" max="12041" width="12.25" style="2" bestFit="1" customWidth="1"/>
    <col min="12042" max="12042" width="6.5" style="2" customWidth="1"/>
    <col min="12043" max="12046" width="3.625" style="2" customWidth="1"/>
    <col min="12047" max="12048" width="13.125" style="2" customWidth="1"/>
    <col min="12049" max="12050" width="8.25" style="2" customWidth="1"/>
    <col min="12051" max="12051" width="5.875" style="2" customWidth="1"/>
    <col min="12052" max="12052" width="3.75" style="2" customWidth="1"/>
    <col min="12053" max="12053" width="9.25" style="2" customWidth="1"/>
    <col min="12054" max="12054" width="3.25" style="2" bestFit="1" customWidth="1"/>
    <col min="12055" max="12055" width="9.25" style="2" customWidth="1"/>
    <col min="12056" max="12056" width="3.25" style="2" bestFit="1" customWidth="1"/>
    <col min="12057" max="12057" width="13.75" style="2" customWidth="1"/>
    <col min="12058" max="12058" width="9" style="2" customWidth="1"/>
    <col min="12059" max="12290" width="9" style="2"/>
    <col min="12291" max="12291" width="3.625" style="2" customWidth="1"/>
    <col min="12292" max="12292" width="16.375" style="2" customWidth="1"/>
    <col min="12293" max="12293" width="8.875" style="2" customWidth="1"/>
    <col min="12294" max="12294" width="3.625" style="2" customWidth="1"/>
    <col min="12295" max="12295" width="12.25" style="2" bestFit="1" customWidth="1"/>
    <col min="12296" max="12296" width="10.25" style="2" bestFit="1" customWidth="1"/>
    <col min="12297" max="12297" width="12.25" style="2" bestFit="1" customWidth="1"/>
    <col min="12298" max="12298" width="6.5" style="2" customWidth="1"/>
    <col min="12299" max="12302" width="3.625" style="2" customWidth="1"/>
    <col min="12303" max="12304" width="13.125" style="2" customWidth="1"/>
    <col min="12305" max="12306" width="8.25" style="2" customWidth="1"/>
    <col min="12307" max="12307" width="5.875" style="2" customWidth="1"/>
    <col min="12308" max="12308" width="3.75" style="2" customWidth="1"/>
    <col min="12309" max="12309" width="9.25" style="2" customWidth="1"/>
    <col min="12310" max="12310" width="3.25" style="2" bestFit="1" customWidth="1"/>
    <col min="12311" max="12311" width="9.25" style="2" customWidth="1"/>
    <col min="12312" max="12312" width="3.25" style="2" bestFit="1" customWidth="1"/>
    <col min="12313" max="12313" width="13.75" style="2" customWidth="1"/>
    <col min="12314" max="12314" width="9" style="2" customWidth="1"/>
    <col min="12315" max="12546" width="9" style="2"/>
    <col min="12547" max="12547" width="3.625" style="2" customWidth="1"/>
    <col min="12548" max="12548" width="16.375" style="2" customWidth="1"/>
    <col min="12549" max="12549" width="8.875" style="2" customWidth="1"/>
    <col min="12550" max="12550" width="3.625" style="2" customWidth="1"/>
    <col min="12551" max="12551" width="12.25" style="2" bestFit="1" customWidth="1"/>
    <col min="12552" max="12552" width="10.25" style="2" bestFit="1" customWidth="1"/>
    <col min="12553" max="12553" width="12.25" style="2" bestFit="1" customWidth="1"/>
    <col min="12554" max="12554" width="6.5" style="2" customWidth="1"/>
    <col min="12555" max="12558" width="3.625" style="2" customWidth="1"/>
    <col min="12559" max="12560" width="13.125" style="2" customWidth="1"/>
    <col min="12561" max="12562" width="8.25" style="2" customWidth="1"/>
    <col min="12563" max="12563" width="5.875" style="2" customWidth="1"/>
    <col min="12564" max="12564" width="3.75" style="2" customWidth="1"/>
    <col min="12565" max="12565" width="9.25" style="2" customWidth="1"/>
    <col min="12566" max="12566" width="3.25" style="2" bestFit="1" customWidth="1"/>
    <col min="12567" max="12567" width="9.25" style="2" customWidth="1"/>
    <col min="12568" max="12568" width="3.25" style="2" bestFit="1" customWidth="1"/>
    <col min="12569" max="12569" width="13.75" style="2" customWidth="1"/>
    <col min="12570" max="12570" width="9" style="2" customWidth="1"/>
    <col min="12571" max="12802" width="9" style="2"/>
    <col min="12803" max="12803" width="3.625" style="2" customWidth="1"/>
    <col min="12804" max="12804" width="16.375" style="2" customWidth="1"/>
    <col min="12805" max="12805" width="8.875" style="2" customWidth="1"/>
    <col min="12806" max="12806" width="3.625" style="2" customWidth="1"/>
    <col min="12807" max="12807" width="12.25" style="2" bestFit="1" customWidth="1"/>
    <col min="12808" max="12808" width="10.25" style="2" bestFit="1" customWidth="1"/>
    <col min="12809" max="12809" width="12.25" style="2" bestFit="1" customWidth="1"/>
    <col min="12810" max="12810" width="6.5" style="2" customWidth="1"/>
    <col min="12811" max="12814" width="3.625" style="2" customWidth="1"/>
    <col min="12815" max="12816" width="13.125" style="2" customWidth="1"/>
    <col min="12817" max="12818" width="8.25" style="2" customWidth="1"/>
    <col min="12819" max="12819" width="5.875" style="2" customWidth="1"/>
    <col min="12820" max="12820" width="3.75" style="2" customWidth="1"/>
    <col min="12821" max="12821" width="9.25" style="2" customWidth="1"/>
    <col min="12822" max="12822" width="3.25" style="2" bestFit="1" customWidth="1"/>
    <col min="12823" max="12823" width="9.25" style="2" customWidth="1"/>
    <col min="12824" max="12824" width="3.25" style="2" bestFit="1" customWidth="1"/>
    <col min="12825" max="12825" width="13.75" style="2" customWidth="1"/>
    <col min="12826" max="12826" width="9" style="2" customWidth="1"/>
    <col min="12827" max="13058" width="9" style="2"/>
    <col min="13059" max="13059" width="3.625" style="2" customWidth="1"/>
    <col min="13060" max="13060" width="16.375" style="2" customWidth="1"/>
    <col min="13061" max="13061" width="8.875" style="2" customWidth="1"/>
    <col min="13062" max="13062" width="3.625" style="2" customWidth="1"/>
    <col min="13063" max="13063" width="12.25" style="2" bestFit="1" customWidth="1"/>
    <col min="13064" max="13064" width="10.25" style="2" bestFit="1" customWidth="1"/>
    <col min="13065" max="13065" width="12.25" style="2" bestFit="1" customWidth="1"/>
    <col min="13066" max="13066" width="6.5" style="2" customWidth="1"/>
    <col min="13067" max="13070" width="3.625" style="2" customWidth="1"/>
    <col min="13071" max="13072" width="13.125" style="2" customWidth="1"/>
    <col min="13073" max="13074" width="8.25" style="2" customWidth="1"/>
    <col min="13075" max="13075" width="5.875" style="2" customWidth="1"/>
    <col min="13076" max="13076" width="3.75" style="2" customWidth="1"/>
    <col min="13077" max="13077" width="9.25" style="2" customWidth="1"/>
    <col min="13078" max="13078" width="3.25" style="2" bestFit="1" customWidth="1"/>
    <col min="13079" max="13079" width="9.25" style="2" customWidth="1"/>
    <col min="13080" max="13080" width="3.25" style="2" bestFit="1" customWidth="1"/>
    <col min="13081" max="13081" width="13.75" style="2" customWidth="1"/>
    <col min="13082" max="13082" width="9" style="2" customWidth="1"/>
    <col min="13083" max="13314" width="9" style="2"/>
    <col min="13315" max="13315" width="3.625" style="2" customWidth="1"/>
    <col min="13316" max="13316" width="16.375" style="2" customWidth="1"/>
    <col min="13317" max="13317" width="8.875" style="2" customWidth="1"/>
    <col min="13318" max="13318" width="3.625" style="2" customWidth="1"/>
    <col min="13319" max="13319" width="12.25" style="2" bestFit="1" customWidth="1"/>
    <col min="13320" max="13320" width="10.25" style="2" bestFit="1" customWidth="1"/>
    <col min="13321" max="13321" width="12.25" style="2" bestFit="1" customWidth="1"/>
    <col min="13322" max="13322" width="6.5" style="2" customWidth="1"/>
    <col min="13323" max="13326" width="3.625" style="2" customWidth="1"/>
    <col min="13327" max="13328" width="13.125" style="2" customWidth="1"/>
    <col min="13329" max="13330" width="8.25" style="2" customWidth="1"/>
    <col min="13331" max="13331" width="5.875" style="2" customWidth="1"/>
    <col min="13332" max="13332" width="3.75" style="2" customWidth="1"/>
    <col min="13333" max="13333" width="9.25" style="2" customWidth="1"/>
    <col min="13334" max="13334" width="3.25" style="2" bestFit="1" customWidth="1"/>
    <col min="13335" max="13335" width="9.25" style="2" customWidth="1"/>
    <col min="13336" max="13336" width="3.25" style="2" bestFit="1" customWidth="1"/>
    <col min="13337" max="13337" width="13.75" style="2" customWidth="1"/>
    <col min="13338" max="13338" width="9" style="2" customWidth="1"/>
    <col min="13339" max="13570" width="9" style="2"/>
    <col min="13571" max="13571" width="3.625" style="2" customWidth="1"/>
    <col min="13572" max="13572" width="16.375" style="2" customWidth="1"/>
    <col min="13573" max="13573" width="8.875" style="2" customWidth="1"/>
    <col min="13574" max="13574" width="3.625" style="2" customWidth="1"/>
    <col min="13575" max="13575" width="12.25" style="2" bestFit="1" customWidth="1"/>
    <col min="13576" max="13576" width="10.25" style="2" bestFit="1" customWidth="1"/>
    <col min="13577" max="13577" width="12.25" style="2" bestFit="1" customWidth="1"/>
    <col min="13578" max="13578" width="6.5" style="2" customWidth="1"/>
    <col min="13579" max="13582" width="3.625" style="2" customWidth="1"/>
    <col min="13583" max="13584" width="13.125" style="2" customWidth="1"/>
    <col min="13585" max="13586" width="8.25" style="2" customWidth="1"/>
    <col min="13587" max="13587" width="5.875" style="2" customWidth="1"/>
    <col min="13588" max="13588" width="3.75" style="2" customWidth="1"/>
    <col min="13589" max="13589" width="9.25" style="2" customWidth="1"/>
    <col min="13590" max="13590" width="3.25" style="2" bestFit="1" customWidth="1"/>
    <col min="13591" max="13591" width="9.25" style="2" customWidth="1"/>
    <col min="13592" max="13592" width="3.25" style="2" bestFit="1" customWidth="1"/>
    <col min="13593" max="13593" width="13.75" style="2" customWidth="1"/>
    <col min="13594" max="13594" width="9" style="2" customWidth="1"/>
    <col min="13595" max="13826" width="9" style="2"/>
    <col min="13827" max="13827" width="3.625" style="2" customWidth="1"/>
    <col min="13828" max="13828" width="16.375" style="2" customWidth="1"/>
    <col min="13829" max="13829" width="8.875" style="2" customWidth="1"/>
    <col min="13830" max="13830" width="3.625" style="2" customWidth="1"/>
    <col min="13831" max="13831" width="12.25" style="2" bestFit="1" customWidth="1"/>
    <col min="13832" max="13832" width="10.25" style="2" bestFit="1" customWidth="1"/>
    <col min="13833" max="13833" width="12.25" style="2" bestFit="1" customWidth="1"/>
    <col min="13834" max="13834" width="6.5" style="2" customWidth="1"/>
    <col min="13835" max="13838" width="3.625" style="2" customWidth="1"/>
    <col min="13839" max="13840" width="13.125" style="2" customWidth="1"/>
    <col min="13841" max="13842" width="8.25" style="2" customWidth="1"/>
    <col min="13843" max="13843" width="5.875" style="2" customWidth="1"/>
    <col min="13844" max="13844" width="3.75" style="2" customWidth="1"/>
    <col min="13845" max="13845" width="9.25" style="2" customWidth="1"/>
    <col min="13846" max="13846" width="3.25" style="2" bestFit="1" customWidth="1"/>
    <col min="13847" max="13847" width="9.25" style="2" customWidth="1"/>
    <col min="13848" max="13848" width="3.25" style="2" bestFit="1" customWidth="1"/>
    <col min="13849" max="13849" width="13.75" style="2" customWidth="1"/>
    <col min="13850" max="13850" width="9" style="2" customWidth="1"/>
    <col min="13851" max="14082" width="9" style="2"/>
    <col min="14083" max="14083" width="3.625" style="2" customWidth="1"/>
    <col min="14084" max="14084" width="16.375" style="2" customWidth="1"/>
    <col min="14085" max="14085" width="8.875" style="2" customWidth="1"/>
    <col min="14086" max="14086" width="3.625" style="2" customWidth="1"/>
    <col min="14087" max="14087" width="12.25" style="2" bestFit="1" customWidth="1"/>
    <col min="14088" max="14088" width="10.25" style="2" bestFit="1" customWidth="1"/>
    <col min="14089" max="14089" width="12.25" style="2" bestFit="1" customWidth="1"/>
    <col min="14090" max="14090" width="6.5" style="2" customWidth="1"/>
    <col min="14091" max="14094" width="3.625" style="2" customWidth="1"/>
    <col min="14095" max="14096" width="13.125" style="2" customWidth="1"/>
    <col min="14097" max="14098" width="8.25" style="2" customWidth="1"/>
    <col min="14099" max="14099" width="5.875" style="2" customWidth="1"/>
    <col min="14100" max="14100" width="3.75" style="2" customWidth="1"/>
    <col min="14101" max="14101" width="9.25" style="2" customWidth="1"/>
    <col min="14102" max="14102" width="3.25" style="2" bestFit="1" customWidth="1"/>
    <col min="14103" max="14103" width="9.25" style="2" customWidth="1"/>
    <col min="14104" max="14104" width="3.25" style="2" bestFit="1" customWidth="1"/>
    <col min="14105" max="14105" width="13.75" style="2" customWidth="1"/>
    <col min="14106" max="14106" width="9" style="2" customWidth="1"/>
    <col min="14107" max="14338" width="9" style="2"/>
    <col min="14339" max="14339" width="3.625" style="2" customWidth="1"/>
    <col min="14340" max="14340" width="16.375" style="2" customWidth="1"/>
    <col min="14341" max="14341" width="8.875" style="2" customWidth="1"/>
    <col min="14342" max="14342" width="3.625" style="2" customWidth="1"/>
    <col min="14343" max="14343" width="12.25" style="2" bestFit="1" customWidth="1"/>
    <col min="14344" max="14344" width="10.25" style="2" bestFit="1" customWidth="1"/>
    <col min="14345" max="14345" width="12.25" style="2" bestFit="1" customWidth="1"/>
    <col min="14346" max="14346" width="6.5" style="2" customWidth="1"/>
    <col min="14347" max="14350" width="3.625" style="2" customWidth="1"/>
    <col min="14351" max="14352" width="13.125" style="2" customWidth="1"/>
    <col min="14353" max="14354" width="8.25" style="2" customWidth="1"/>
    <col min="14355" max="14355" width="5.875" style="2" customWidth="1"/>
    <col min="14356" max="14356" width="3.75" style="2" customWidth="1"/>
    <col min="14357" max="14357" width="9.25" style="2" customWidth="1"/>
    <col min="14358" max="14358" width="3.25" style="2" bestFit="1" customWidth="1"/>
    <col min="14359" max="14359" width="9.25" style="2" customWidth="1"/>
    <col min="14360" max="14360" width="3.25" style="2" bestFit="1" customWidth="1"/>
    <col min="14361" max="14361" width="13.75" style="2" customWidth="1"/>
    <col min="14362" max="14362" width="9" style="2" customWidth="1"/>
    <col min="14363" max="14594" width="9" style="2"/>
    <col min="14595" max="14595" width="3.625" style="2" customWidth="1"/>
    <col min="14596" max="14596" width="16.375" style="2" customWidth="1"/>
    <col min="14597" max="14597" width="8.875" style="2" customWidth="1"/>
    <col min="14598" max="14598" width="3.625" style="2" customWidth="1"/>
    <col min="14599" max="14599" width="12.25" style="2" bestFit="1" customWidth="1"/>
    <col min="14600" max="14600" width="10.25" style="2" bestFit="1" customWidth="1"/>
    <col min="14601" max="14601" width="12.25" style="2" bestFit="1" customWidth="1"/>
    <col min="14602" max="14602" width="6.5" style="2" customWidth="1"/>
    <col min="14603" max="14606" width="3.625" style="2" customWidth="1"/>
    <col min="14607" max="14608" width="13.125" style="2" customWidth="1"/>
    <col min="14609" max="14610" width="8.25" style="2" customWidth="1"/>
    <col min="14611" max="14611" width="5.875" style="2" customWidth="1"/>
    <col min="14612" max="14612" width="3.75" style="2" customWidth="1"/>
    <col min="14613" max="14613" width="9.25" style="2" customWidth="1"/>
    <col min="14614" max="14614" width="3.25" style="2" bestFit="1" customWidth="1"/>
    <col min="14615" max="14615" width="9.25" style="2" customWidth="1"/>
    <col min="14616" max="14616" width="3.25" style="2" bestFit="1" customWidth="1"/>
    <col min="14617" max="14617" width="13.75" style="2" customWidth="1"/>
    <col min="14618" max="14618" width="9" style="2" customWidth="1"/>
    <col min="14619" max="14850" width="9" style="2"/>
    <col min="14851" max="14851" width="3.625" style="2" customWidth="1"/>
    <col min="14852" max="14852" width="16.375" style="2" customWidth="1"/>
    <col min="14853" max="14853" width="8.875" style="2" customWidth="1"/>
    <col min="14854" max="14854" width="3.625" style="2" customWidth="1"/>
    <col min="14855" max="14855" width="12.25" style="2" bestFit="1" customWidth="1"/>
    <col min="14856" max="14856" width="10.25" style="2" bestFit="1" customWidth="1"/>
    <col min="14857" max="14857" width="12.25" style="2" bestFit="1" customWidth="1"/>
    <col min="14858" max="14858" width="6.5" style="2" customWidth="1"/>
    <col min="14859" max="14862" width="3.625" style="2" customWidth="1"/>
    <col min="14863" max="14864" width="13.125" style="2" customWidth="1"/>
    <col min="14865" max="14866" width="8.25" style="2" customWidth="1"/>
    <col min="14867" max="14867" width="5.875" style="2" customWidth="1"/>
    <col min="14868" max="14868" width="3.75" style="2" customWidth="1"/>
    <col min="14869" max="14869" width="9.25" style="2" customWidth="1"/>
    <col min="14870" max="14870" width="3.25" style="2" bestFit="1" customWidth="1"/>
    <col min="14871" max="14871" width="9.25" style="2" customWidth="1"/>
    <col min="14872" max="14872" width="3.25" style="2" bestFit="1" customWidth="1"/>
    <col min="14873" max="14873" width="13.75" style="2" customWidth="1"/>
    <col min="14874" max="14874" width="9" style="2" customWidth="1"/>
    <col min="14875" max="15106" width="9" style="2"/>
    <col min="15107" max="15107" width="3.625" style="2" customWidth="1"/>
    <col min="15108" max="15108" width="16.375" style="2" customWidth="1"/>
    <col min="15109" max="15109" width="8.875" style="2" customWidth="1"/>
    <col min="15110" max="15110" width="3.625" style="2" customWidth="1"/>
    <col min="15111" max="15111" width="12.25" style="2" bestFit="1" customWidth="1"/>
    <col min="15112" max="15112" width="10.25" style="2" bestFit="1" customWidth="1"/>
    <col min="15113" max="15113" width="12.25" style="2" bestFit="1" customWidth="1"/>
    <col min="15114" max="15114" width="6.5" style="2" customWidth="1"/>
    <col min="15115" max="15118" width="3.625" style="2" customWidth="1"/>
    <col min="15119" max="15120" width="13.125" style="2" customWidth="1"/>
    <col min="15121" max="15122" width="8.25" style="2" customWidth="1"/>
    <col min="15123" max="15123" width="5.875" style="2" customWidth="1"/>
    <col min="15124" max="15124" width="3.75" style="2" customWidth="1"/>
    <col min="15125" max="15125" width="9.25" style="2" customWidth="1"/>
    <col min="15126" max="15126" width="3.25" style="2" bestFit="1" customWidth="1"/>
    <col min="15127" max="15127" width="9.25" style="2" customWidth="1"/>
    <col min="15128" max="15128" width="3.25" style="2" bestFit="1" customWidth="1"/>
    <col min="15129" max="15129" width="13.75" style="2" customWidth="1"/>
    <col min="15130" max="15130" width="9" style="2" customWidth="1"/>
    <col min="15131" max="15362" width="9" style="2"/>
    <col min="15363" max="15363" width="3.625" style="2" customWidth="1"/>
    <col min="15364" max="15364" width="16.375" style="2" customWidth="1"/>
    <col min="15365" max="15365" width="8.875" style="2" customWidth="1"/>
    <col min="15366" max="15366" width="3.625" style="2" customWidth="1"/>
    <col min="15367" max="15367" width="12.25" style="2" bestFit="1" customWidth="1"/>
    <col min="15368" max="15368" width="10.25" style="2" bestFit="1" customWidth="1"/>
    <col min="15369" max="15369" width="12.25" style="2" bestFit="1" customWidth="1"/>
    <col min="15370" max="15370" width="6.5" style="2" customWidth="1"/>
    <col min="15371" max="15374" width="3.625" style="2" customWidth="1"/>
    <col min="15375" max="15376" width="13.125" style="2" customWidth="1"/>
    <col min="15377" max="15378" width="8.25" style="2" customWidth="1"/>
    <col min="15379" max="15379" width="5.875" style="2" customWidth="1"/>
    <col min="15380" max="15380" width="3.75" style="2" customWidth="1"/>
    <col min="15381" max="15381" width="9.25" style="2" customWidth="1"/>
    <col min="15382" max="15382" width="3.25" style="2" bestFit="1" customWidth="1"/>
    <col min="15383" max="15383" width="9.25" style="2" customWidth="1"/>
    <col min="15384" max="15384" width="3.25" style="2" bestFit="1" customWidth="1"/>
    <col min="15385" max="15385" width="13.75" style="2" customWidth="1"/>
    <col min="15386" max="15386" width="9" style="2" customWidth="1"/>
    <col min="15387" max="15618" width="9" style="2"/>
    <col min="15619" max="15619" width="3.625" style="2" customWidth="1"/>
    <col min="15620" max="15620" width="16.375" style="2" customWidth="1"/>
    <col min="15621" max="15621" width="8.875" style="2" customWidth="1"/>
    <col min="15622" max="15622" width="3.625" style="2" customWidth="1"/>
    <col min="15623" max="15623" width="12.25" style="2" bestFit="1" customWidth="1"/>
    <col min="15624" max="15624" width="10.25" style="2" bestFit="1" customWidth="1"/>
    <col min="15625" max="15625" width="12.25" style="2" bestFit="1" customWidth="1"/>
    <col min="15626" max="15626" width="6.5" style="2" customWidth="1"/>
    <col min="15627" max="15630" width="3.625" style="2" customWidth="1"/>
    <col min="15631" max="15632" width="13.125" style="2" customWidth="1"/>
    <col min="15633" max="15634" width="8.25" style="2" customWidth="1"/>
    <col min="15635" max="15635" width="5.875" style="2" customWidth="1"/>
    <col min="15636" max="15636" width="3.75" style="2" customWidth="1"/>
    <col min="15637" max="15637" width="9.25" style="2" customWidth="1"/>
    <col min="15638" max="15638" width="3.25" style="2" bestFit="1" customWidth="1"/>
    <col min="15639" max="15639" width="9.25" style="2" customWidth="1"/>
    <col min="15640" max="15640" width="3.25" style="2" bestFit="1" customWidth="1"/>
    <col min="15641" max="15641" width="13.75" style="2" customWidth="1"/>
    <col min="15642" max="15642" width="9" style="2" customWidth="1"/>
    <col min="15643" max="15874" width="9" style="2"/>
    <col min="15875" max="15875" width="3.625" style="2" customWidth="1"/>
    <col min="15876" max="15876" width="16.375" style="2" customWidth="1"/>
    <col min="15877" max="15877" width="8.875" style="2" customWidth="1"/>
    <col min="15878" max="15878" width="3.625" style="2" customWidth="1"/>
    <col min="15879" max="15879" width="12.25" style="2" bestFit="1" customWidth="1"/>
    <col min="15880" max="15880" width="10.25" style="2" bestFit="1" customWidth="1"/>
    <col min="15881" max="15881" width="12.25" style="2" bestFit="1" customWidth="1"/>
    <col min="15882" max="15882" width="6.5" style="2" customWidth="1"/>
    <col min="15883" max="15886" width="3.625" style="2" customWidth="1"/>
    <col min="15887" max="15888" width="13.125" style="2" customWidth="1"/>
    <col min="15889" max="15890" width="8.25" style="2" customWidth="1"/>
    <col min="15891" max="15891" width="5.875" style="2" customWidth="1"/>
    <col min="15892" max="15892" width="3.75" style="2" customWidth="1"/>
    <col min="15893" max="15893" width="9.25" style="2" customWidth="1"/>
    <col min="15894" max="15894" width="3.25" style="2" bestFit="1" customWidth="1"/>
    <col min="15895" max="15895" width="9.25" style="2" customWidth="1"/>
    <col min="15896" max="15896" width="3.25" style="2" bestFit="1" customWidth="1"/>
    <col min="15897" max="15897" width="13.75" style="2" customWidth="1"/>
    <col min="15898" max="15898" width="9" style="2" customWidth="1"/>
    <col min="15899" max="16130" width="9" style="2"/>
    <col min="16131" max="16131" width="3.625" style="2" customWidth="1"/>
    <col min="16132" max="16132" width="16.375" style="2" customWidth="1"/>
    <col min="16133" max="16133" width="8.875" style="2" customWidth="1"/>
    <col min="16134" max="16134" width="3.625" style="2" customWidth="1"/>
    <col min="16135" max="16135" width="12.25" style="2" bestFit="1" customWidth="1"/>
    <col min="16136" max="16136" width="10.25" style="2" bestFit="1" customWidth="1"/>
    <col min="16137" max="16137" width="12.25" style="2" bestFit="1" customWidth="1"/>
    <col min="16138" max="16138" width="6.5" style="2" customWidth="1"/>
    <col min="16139" max="16142" width="3.625" style="2" customWidth="1"/>
    <col min="16143" max="16144" width="13.125" style="2" customWidth="1"/>
    <col min="16145" max="16146" width="8.25" style="2" customWidth="1"/>
    <col min="16147" max="16147" width="5.875" style="2" customWidth="1"/>
    <col min="16148" max="16148" width="3.75" style="2" customWidth="1"/>
    <col min="16149" max="16149" width="9.25" style="2" customWidth="1"/>
    <col min="16150" max="16150" width="3.25" style="2" bestFit="1" customWidth="1"/>
    <col min="16151" max="16151" width="9.25" style="2" customWidth="1"/>
    <col min="16152" max="16152" width="3.25" style="2" bestFit="1" customWidth="1"/>
    <col min="16153" max="16153" width="13.75" style="2" customWidth="1"/>
    <col min="16154" max="16154" width="9" style="2" customWidth="1"/>
    <col min="16155" max="16384" width="9" style="2"/>
  </cols>
  <sheetData>
    <row r="1" spans="2:29" ht="5.25" customHeight="1"/>
    <row r="2" spans="2:29" s="84" customFormat="1" ht="31.5" customHeight="1">
      <c r="B2" s="83" t="s">
        <v>416</v>
      </c>
      <c r="P2" s="378" t="s">
        <v>9</v>
      </c>
      <c r="Q2" s="379"/>
      <c r="R2" s="380"/>
      <c r="S2" s="368" t="str">
        <f>IFERROR(様式第１号!K6,"")</f>
        <v/>
      </c>
      <c r="T2" s="369"/>
      <c r="U2" s="369"/>
      <c r="V2" s="369"/>
      <c r="W2" s="369"/>
      <c r="X2" s="370"/>
    </row>
    <row r="3" spans="2:29" s="84" customFormat="1" ht="31.5" customHeight="1">
      <c r="B3" s="83"/>
      <c r="P3" s="378" t="s">
        <v>10</v>
      </c>
      <c r="Q3" s="379"/>
      <c r="R3" s="380"/>
      <c r="S3" s="371" t="str">
        <f>IFERROR(様式第１号!K7," ")</f>
        <v/>
      </c>
      <c r="T3" s="371"/>
      <c r="U3" s="371"/>
      <c r="V3" s="371"/>
      <c r="W3" s="371"/>
      <c r="X3" s="371"/>
    </row>
    <row r="4" spans="2:29" s="84" customFormat="1" ht="31.5" customHeight="1">
      <c r="B4" s="83"/>
      <c r="P4" s="375" t="s">
        <v>11</v>
      </c>
      <c r="Q4" s="376"/>
      <c r="R4" s="377"/>
      <c r="S4" s="372" t="s">
        <v>12</v>
      </c>
      <c r="T4" s="373"/>
      <c r="U4" s="373"/>
      <c r="V4" s="373"/>
      <c r="W4" s="373"/>
      <c r="X4" s="374"/>
    </row>
    <row r="5" spans="2:29" ht="20.100000000000001" customHeight="1"/>
    <row r="6" spans="2:29" ht="20.100000000000001" customHeight="1">
      <c r="B6" s="385" t="str">
        <f>+"令和 "&amp;一番最初に入力!C12&amp;" 年度　保育士等就労スタートアップ事業費補助金交付申請調書"</f>
        <v>令和 7 年度　保育士等就労スタートアップ事業費補助金交付申請調書</v>
      </c>
      <c r="C6" s="385"/>
      <c r="D6" s="385"/>
      <c r="E6" s="385"/>
      <c r="F6" s="385"/>
      <c r="G6" s="385"/>
      <c r="H6" s="385"/>
      <c r="I6" s="385"/>
      <c r="J6" s="385"/>
      <c r="K6" s="385"/>
      <c r="L6" s="385"/>
      <c r="M6" s="385"/>
      <c r="N6" s="385"/>
      <c r="O6" s="385"/>
      <c r="P6" s="385"/>
      <c r="Q6" s="385"/>
      <c r="R6" s="385"/>
      <c r="S6" s="385"/>
      <c r="T6" s="385"/>
      <c r="U6" s="385"/>
      <c r="V6" s="385"/>
      <c r="W6" s="385"/>
      <c r="X6" s="385"/>
    </row>
    <row r="7" spans="2:29" ht="7.5" customHeight="1">
      <c r="B7" s="3"/>
      <c r="C7" s="3"/>
      <c r="D7" s="3"/>
      <c r="E7" s="3"/>
      <c r="F7" s="3"/>
      <c r="G7" s="3"/>
      <c r="H7" s="3"/>
      <c r="I7" s="3"/>
      <c r="J7" s="3"/>
      <c r="K7" s="3"/>
      <c r="L7" s="3"/>
      <c r="M7" s="3"/>
      <c r="N7" s="3"/>
      <c r="O7" s="3"/>
      <c r="P7" s="3"/>
      <c r="Q7" s="3"/>
      <c r="R7" s="3"/>
      <c r="S7" s="3"/>
      <c r="T7" s="3"/>
      <c r="U7" s="3"/>
      <c r="V7" s="3"/>
      <c r="W7" s="3"/>
      <c r="X7" s="3"/>
    </row>
    <row r="8" spans="2:29" ht="20.100000000000001" customHeight="1">
      <c r="B8" s="386" t="s">
        <v>13</v>
      </c>
      <c r="C8" s="387"/>
      <c r="D8" s="388">
        <v>45748</v>
      </c>
      <c r="E8" s="389"/>
      <c r="F8" s="3"/>
      <c r="G8" s="3"/>
      <c r="H8" s="3"/>
      <c r="I8" s="3"/>
      <c r="J8" s="3"/>
      <c r="K8" s="3"/>
      <c r="L8" s="3"/>
      <c r="M8" s="3"/>
      <c r="N8" s="3"/>
      <c r="O8" s="57"/>
      <c r="P8" s="3"/>
      <c r="Q8" s="3"/>
      <c r="R8" s="3"/>
      <c r="S8" s="3"/>
      <c r="T8" s="3"/>
      <c r="U8" s="3"/>
      <c r="V8" s="3"/>
      <c r="W8" s="3"/>
      <c r="X8" s="3"/>
    </row>
    <row r="9" spans="2:29" ht="20.100000000000001" customHeight="1">
      <c r="B9" s="386" t="s">
        <v>14</v>
      </c>
      <c r="C9" s="387"/>
      <c r="D9" s="390">
        <v>46112</v>
      </c>
      <c r="E9" s="391"/>
      <c r="F9" s="3"/>
      <c r="G9" s="3"/>
      <c r="H9" s="3"/>
      <c r="I9" s="3"/>
      <c r="J9" s="3"/>
      <c r="K9" s="3"/>
      <c r="L9" s="3"/>
      <c r="M9" s="3"/>
      <c r="N9" s="3"/>
      <c r="O9" s="3"/>
      <c r="P9" s="3"/>
      <c r="Q9" s="3"/>
      <c r="R9" s="3"/>
      <c r="S9" s="3"/>
      <c r="T9" s="3"/>
      <c r="U9" s="3"/>
      <c r="V9" s="3"/>
      <c r="W9" s="3"/>
      <c r="X9" s="3"/>
    </row>
    <row r="10" spans="2:29" ht="5.25" customHeight="1">
      <c r="B10" s="58"/>
      <c r="D10" s="59"/>
    </row>
    <row r="11" spans="2:29" ht="34.5" customHeight="1">
      <c r="B11" s="381" t="s">
        <v>15</v>
      </c>
      <c r="C11" s="382"/>
      <c r="D11" s="381" t="s">
        <v>16</v>
      </c>
      <c r="E11" s="381"/>
      <c r="F11" s="383" t="s">
        <v>17</v>
      </c>
      <c r="G11" s="383" t="s">
        <v>18</v>
      </c>
      <c r="H11" s="383" t="s">
        <v>19</v>
      </c>
      <c r="I11" s="401" t="s">
        <v>20</v>
      </c>
      <c r="J11" s="402"/>
      <c r="K11" s="402"/>
      <c r="L11" s="402"/>
      <c r="M11" s="403"/>
      <c r="N11" s="394" t="s">
        <v>21</v>
      </c>
      <c r="O11" s="404" t="s">
        <v>22</v>
      </c>
      <c r="P11" s="381" t="s">
        <v>23</v>
      </c>
      <c r="Q11" s="381"/>
      <c r="R11" s="381"/>
      <c r="S11" s="381"/>
      <c r="T11" s="382" t="s">
        <v>24</v>
      </c>
      <c r="U11" s="392"/>
      <c r="V11" s="392"/>
      <c r="W11" s="393"/>
      <c r="X11" s="394" t="s">
        <v>25</v>
      </c>
    </row>
    <row r="12" spans="2:29" ht="34.5" customHeight="1">
      <c r="B12" s="381"/>
      <c r="C12" s="382"/>
      <c r="D12" s="381"/>
      <c r="E12" s="381"/>
      <c r="F12" s="384"/>
      <c r="G12" s="384"/>
      <c r="H12" s="384"/>
      <c r="I12" s="60" t="s">
        <v>26</v>
      </c>
      <c r="J12" s="395" t="s">
        <v>27</v>
      </c>
      <c r="K12" s="395"/>
      <c r="L12" s="395"/>
      <c r="M12" s="396"/>
      <c r="N12" s="394"/>
      <c r="O12" s="405"/>
      <c r="P12" s="60" t="s">
        <v>28</v>
      </c>
      <c r="Q12" s="61" t="s">
        <v>29</v>
      </c>
      <c r="R12" s="397" t="s">
        <v>30</v>
      </c>
      <c r="S12" s="394"/>
      <c r="T12" s="398" t="s">
        <v>31</v>
      </c>
      <c r="U12" s="397"/>
      <c r="V12" s="398" t="s">
        <v>32</v>
      </c>
      <c r="W12" s="397"/>
      <c r="X12" s="394"/>
      <c r="AA12" s="100" t="str">
        <f>IFERROR(VLOOKUP(一番最初に入力!C8,【適宜更新してください】法人情報!$1:$1048576,3,0),"")</f>
        <v/>
      </c>
    </row>
    <row r="13" spans="2:29" ht="20.100000000000001" customHeight="1">
      <c r="B13" s="4">
        <v>1</v>
      </c>
      <c r="C13" s="5"/>
      <c r="D13" s="399"/>
      <c r="E13" s="400"/>
      <c r="F13" s="6"/>
      <c r="G13" s="79"/>
      <c r="H13" s="6"/>
      <c r="I13" s="7"/>
      <c r="J13" s="8"/>
      <c r="K13" s="13" t="s">
        <v>33</v>
      </c>
      <c r="L13" s="8"/>
      <c r="M13" s="13" t="s">
        <v>34</v>
      </c>
      <c r="N13" s="9" t="str">
        <f>IF(OR(C13="",D13="",F13="",I13=""),"",DATE(YEAR(F13)-J13+3,MONTH(F13)-L13-1,DAY(F13)))</f>
        <v/>
      </c>
      <c r="O13" s="10"/>
      <c r="P13" s="11" t="str">
        <f>IF(OR(N13="",N13&lt;DATE(YEAR($D$8),4,1),F13&gt;$D$9,AND(YEAR(F13)=YEAR($D$9),MONTH(F13)=3,DAY(F13)&gt;1)),"",
IF(MAX(F13,$D$8,H13)=F13,IF(DAY(F13)=1,F13,DATE(YEAR(F13),MONTH(F13)+1,1)),IF(MAX($D$8,H13)=H13,IF(DAY(H13)=1,H13,DATE(YEAR(H13),MONTH(H13)+1,1)),$D$8)))</f>
        <v/>
      </c>
      <c r="Q13" s="12" t="str">
        <f>IF(OR(N13="",N13&lt;DATE(YEAR($D$8),4,1),F13&gt;$D$9,P13=""),"",
IF(N13=DATE(YEAR($D$9),1,1),MIN(O13,$D$9,DATE(YEAR(N13-1),MONTH(N13-1),DAY(N13))),
MIN(O13,$D$9,DATE(YEAR(N13),MONTH(N13-1),DAY(N13)))))</f>
        <v/>
      </c>
      <c r="R13" s="13" t="str">
        <f>IF(N13="","",
IF(OR(N13&lt;DATE(YEAR($D$8),4,1),F13&gt;$D$9,P13&gt;Q13,P13=""),"-",
IF(MONTH(P13)&lt;=3,MONTH(Q13)-MONTH(P13)+1,
IF(MONTH(Q13)&lt;=3,12-MONTH(P13)+1+MONTH(Q13),
MONTH(Q13)-MONTH(P13)+1))))</f>
        <v/>
      </c>
      <c r="S13" s="62" t="s">
        <v>35</v>
      </c>
      <c r="T13" s="14" t="str">
        <f>IF(OR(R13="",R13="-"),"",R13*5000)</f>
        <v/>
      </c>
      <c r="U13" s="63" t="s">
        <v>36</v>
      </c>
      <c r="V13" s="14" t="str">
        <f>IF(OR(R13="",R13="-"),"",R13*VLOOKUP($AA$12,$AA$13:$AC$15,3,0))</f>
        <v/>
      </c>
      <c r="W13" s="63" t="s">
        <v>36</v>
      </c>
      <c r="X13" s="15"/>
      <c r="Z13" s="99" t="s">
        <v>506</v>
      </c>
      <c r="AA13" s="101" t="s">
        <v>510</v>
      </c>
      <c r="AB13" s="98">
        <v>6130</v>
      </c>
      <c r="AC13" s="98">
        <f>AB13-5000</f>
        <v>1130</v>
      </c>
    </row>
    <row r="14" spans="2:29" ht="20.100000000000001" customHeight="1">
      <c r="B14" s="16">
        <v>2</v>
      </c>
      <c r="C14" s="5"/>
      <c r="D14" s="399"/>
      <c r="E14" s="400"/>
      <c r="F14" s="6"/>
      <c r="G14" s="79"/>
      <c r="H14" s="6"/>
      <c r="I14" s="17"/>
      <c r="J14" s="8"/>
      <c r="K14" s="64" t="s">
        <v>33</v>
      </c>
      <c r="L14" s="8"/>
      <c r="M14" s="64" t="s">
        <v>34</v>
      </c>
      <c r="N14" s="9" t="str">
        <f t="shared" ref="N14:N37" si="0">IF(OR(C14="",D14="",F14="",I14=""),"",DATE(YEAR(F14)-J14+3,MONTH(F14)-L14-1,DAY(F14)))</f>
        <v/>
      </c>
      <c r="O14" s="10"/>
      <c r="P14" s="11" t="str">
        <f t="shared" ref="P14:P37" si="1">IF(OR(N14="",N14&lt;DATE(YEAR($D$8),4,1),F14&gt;$D$9,AND(YEAR(F14)=YEAR($D$9),MONTH(F14)=3,DAY(F14)&gt;1)),"",
IF(MAX(F14,$D$8,H14)=F14,IF(DAY(F14)=1,F14,DATE(YEAR(F14),MONTH(F14)+1,1)),IF(MAX($D$8,H14)=H14,IF(DAY(H14)=1,H14,DATE(YEAR(H14),MONTH(H14)+1,1)),$D$8)))</f>
        <v/>
      </c>
      <c r="Q14" s="12" t="str">
        <f>IF(OR(N14="",N14&lt;DATE(YEAR($D$8),4,1),F14&gt;$D$9,P14=""),"",
IF(N14=DATE(YEAR($D$9),1,1),MIN(O14,$D$9,DATE(YEAR(N14-1),MONTH(N14-1),DAY(N14))),
MIN(O14,$D$9,DATE(YEAR(N14),MONTH(N14-1),DAY(N14)))))</f>
        <v/>
      </c>
      <c r="R14" s="13" t="str">
        <f>IF(N14="","",
IF(OR(N14&lt;DATE(YEAR($D$8),4,1),F14&gt;$D$9,P14&gt;Q14,P14=""),"-",
IF(MONTH(P14)&lt;=3,MONTH(Q14)-MONTH(P14)+1,
IF(MONTH(Q14)&lt;=3,12-MONTH(P14)+1+MONTH(Q14),
MONTH(Q14)-MONTH(P14)+1))))</f>
        <v/>
      </c>
      <c r="S14" s="62" t="s">
        <v>35</v>
      </c>
      <c r="T14" s="14" t="str">
        <f>IF(OR(R14="",R14="-"),"",R14*5000)</f>
        <v/>
      </c>
      <c r="U14" s="63" t="s">
        <v>36</v>
      </c>
      <c r="V14" s="14" t="str">
        <f t="shared" ref="V14:V36" si="2">IF(OR(R14="",R14="-"),"",R14*VLOOKUP($AA$12,$AA$13:$AC$15,3,0))</f>
        <v/>
      </c>
      <c r="W14" s="63" t="s">
        <v>36</v>
      </c>
      <c r="X14" s="15"/>
      <c r="Z14" s="99" t="s">
        <v>507</v>
      </c>
      <c r="AA14" s="101" t="s">
        <v>511</v>
      </c>
      <c r="AB14" s="98">
        <v>6290</v>
      </c>
      <c r="AC14" s="98">
        <f>AB14-5000</f>
        <v>1290</v>
      </c>
    </row>
    <row r="15" spans="2:29" ht="20.100000000000001" customHeight="1">
      <c r="B15" s="4">
        <v>3</v>
      </c>
      <c r="C15" s="5"/>
      <c r="D15" s="399"/>
      <c r="E15" s="400"/>
      <c r="F15" s="6"/>
      <c r="G15" s="79"/>
      <c r="H15" s="6"/>
      <c r="I15" s="17"/>
      <c r="J15" s="8"/>
      <c r="K15" s="64" t="s">
        <v>33</v>
      </c>
      <c r="L15" s="8"/>
      <c r="M15" s="64" t="s">
        <v>34</v>
      </c>
      <c r="N15" s="9" t="str">
        <f t="shared" si="0"/>
        <v/>
      </c>
      <c r="O15" s="10"/>
      <c r="P15" s="11" t="str">
        <f t="shared" si="1"/>
        <v/>
      </c>
      <c r="Q15" s="12" t="str">
        <f>IF(OR(N15="",N15&lt;DATE(YEAR($D$8),4,1),F15&gt;$D$9,P15=""),"",
IF(N15=DATE(YEAR($D$9),1,1),MIN(O15,$D$9,DATE(YEAR(N15-1),MONTH(N15-1),DAY(N15))),
MIN(O15,$D$9,DATE(YEAR(N15),MONTH(N15-1),DAY(N15)))))</f>
        <v/>
      </c>
      <c r="R15" s="13" t="str">
        <f t="shared" ref="R15:R37" si="3">IF(N15="","",
IF(OR(N15&lt;DATE(YEAR($D$8),4,1),F15&gt;$D$9,P15&gt;Q15,P15=""),"-",
IF(MONTH(P15)&lt;=3,MONTH(Q15)-MONTH(P15)+1,
IF(MONTH(Q15)&lt;=3,12-MONTH(P15)+1+MONTH(Q15),
MONTH(Q15)-MONTH(P15)+1))))</f>
        <v/>
      </c>
      <c r="S15" s="62" t="s">
        <v>35</v>
      </c>
      <c r="T15" s="14" t="str">
        <f>IF(OR(R15="",R15="-"),"",R15*5000)</f>
        <v/>
      </c>
      <c r="U15" s="63" t="s">
        <v>36</v>
      </c>
      <c r="V15" s="14" t="str">
        <f t="shared" si="2"/>
        <v/>
      </c>
      <c r="W15" s="63" t="s">
        <v>36</v>
      </c>
      <c r="X15" s="15"/>
      <c r="Z15" s="99" t="s">
        <v>508</v>
      </c>
      <c r="AA15" s="101" t="s">
        <v>512</v>
      </c>
      <c r="AB15" s="98">
        <v>6460</v>
      </c>
      <c r="AC15" s="98">
        <f>AB15-5000</f>
        <v>1460</v>
      </c>
    </row>
    <row r="16" spans="2:29" ht="20.100000000000001" customHeight="1">
      <c r="B16" s="16">
        <v>4</v>
      </c>
      <c r="C16" s="5"/>
      <c r="D16" s="399"/>
      <c r="E16" s="400"/>
      <c r="F16" s="6"/>
      <c r="G16" s="79"/>
      <c r="H16" s="6"/>
      <c r="I16" s="17"/>
      <c r="J16" s="8"/>
      <c r="K16" s="64" t="s">
        <v>33</v>
      </c>
      <c r="L16" s="8"/>
      <c r="M16" s="64" t="s">
        <v>34</v>
      </c>
      <c r="N16" s="9" t="str">
        <f t="shared" si="0"/>
        <v/>
      </c>
      <c r="O16" s="10"/>
      <c r="P16" s="11" t="str">
        <f t="shared" si="1"/>
        <v/>
      </c>
      <c r="Q16" s="12" t="str">
        <f t="shared" ref="Q16:Q37" si="4">IF(OR(N16="",N16&lt;DATE(YEAR($D$8),4,1),F16&gt;$D$9,P16=""),"",
IF(N16=DATE(YEAR($D$9),1,1),MIN(O16,$D$9,DATE(YEAR(N16-1),MONTH(N16-1),DAY(N16))),
MIN(O16,$D$9,DATE(YEAR(N16),MONTH(N16-1),DAY(N16)))))</f>
        <v/>
      </c>
      <c r="R16" s="13" t="str">
        <f t="shared" si="3"/>
        <v/>
      </c>
      <c r="S16" s="62" t="s">
        <v>35</v>
      </c>
      <c r="T16" s="14" t="str">
        <f t="shared" ref="T16:T36" si="5">IF(OR(R16="",R16="-"),"",R16*5000)</f>
        <v/>
      </c>
      <c r="U16" s="63" t="s">
        <v>36</v>
      </c>
      <c r="V16" s="14" t="str">
        <f t="shared" si="2"/>
        <v/>
      </c>
      <c r="W16" s="63" t="s">
        <v>36</v>
      </c>
      <c r="X16" s="15"/>
      <c r="AA16" s="102"/>
    </row>
    <row r="17" spans="2:24" ht="20.100000000000001" customHeight="1">
      <c r="B17" s="4">
        <v>5</v>
      </c>
      <c r="C17" s="5"/>
      <c r="D17" s="399"/>
      <c r="E17" s="400"/>
      <c r="F17" s="6"/>
      <c r="G17" s="79"/>
      <c r="H17" s="6"/>
      <c r="I17" s="17"/>
      <c r="J17" s="8"/>
      <c r="K17" s="64" t="s">
        <v>33</v>
      </c>
      <c r="L17" s="8"/>
      <c r="M17" s="64" t="s">
        <v>34</v>
      </c>
      <c r="N17" s="9" t="str">
        <f t="shared" si="0"/>
        <v/>
      </c>
      <c r="O17" s="10"/>
      <c r="P17" s="11" t="str">
        <f t="shared" si="1"/>
        <v/>
      </c>
      <c r="Q17" s="12" t="str">
        <f t="shared" si="4"/>
        <v/>
      </c>
      <c r="R17" s="13" t="str">
        <f t="shared" si="3"/>
        <v/>
      </c>
      <c r="S17" s="62" t="s">
        <v>35</v>
      </c>
      <c r="T17" s="14" t="str">
        <f t="shared" si="5"/>
        <v/>
      </c>
      <c r="U17" s="63" t="s">
        <v>36</v>
      </c>
      <c r="V17" s="14" t="str">
        <f t="shared" si="2"/>
        <v/>
      </c>
      <c r="W17" s="63" t="s">
        <v>36</v>
      </c>
      <c r="X17" s="15"/>
    </row>
    <row r="18" spans="2:24" ht="20.100000000000001" customHeight="1">
      <c r="B18" s="16">
        <v>6</v>
      </c>
      <c r="C18" s="5"/>
      <c r="D18" s="399"/>
      <c r="E18" s="400"/>
      <c r="F18" s="6"/>
      <c r="G18" s="79"/>
      <c r="H18" s="6"/>
      <c r="I18" s="17"/>
      <c r="J18" s="8"/>
      <c r="K18" s="64" t="s">
        <v>33</v>
      </c>
      <c r="L18" s="8"/>
      <c r="M18" s="64" t="s">
        <v>34</v>
      </c>
      <c r="N18" s="9" t="str">
        <f t="shared" si="0"/>
        <v/>
      </c>
      <c r="O18" s="10"/>
      <c r="P18" s="11" t="str">
        <f t="shared" si="1"/>
        <v/>
      </c>
      <c r="Q18" s="12" t="str">
        <f t="shared" si="4"/>
        <v/>
      </c>
      <c r="R18" s="13" t="str">
        <f t="shared" si="3"/>
        <v/>
      </c>
      <c r="S18" s="62" t="s">
        <v>35</v>
      </c>
      <c r="T18" s="14" t="str">
        <f t="shared" si="5"/>
        <v/>
      </c>
      <c r="U18" s="63" t="s">
        <v>36</v>
      </c>
      <c r="V18" s="14" t="str">
        <f t="shared" si="2"/>
        <v/>
      </c>
      <c r="W18" s="63" t="s">
        <v>36</v>
      </c>
      <c r="X18" s="15"/>
    </row>
    <row r="19" spans="2:24" ht="20.100000000000001" customHeight="1">
      <c r="B19" s="4">
        <v>7</v>
      </c>
      <c r="C19" s="5"/>
      <c r="D19" s="399"/>
      <c r="E19" s="400"/>
      <c r="F19" s="6"/>
      <c r="G19" s="79"/>
      <c r="H19" s="6"/>
      <c r="I19" s="17"/>
      <c r="J19" s="8"/>
      <c r="K19" s="64" t="s">
        <v>33</v>
      </c>
      <c r="L19" s="8"/>
      <c r="M19" s="64" t="s">
        <v>34</v>
      </c>
      <c r="N19" s="9" t="str">
        <f t="shared" si="0"/>
        <v/>
      </c>
      <c r="O19" s="10"/>
      <c r="P19" s="11" t="str">
        <f t="shared" si="1"/>
        <v/>
      </c>
      <c r="Q19" s="12" t="str">
        <f t="shared" si="4"/>
        <v/>
      </c>
      <c r="R19" s="13" t="str">
        <f t="shared" si="3"/>
        <v/>
      </c>
      <c r="S19" s="62" t="s">
        <v>35</v>
      </c>
      <c r="T19" s="14" t="str">
        <f t="shared" si="5"/>
        <v/>
      </c>
      <c r="U19" s="63" t="s">
        <v>36</v>
      </c>
      <c r="V19" s="14" t="str">
        <f t="shared" si="2"/>
        <v/>
      </c>
      <c r="W19" s="63" t="s">
        <v>36</v>
      </c>
      <c r="X19" s="15"/>
    </row>
    <row r="20" spans="2:24" ht="20.100000000000001" customHeight="1">
      <c r="B20" s="16">
        <v>8</v>
      </c>
      <c r="C20" s="5"/>
      <c r="D20" s="399"/>
      <c r="E20" s="400"/>
      <c r="F20" s="6"/>
      <c r="G20" s="79"/>
      <c r="H20" s="6"/>
      <c r="I20" s="17"/>
      <c r="J20" s="8"/>
      <c r="K20" s="64" t="s">
        <v>33</v>
      </c>
      <c r="L20" s="8"/>
      <c r="M20" s="64" t="s">
        <v>34</v>
      </c>
      <c r="N20" s="9" t="str">
        <f t="shared" si="0"/>
        <v/>
      </c>
      <c r="O20" s="10"/>
      <c r="P20" s="11" t="str">
        <f t="shared" si="1"/>
        <v/>
      </c>
      <c r="Q20" s="12" t="str">
        <f t="shared" si="4"/>
        <v/>
      </c>
      <c r="R20" s="13" t="str">
        <f t="shared" si="3"/>
        <v/>
      </c>
      <c r="S20" s="62" t="s">
        <v>35</v>
      </c>
      <c r="T20" s="14" t="str">
        <f t="shared" si="5"/>
        <v/>
      </c>
      <c r="U20" s="63" t="s">
        <v>36</v>
      </c>
      <c r="V20" s="14" t="str">
        <f t="shared" si="2"/>
        <v/>
      </c>
      <c r="W20" s="63" t="s">
        <v>36</v>
      </c>
      <c r="X20" s="15"/>
    </row>
    <row r="21" spans="2:24" ht="20.100000000000001" customHeight="1">
      <c r="B21" s="4">
        <v>9</v>
      </c>
      <c r="C21" s="5"/>
      <c r="D21" s="399"/>
      <c r="E21" s="400"/>
      <c r="F21" s="6"/>
      <c r="G21" s="79"/>
      <c r="H21" s="6"/>
      <c r="I21" s="17"/>
      <c r="J21" s="8"/>
      <c r="K21" s="64" t="s">
        <v>33</v>
      </c>
      <c r="L21" s="8"/>
      <c r="M21" s="64" t="s">
        <v>34</v>
      </c>
      <c r="N21" s="9" t="str">
        <f t="shared" si="0"/>
        <v/>
      </c>
      <c r="O21" s="10"/>
      <c r="P21" s="11" t="str">
        <f t="shared" si="1"/>
        <v/>
      </c>
      <c r="Q21" s="12" t="str">
        <f t="shared" si="4"/>
        <v/>
      </c>
      <c r="R21" s="13" t="str">
        <f t="shared" si="3"/>
        <v/>
      </c>
      <c r="S21" s="62" t="s">
        <v>35</v>
      </c>
      <c r="T21" s="14" t="str">
        <f t="shared" si="5"/>
        <v/>
      </c>
      <c r="U21" s="63" t="s">
        <v>36</v>
      </c>
      <c r="V21" s="14" t="str">
        <f t="shared" si="2"/>
        <v/>
      </c>
      <c r="W21" s="63" t="s">
        <v>36</v>
      </c>
      <c r="X21" s="15"/>
    </row>
    <row r="22" spans="2:24" ht="20.100000000000001" customHeight="1">
      <c r="B22" s="16">
        <v>10</v>
      </c>
      <c r="C22" s="5"/>
      <c r="D22" s="399"/>
      <c r="E22" s="400"/>
      <c r="F22" s="6"/>
      <c r="G22" s="79"/>
      <c r="H22" s="6"/>
      <c r="I22" s="17"/>
      <c r="J22" s="8"/>
      <c r="K22" s="64" t="s">
        <v>33</v>
      </c>
      <c r="L22" s="8"/>
      <c r="M22" s="64" t="s">
        <v>34</v>
      </c>
      <c r="N22" s="9" t="str">
        <f t="shared" si="0"/>
        <v/>
      </c>
      <c r="O22" s="10"/>
      <c r="P22" s="11" t="str">
        <f t="shared" si="1"/>
        <v/>
      </c>
      <c r="Q22" s="12" t="str">
        <f t="shared" si="4"/>
        <v/>
      </c>
      <c r="R22" s="13" t="str">
        <f t="shared" si="3"/>
        <v/>
      </c>
      <c r="S22" s="62" t="s">
        <v>35</v>
      </c>
      <c r="T22" s="14" t="str">
        <f t="shared" si="5"/>
        <v/>
      </c>
      <c r="U22" s="63" t="s">
        <v>36</v>
      </c>
      <c r="V22" s="14" t="str">
        <f t="shared" si="2"/>
        <v/>
      </c>
      <c r="W22" s="63" t="s">
        <v>36</v>
      </c>
      <c r="X22" s="15"/>
    </row>
    <row r="23" spans="2:24" ht="20.100000000000001" customHeight="1">
      <c r="B23" s="4">
        <v>11</v>
      </c>
      <c r="C23" s="5"/>
      <c r="D23" s="399"/>
      <c r="E23" s="400"/>
      <c r="F23" s="6"/>
      <c r="G23" s="79"/>
      <c r="H23" s="6"/>
      <c r="I23" s="17"/>
      <c r="J23" s="8"/>
      <c r="K23" s="64" t="s">
        <v>33</v>
      </c>
      <c r="L23" s="8"/>
      <c r="M23" s="64" t="s">
        <v>34</v>
      </c>
      <c r="N23" s="9" t="str">
        <f t="shared" si="0"/>
        <v/>
      </c>
      <c r="O23" s="10"/>
      <c r="P23" s="11" t="str">
        <f t="shared" si="1"/>
        <v/>
      </c>
      <c r="Q23" s="12" t="str">
        <f t="shared" si="4"/>
        <v/>
      </c>
      <c r="R23" s="13" t="str">
        <f t="shared" si="3"/>
        <v/>
      </c>
      <c r="S23" s="62" t="s">
        <v>35</v>
      </c>
      <c r="T23" s="14" t="str">
        <f t="shared" si="5"/>
        <v/>
      </c>
      <c r="U23" s="63" t="s">
        <v>36</v>
      </c>
      <c r="V23" s="14" t="str">
        <f t="shared" si="2"/>
        <v/>
      </c>
      <c r="W23" s="63" t="s">
        <v>36</v>
      </c>
      <c r="X23" s="15"/>
    </row>
    <row r="24" spans="2:24" ht="20.100000000000001" customHeight="1">
      <c r="B24" s="16">
        <v>12</v>
      </c>
      <c r="C24" s="5"/>
      <c r="D24" s="399"/>
      <c r="E24" s="400"/>
      <c r="F24" s="6"/>
      <c r="G24" s="79"/>
      <c r="H24" s="6"/>
      <c r="I24" s="17"/>
      <c r="J24" s="8"/>
      <c r="K24" s="64" t="s">
        <v>33</v>
      </c>
      <c r="L24" s="8"/>
      <c r="M24" s="64" t="s">
        <v>34</v>
      </c>
      <c r="N24" s="9" t="str">
        <f t="shared" si="0"/>
        <v/>
      </c>
      <c r="O24" s="10"/>
      <c r="P24" s="11" t="str">
        <f t="shared" si="1"/>
        <v/>
      </c>
      <c r="Q24" s="12" t="str">
        <f t="shared" si="4"/>
        <v/>
      </c>
      <c r="R24" s="13" t="str">
        <f t="shared" si="3"/>
        <v/>
      </c>
      <c r="S24" s="62" t="s">
        <v>35</v>
      </c>
      <c r="T24" s="14" t="str">
        <f>IF(OR(R24="",R24="-"),"",R24*5000)</f>
        <v/>
      </c>
      <c r="U24" s="63" t="s">
        <v>36</v>
      </c>
      <c r="V24" s="14" t="str">
        <f t="shared" si="2"/>
        <v/>
      </c>
      <c r="W24" s="63" t="s">
        <v>36</v>
      </c>
      <c r="X24" s="15"/>
    </row>
    <row r="25" spans="2:24" ht="20.100000000000001" customHeight="1">
      <c r="B25" s="4">
        <v>13</v>
      </c>
      <c r="C25" s="5"/>
      <c r="D25" s="399"/>
      <c r="E25" s="400"/>
      <c r="F25" s="6"/>
      <c r="G25" s="79"/>
      <c r="H25" s="6"/>
      <c r="I25" s="17"/>
      <c r="J25" s="8"/>
      <c r="K25" s="64" t="s">
        <v>33</v>
      </c>
      <c r="L25" s="8"/>
      <c r="M25" s="64" t="s">
        <v>34</v>
      </c>
      <c r="N25" s="9" t="str">
        <f t="shared" si="0"/>
        <v/>
      </c>
      <c r="O25" s="10"/>
      <c r="P25" s="11" t="str">
        <f t="shared" si="1"/>
        <v/>
      </c>
      <c r="Q25" s="12" t="str">
        <f t="shared" si="4"/>
        <v/>
      </c>
      <c r="R25" s="13" t="str">
        <f t="shared" si="3"/>
        <v/>
      </c>
      <c r="S25" s="62" t="s">
        <v>35</v>
      </c>
      <c r="T25" s="14" t="str">
        <f t="shared" si="5"/>
        <v/>
      </c>
      <c r="U25" s="63" t="s">
        <v>36</v>
      </c>
      <c r="V25" s="14" t="str">
        <f t="shared" si="2"/>
        <v/>
      </c>
      <c r="W25" s="63" t="s">
        <v>36</v>
      </c>
      <c r="X25" s="15"/>
    </row>
    <row r="26" spans="2:24" ht="20.100000000000001" customHeight="1">
      <c r="B26" s="16">
        <v>14</v>
      </c>
      <c r="C26" s="5"/>
      <c r="D26" s="399"/>
      <c r="E26" s="400"/>
      <c r="F26" s="6"/>
      <c r="G26" s="79"/>
      <c r="H26" s="6"/>
      <c r="I26" s="17"/>
      <c r="J26" s="8"/>
      <c r="K26" s="64" t="s">
        <v>33</v>
      </c>
      <c r="L26" s="8"/>
      <c r="M26" s="64" t="s">
        <v>34</v>
      </c>
      <c r="N26" s="9" t="str">
        <f t="shared" ref="N26:N35" si="6">IF(OR(C26="",D26="",F26="",I26=""),"",DATE(YEAR(F26)-J26+3,MONTH(F26)-L26-1,DAY(F26)))</f>
        <v/>
      </c>
      <c r="O26" s="10"/>
      <c r="P26" s="11" t="str">
        <f t="shared" ref="P26:P35" si="7">IF(OR(N26="",N26&lt;DATE(YEAR($D$8),4,1),F26&gt;$D$9,AND(YEAR(F26)=YEAR($D$9),MONTH(F26)=3,DAY(F26)&gt;1)),"",
IF(MAX(F26,$D$8,H26)=F26,IF(DAY(F26)=1,F26,DATE(YEAR(F26),MONTH(F26)+1,1)),IF(MAX($D$8,H26)=H26,IF(DAY(H26)=1,H26,DATE(YEAR(H26),MONTH(H26)+1,1)),$D$8)))</f>
        <v/>
      </c>
      <c r="Q26" s="12" t="str">
        <f t="shared" ref="Q26:Q35" si="8">IF(OR(N26="",N26&lt;DATE(YEAR($D$8),4,1),F26&gt;$D$9,P26=""),"",
IF(N26=DATE(YEAR($D$9),1,1),MIN(O26,$D$9,DATE(YEAR(N26-1),MONTH(N26-1),DAY(N26))),
MIN(O26,$D$9,DATE(YEAR(N26),MONTH(N26-1),DAY(N26)))))</f>
        <v/>
      </c>
      <c r="R26" s="13" t="str">
        <f t="shared" ref="R26:R35" si="9">IF(N26="","",
IF(OR(N26&lt;DATE(YEAR($D$8),4,1),F26&gt;$D$9,P26&gt;Q26,P26=""),"-",
IF(MONTH(P26)&lt;=3,MONTH(Q26)-MONTH(P26)+1,
IF(MONTH(Q26)&lt;=3,12-MONTH(P26)+1+MONTH(Q26),
MONTH(Q26)-MONTH(P26)+1))))</f>
        <v/>
      </c>
      <c r="S26" s="62" t="s">
        <v>35</v>
      </c>
      <c r="T26" s="14" t="str">
        <f t="shared" ref="T26:T33" si="10">IF(OR(R26="",R26="-"),"",R26*5000)</f>
        <v/>
      </c>
      <c r="U26" s="63" t="s">
        <v>36</v>
      </c>
      <c r="V26" s="14" t="str">
        <f t="shared" ref="V26:V35" si="11">IF(OR(R26="",R26="-"),"",R26*VLOOKUP($AA$12,$AA$13:$AC$15,3,0))</f>
        <v/>
      </c>
      <c r="W26" s="63" t="s">
        <v>36</v>
      </c>
      <c r="X26" s="15"/>
    </row>
    <row r="27" spans="2:24" ht="20.100000000000001" customHeight="1">
      <c r="B27" s="4">
        <v>15</v>
      </c>
      <c r="C27" s="5"/>
      <c r="D27" s="399"/>
      <c r="E27" s="400"/>
      <c r="F27" s="6"/>
      <c r="G27" s="79"/>
      <c r="H27" s="6"/>
      <c r="I27" s="17"/>
      <c r="J27" s="8"/>
      <c r="K27" s="64" t="s">
        <v>33</v>
      </c>
      <c r="L27" s="8"/>
      <c r="M27" s="64" t="s">
        <v>34</v>
      </c>
      <c r="N27" s="9" t="str">
        <f t="shared" si="6"/>
        <v/>
      </c>
      <c r="O27" s="10"/>
      <c r="P27" s="11" t="str">
        <f t="shared" si="7"/>
        <v/>
      </c>
      <c r="Q27" s="12" t="str">
        <f t="shared" si="8"/>
        <v/>
      </c>
      <c r="R27" s="13" t="str">
        <f t="shared" si="9"/>
        <v/>
      </c>
      <c r="S27" s="62" t="s">
        <v>35</v>
      </c>
      <c r="T27" s="14" t="str">
        <f t="shared" si="10"/>
        <v/>
      </c>
      <c r="U27" s="63" t="s">
        <v>36</v>
      </c>
      <c r="V27" s="14" t="str">
        <f t="shared" si="11"/>
        <v/>
      </c>
      <c r="W27" s="63" t="s">
        <v>36</v>
      </c>
      <c r="X27" s="15"/>
    </row>
    <row r="28" spans="2:24" ht="20.100000000000001" customHeight="1">
      <c r="B28" s="16">
        <v>16</v>
      </c>
      <c r="C28" s="5"/>
      <c r="D28" s="399"/>
      <c r="E28" s="400"/>
      <c r="F28" s="6"/>
      <c r="G28" s="79"/>
      <c r="H28" s="6"/>
      <c r="I28" s="17"/>
      <c r="J28" s="8"/>
      <c r="K28" s="64" t="s">
        <v>33</v>
      </c>
      <c r="L28" s="8"/>
      <c r="M28" s="64" t="s">
        <v>34</v>
      </c>
      <c r="N28" s="9" t="str">
        <f t="shared" si="6"/>
        <v/>
      </c>
      <c r="O28" s="10"/>
      <c r="P28" s="11" t="str">
        <f t="shared" si="7"/>
        <v/>
      </c>
      <c r="Q28" s="12" t="str">
        <f t="shared" si="8"/>
        <v/>
      </c>
      <c r="R28" s="13" t="str">
        <f t="shared" si="9"/>
        <v/>
      </c>
      <c r="S28" s="62" t="s">
        <v>35</v>
      </c>
      <c r="T28" s="14" t="str">
        <f t="shared" si="10"/>
        <v/>
      </c>
      <c r="U28" s="63" t="s">
        <v>36</v>
      </c>
      <c r="V28" s="14" t="str">
        <f t="shared" si="11"/>
        <v/>
      </c>
      <c r="W28" s="63" t="s">
        <v>36</v>
      </c>
      <c r="X28" s="15"/>
    </row>
    <row r="29" spans="2:24" ht="20.100000000000001" customHeight="1">
      <c r="B29" s="4">
        <v>17</v>
      </c>
      <c r="C29" s="5"/>
      <c r="D29" s="399"/>
      <c r="E29" s="400"/>
      <c r="F29" s="6"/>
      <c r="G29" s="79"/>
      <c r="H29" s="6"/>
      <c r="I29" s="17"/>
      <c r="J29" s="8"/>
      <c r="K29" s="64" t="s">
        <v>33</v>
      </c>
      <c r="L29" s="8"/>
      <c r="M29" s="64" t="s">
        <v>34</v>
      </c>
      <c r="N29" s="9" t="str">
        <f t="shared" si="6"/>
        <v/>
      </c>
      <c r="O29" s="10"/>
      <c r="P29" s="11" t="str">
        <f t="shared" si="7"/>
        <v/>
      </c>
      <c r="Q29" s="12" t="str">
        <f t="shared" si="8"/>
        <v/>
      </c>
      <c r="R29" s="13" t="str">
        <f t="shared" si="9"/>
        <v/>
      </c>
      <c r="S29" s="62" t="s">
        <v>35</v>
      </c>
      <c r="T29" s="14" t="str">
        <f>IF(OR(R29="",R29="-"),"",R29*5000)</f>
        <v/>
      </c>
      <c r="U29" s="63" t="s">
        <v>36</v>
      </c>
      <c r="V29" s="14" t="str">
        <f t="shared" si="11"/>
        <v/>
      </c>
      <c r="W29" s="63" t="s">
        <v>36</v>
      </c>
      <c r="X29" s="15"/>
    </row>
    <row r="30" spans="2:24" ht="20.100000000000001" customHeight="1">
      <c r="B30" s="16">
        <v>18</v>
      </c>
      <c r="C30" s="5"/>
      <c r="D30" s="399"/>
      <c r="E30" s="400"/>
      <c r="F30" s="6"/>
      <c r="G30" s="79"/>
      <c r="H30" s="6"/>
      <c r="I30" s="17"/>
      <c r="J30" s="8"/>
      <c r="K30" s="64" t="s">
        <v>33</v>
      </c>
      <c r="L30" s="8"/>
      <c r="M30" s="64" t="s">
        <v>34</v>
      </c>
      <c r="N30" s="9" t="str">
        <f t="shared" si="6"/>
        <v/>
      </c>
      <c r="O30" s="10"/>
      <c r="P30" s="11" t="str">
        <f t="shared" si="7"/>
        <v/>
      </c>
      <c r="Q30" s="12" t="str">
        <f t="shared" si="8"/>
        <v/>
      </c>
      <c r="R30" s="13" t="str">
        <f t="shared" si="9"/>
        <v/>
      </c>
      <c r="S30" s="62" t="s">
        <v>35</v>
      </c>
      <c r="T30" s="14" t="str">
        <f t="shared" ref="T30:T31" si="12">IF(OR(R30="",R30="-"),"",R30*5000)</f>
        <v/>
      </c>
      <c r="U30" s="63" t="s">
        <v>36</v>
      </c>
      <c r="V30" s="14" t="str">
        <f t="shared" si="11"/>
        <v/>
      </c>
      <c r="W30" s="63" t="s">
        <v>36</v>
      </c>
      <c r="X30" s="15"/>
    </row>
    <row r="31" spans="2:24" ht="20.100000000000001" customHeight="1">
      <c r="B31" s="4">
        <v>19</v>
      </c>
      <c r="C31" s="5"/>
      <c r="D31" s="399"/>
      <c r="E31" s="400"/>
      <c r="F31" s="6"/>
      <c r="G31" s="79"/>
      <c r="H31" s="6"/>
      <c r="I31" s="17"/>
      <c r="J31" s="8"/>
      <c r="K31" s="64" t="s">
        <v>33</v>
      </c>
      <c r="L31" s="8"/>
      <c r="M31" s="64" t="s">
        <v>34</v>
      </c>
      <c r="N31" s="9" t="str">
        <f t="shared" ref="N31" si="13">IF(OR(C31="",D31="",F31="",I31=""),"",DATE(YEAR(F31)-J31+3,MONTH(F31)-L31-1,DAY(F31)))</f>
        <v/>
      </c>
      <c r="O31" s="10"/>
      <c r="P31" s="11" t="str">
        <f t="shared" ref="P31" si="14">IF(OR(N31="",N31&lt;DATE(YEAR($D$8),4,1),F31&gt;$D$9,AND(YEAR(F31)=YEAR($D$9),MONTH(F31)=3,DAY(F31)&gt;1)),"",
IF(MAX(F31,$D$8,H31)=F31,IF(DAY(F31)=1,F31,DATE(YEAR(F31),MONTH(F31)+1,1)),IF(MAX($D$8,H31)=H31,IF(DAY(H31)=1,H31,DATE(YEAR(H31),MONTH(H31)+1,1)),$D$8)))</f>
        <v/>
      </c>
      <c r="Q31" s="12" t="str">
        <f t="shared" ref="Q31" si="15">IF(OR(N31="",N31&lt;DATE(YEAR($D$8),4,1),F31&gt;$D$9,P31=""),"",
IF(N31=DATE(YEAR($D$9),1,1),MIN(O31,$D$9,DATE(YEAR(N31-1),MONTH(N31-1),DAY(N31))),
MIN(O31,$D$9,DATE(YEAR(N31),MONTH(N31-1),DAY(N31)))))</f>
        <v/>
      </c>
      <c r="R31" s="13" t="str">
        <f t="shared" ref="R31" si="16">IF(N31="","",
IF(OR(N31&lt;DATE(YEAR($D$8),4,1),F31&gt;$D$9,P31&gt;Q31,P31=""),"-",
IF(MONTH(P31)&lt;=3,MONTH(Q31)-MONTH(P31)+1,
IF(MONTH(Q31)&lt;=3,12-MONTH(P31)+1+MONTH(Q31),
MONTH(Q31)-MONTH(P31)+1))))</f>
        <v/>
      </c>
      <c r="S31" s="62" t="s">
        <v>35</v>
      </c>
      <c r="T31" s="14" t="str">
        <f t="shared" si="12"/>
        <v/>
      </c>
      <c r="U31" s="63" t="s">
        <v>36</v>
      </c>
      <c r="V31" s="14" t="str">
        <f t="shared" ref="V31" si="17">IF(OR(R31="",R31="-"),"",R31*VLOOKUP($AA$12,$AA$13:$AC$15,3,0))</f>
        <v/>
      </c>
      <c r="W31" s="63" t="s">
        <v>36</v>
      </c>
      <c r="X31" s="15"/>
    </row>
    <row r="32" spans="2:24" ht="20.100000000000001" customHeight="1">
      <c r="B32" s="16">
        <v>20</v>
      </c>
      <c r="C32" s="5"/>
      <c r="D32" s="399"/>
      <c r="E32" s="400"/>
      <c r="F32" s="6"/>
      <c r="G32" s="79"/>
      <c r="H32" s="6"/>
      <c r="I32" s="17"/>
      <c r="J32" s="8"/>
      <c r="K32" s="64" t="s">
        <v>33</v>
      </c>
      <c r="L32" s="8"/>
      <c r="M32" s="64" t="s">
        <v>34</v>
      </c>
      <c r="N32" s="9" t="str">
        <f t="shared" si="6"/>
        <v/>
      </c>
      <c r="O32" s="10"/>
      <c r="P32" s="11" t="str">
        <f t="shared" si="7"/>
        <v/>
      </c>
      <c r="Q32" s="12" t="str">
        <f t="shared" si="8"/>
        <v/>
      </c>
      <c r="R32" s="13" t="str">
        <f t="shared" si="9"/>
        <v/>
      </c>
      <c r="S32" s="62" t="s">
        <v>35</v>
      </c>
      <c r="T32" s="14" t="str">
        <f t="shared" si="10"/>
        <v/>
      </c>
      <c r="U32" s="63" t="s">
        <v>36</v>
      </c>
      <c r="V32" s="14" t="str">
        <f t="shared" si="11"/>
        <v/>
      </c>
      <c r="W32" s="63" t="s">
        <v>36</v>
      </c>
      <c r="X32" s="15"/>
    </row>
    <row r="33" spans="2:24" ht="20.100000000000001" customHeight="1">
      <c r="B33" s="4">
        <v>21</v>
      </c>
      <c r="C33" s="5"/>
      <c r="D33" s="399"/>
      <c r="E33" s="400"/>
      <c r="F33" s="6"/>
      <c r="G33" s="79"/>
      <c r="H33" s="6"/>
      <c r="I33" s="17"/>
      <c r="J33" s="8"/>
      <c r="K33" s="64" t="s">
        <v>33</v>
      </c>
      <c r="L33" s="8"/>
      <c r="M33" s="64" t="s">
        <v>34</v>
      </c>
      <c r="N33" s="9" t="str">
        <f t="shared" si="6"/>
        <v/>
      </c>
      <c r="O33" s="10"/>
      <c r="P33" s="11" t="str">
        <f t="shared" si="7"/>
        <v/>
      </c>
      <c r="Q33" s="12" t="str">
        <f t="shared" si="8"/>
        <v/>
      </c>
      <c r="R33" s="13" t="str">
        <f t="shared" si="9"/>
        <v/>
      </c>
      <c r="S33" s="62" t="s">
        <v>35</v>
      </c>
      <c r="T33" s="14" t="str">
        <f t="shared" si="10"/>
        <v/>
      </c>
      <c r="U33" s="63" t="s">
        <v>36</v>
      </c>
      <c r="V33" s="14" t="str">
        <f t="shared" si="11"/>
        <v/>
      </c>
      <c r="W33" s="63" t="s">
        <v>36</v>
      </c>
      <c r="X33" s="15"/>
    </row>
    <row r="34" spans="2:24" ht="20.100000000000001" customHeight="1">
      <c r="B34" s="16">
        <v>22</v>
      </c>
      <c r="C34" s="5"/>
      <c r="D34" s="399"/>
      <c r="E34" s="400"/>
      <c r="F34" s="6"/>
      <c r="G34" s="79"/>
      <c r="H34" s="6"/>
      <c r="I34" s="17"/>
      <c r="J34" s="8"/>
      <c r="K34" s="64" t="s">
        <v>33</v>
      </c>
      <c r="L34" s="8"/>
      <c r="M34" s="64" t="s">
        <v>34</v>
      </c>
      <c r="N34" s="9" t="str">
        <f t="shared" si="6"/>
        <v/>
      </c>
      <c r="O34" s="10"/>
      <c r="P34" s="11" t="str">
        <f t="shared" si="7"/>
        <v/>
      </c>
      <c r="Q34" s="12" t="str">
        <f t="shared" si="8"/>
        <v/>
      </c>
      <c r="R34" s="13" t="str">
        <f t="shared" si="9"/>
        <v/>
      </c>
      <c r="S34" s="62" t="s">
        <v>35</v>
      </c>
      <c r="T34" s="14" t="str">
        <f>IF(OR(R34="",R34="-"),"",R34*5000)</f>
        <v/>
      </c>
      <c r="U34" s="63" t="s">
        <v>36</v>
      </c>
      <c r="V34" s="14" t="str">
        <f t="shared" si="11"/>
        <v/>
      </c>
      <c r="W34" s="63" t="s">
        <v>36</v>
      </c>
      <c r="X34" s="15"/>
    </row>
    <row r="35" spans="2:24" ht="20.100000000000001" customHeight="1">
      <c r="B35" s="4">
        <v>23</v>
      </c>
      <c r="C35" s="5"/>
      <c r="D35" s="399"/>
      <c r="E35" s="400"/>
      <c r="F35" s="6"/>
      <c r="G35" s="79"/>
      <c r="H35" s="6"/>
      <c r="I35" s="17"/>
      <c r="J35" s="8"/>
      <c r="K35" s="64" t="s">
        <v>33</v>
      </c>
      <c r="L35" s="8"/>
      <c r="M35" s="64" t="s">
        <v>34</v>
      </c>
      <c r="N35" s="9" t="str">
        <f t="shared" si="6"/>
        <v/>
      </c>
      <c r="O35" s="10"/>
      <c r="P35" s="11" t="str">
        <f t="shared" si="7"/>
        <v/>
      </c>
      <c r="Q35" s="12" t="str">
        <f t="shared" si="8"/>
        <v/>
      </c>
      <c r="R35" s="13" t="str">
        <f t="shared" si="9"/>
        <v/>
      </c>
      <c r="S35" s="62" t="s">
        <v>35</v>
      </c>
      <c r="T35" s="14" t="str">
        <f t="shared" ref="T35" si="18">IF(OR(R35="",R35="-"),"",R35*5000)</f>
        <v/>
      </c>
      <c r="U35" s="63" t="s">
        <v>36</v>
      </c>
      <c r="V35" s="14" t="str">
        <f t="shared" si="11"/>
        <v/>
      </c>
      <c r="W35" s="63" t="s">
        <v>36</v>
      </c>
      <c r="X35" s="15"/>
    </row>
    <row r="36" spans="2:24" ht="20.100000000000001" customHeight="1">
      <c r="B36" s="16">
        <v>24</v>
      </c>
      <c r="C36" s="5"/>
      <c r="D36" s="399"/>
      <c r="E36" s="400"/>
      <c r="F36" s="6"/>
      <c r="G36" s="79"/>
      <c r="H36" s="6"/>
      <c r="I36" s="17"/>
      <c r="J36" s="8"/>
      <c r="K36" s="64" t="s">
        <v>33</v>
      </c>
      <c r="L36" s="8"/>
      <c r="M36" s="64" t="s">
        <v>34</v>
      </c>
      <c r="N36" s="9" t="str">
        <f t="shared" si="0"/>
        <v/>
      </c>
      <c r="O36" s="10"/>
      <c r="P36" s="11" t="str">
        <f t="shared" si="1"/>
        <v/>
      </c>
      <c r="Q36" s="12" t="str">
        <f t="shared" si="4"/>
        <v/>
      </c>
      <c r="R36" s="13" t="str">
        <f t="shared" si="3"/>
        <v/>
      </c>
      <c r="S36" s="62" t="s">
        <v>35</v>
      </c>
      <c r="T36" s="14" t="str">
        <f t="shared" si="5"/>
        <v/>
      </c>
      <c r="U36" s="63" t="s">
        <v>36</v>
      </c>
      <c r="V36" s="14" t="str">
        <f t="shared" si="2"/>
        <v/>
      </c>
      <c r="W36" s="63" t="s">
        <v>36</v>
      </c>
      <c r="X36" s="15"/>
    </row>
    <row r="37" spans="2:24" ht="20.100000000000001" customHeight="1" thickBot="1">
      <c r="B37" s="4">
        <v>25</v>
      </c>
      <c r="C37" s="18"/>
      <c r="D37" s="399"/>
      <c r="E37" s="400"/>
      <c r="F37" s="19"/>
      <c r="G37" s="80"/>
      <c r="H37" s="6"/>
      <c r="I37" s="20"/>
      <c r="J37" s="21"/>
      <c r="K37" s="65" t="s">
        <v>33</v>
      </c>
      <c r="L37" s="21"/>
      <c r="M37" s="65" t="s">
        <v>34</v>
      </c>
      <c r="N37" s="9" t="str">
        <f t="shared" si="0"/>
        <v/>
      </c>
      <c r="O37" s="22"/>
      <c r="P37" s="11" t="str">
        <f t="shared" si="1"/>
        <v/>
      </c>
      <c r="Q37" s="12" t="str">
        <f t="shared" si="4"/>
        <v/>
      </c>
      <c r="R37" s="13" t="str">
        <f t="shared" si="3"/>
        <v/>
      </c>
      <c r="S37" s="66" t="s">
        <v>35</v>
      </c>
      <c r="T37" s="14" t="str">
        <f>IF(OR(R37="",R37="-"),"",R37*5000)</f>
        <v/>
      </c>
      <c r="U37" s="63" t="s">
        <v>36</v>
      </c>
      <c r="V37" s="14" t="str">
        <f>IF(OR(R37="",R37="-"),"",R37*VLOOKUP($AA$12,$AA$13:$AC$15,3,0))</f>
        <v/>
      </c>
      <c r="W37" s="63" t="s">
        <v>36</v>
      </c>
      <c r="X37" s="23"/>
    </row>
    <row r="38" spans="2:24" ht="30" customHeight="1" thickTop="1">
      <c r="B38" s="406" t="s">
        <v>37</v>
      </c>
      <c r="C38" s="407"/>
      <c r="D38" s="87">
        <f>COUNTA(C13:C37)</f>
        <v>0</v>
      </c>
      <c r="E38" s="67" t="s">
        <v>38</v>
      </c>
      <c r="F38" s="68"/>
      <c r="G38" s="89"/>
      <c r="H38" s="68"/>
      <c r="I38" s="408"/>
      <c r="J38" s="409"/>
      <c r="K38" s="409"/>
      <c r="L38" s="409"/>
      <c r="M38" s="410"/>
      <c r="N38" s="68"/>
      <c r="O38" s="89"/>
      <c r="P38" s="69"/>
      <c r="Q38" s="70"/>
      <c r="R38" s="24">
        <f>SUM(R13:R37)</f>
        <v>0</v>
      </c>
      <c r="S38" s="71" t="s">
        <v>35</v>
      </c>
      <c r="T38" s="25">
        <f>SUM(T13:T37)</f>
        <v>0</v>
      </c>
      <c r="U38" s="72" t="s">
        <v>36</v>
      </c>
      <c r="V38" s="25">
        <f>SUM(V13:V37)</f>
        <v>0</v>
      </c>
      <c r="W38" s="71" t="s">
        <v>36</v>
      </c>
      <c r="X38" s="73"/>
    </row>
    <row r="39" spans="2:24" ht="20.100000000000001" customHeight="1">
      <c r="B39" s="85" t="s">
        <v>39</v>
      </c>
    </row>
    <row r="40" spans="2:24" ht="20.100000000000001" customHeight="1" thickBot="1">
      <c r="B40" s="86" t="s">
        <v>304</v>
      </c>
      <c r="P40" s="411"/>
      <c r="Q40" s="411"/>
      <c r="R40" s="411"/>
      <c r="S40" s="411"/>
    </row>
    <row r="41" spans="2:24" ht="31.5" customHeight="1">
      <c r="B41" s="74"/>
      <c r="P41" s="90"/>
      <c r="Q41" s="90"/>
      <c r="R41" s="90"/>
      <c r="S41" s="413" t="s">
        <v>306</v>
      </c>
      <c r="T41" s="414"/>
      <c r="U41" s="414"/>
      <c r="V41" s="414"/>
      <c r="W41" s="415"/>
    </row>
    <row r="42" spans="2:24" ht="43.5" customHeight="1" thickBot="1">
      <c r="N42" s="412"/>
      <c r="O42" s="412"/>
      <c r="P42" s="412"/>
      <c r="Q42" s="412"/>
      <c r="R42" s="412"/>
      <c r="S42" s="416">
        <f>T38+V38</f>
        <v>0</v>
      </c>
      <c r="T42" s="417"/>
      <c r="U42" s="417"/>
      <c r="V42" s="417"/>
      <c r="W42" s="88" t="s">
        <v>305</v>
      </c>
    </row>
    <row r="43" spans="2:24" ht="5.25" customHeight="1"/>
  </sheetData>
  <sheetProtection algorithmName="SHA-512" hashValue="tWh/OFctDKMYp/YCkK28sdUDm0vYV1aP+NrYQBGiYqN9t3JA4oICihkFn/mGCE1YmwV36tvHD2EClgiyK9V5Tw==" saltValue="J4YFU0a7HqMIjGgp+uTRbA==" spinCount="100000" sheet="1" insertRows="0"/>
  <mergeCells count="57">
    <mergeCell ref="N42:R42"/>
    <mergeCell ref="D25:E25"/>
    <mergeCell ref="D36:E36"/>
    <mergeCell ref="D37:E37"/>
    <mergeCell ref="S41:W41"/>
    <mergeCell ref="S42:V42"/>
    <mergeCell ref="D26:E26"/>
    <mergeCell ref="D32:E32"/>
    <mergeCell ref="D33:E33"/>
    <mergeCell ref="D34:E34"/>
    <mergeCell ref="D35:E35"/>
    <mergeCell ref="D27:E27"/>
    <mergeCell ref="D28:E28"/>
    <mergeCell ref="D29:E29"/>
    <mergeCell ref="D30:E30"/>
    <mergeCell ref="D31:E31"/>
    <mergeCell ref="B38:C38"/>
    <mergeCell ref="I38:M38"/>
    <mergeCell ref="P40:S40"/>
    <mergeCell ref="D19:E19"/>
    <mergeCell ref="D20:E20"/>
    <mergeCell ref="D21:E21"/>
    <mergeCell ref="D22:E22"/>
    <mergeCell ref="D23:E23"/>
    <mergeCell ref="D24:E24"/>
    <mergeCell ref="D18:E18"/>
    <mergeCell ref="I11:M11"/>
    <mergeCell ref="N11:N12"/>
    <mergeCell ref="O11:O12"/>
    <mergeCell ref="P11:S11"/>
    <mergeCell ref="D13:E13"/>
    <mergeCell ref="D14:E14"/>
    <mergeCell ref="D15:E15"/>
    <mergeCell ref="D16:E16"/>
    <mergeCell ref="D17:E17"/>
    <mergeCell ref="T11:W11"/>
    <mergeCell ref="X11:X12"/>
    <mergeCell ref="J12:M12"/>
    <mergeCell ref="R12:S12"/>
    <mergeCell ref="T12:U12"/>
    <mergeCell ref="V12:W12"/>
    <mergeCell ref="B6:X6"/>
    <mergeCell ref="B8:C8"/>
    <mergeCell ref="D8:E8"/>
    <mergeCell ref="B9:C9"/>
    <mergeCell ref="D9:E9"/>
    <mergeCell ref="B11:C12"/>
    <mergeCell ref="D11:E12"/>
    <mergeCell ref="F11:F12"/>
    <mergeCell ref="G11:G12"/>
    <mergeCell ref="H11:H12"/>
    <mergeCell ref="S2:X2"/>
    <mergeCell ref="S3:X3"/>
    <mergeCell ref="S4:X4"/>
    <mergeCell ref="P4:R4"/>
    <mergeCell ref="P3:R3"/>
    <mergeCell ref="P2:R2"/>
  </mergeCells>
  <phoneticPr fontId="6"/>
  <conditionalFormatting sqref="H13:H37">
    <cfRule type="expression" dxfId="9" priority="1" stopIfTrue="1">
      <formula>(G13="")</formula>
    </cfRule>
  </conditionalFormatting>
  <conditionalFormatting sqref="J13:J37 L13:L37">
    <cfRule type="expression" dxfId="8" priority="4" stopIfTrue="1">
      <formula>$I13="なし"</formula>
    </cfRule>
  </conditionalFormatting>
  <conditionalFormatting sqref="K13:K37">
    <cfRule type="expression" dxfId="7" priority="3" stopIfTrue="1">
      <formula>$I13="なし"</formula>
    </cfRule>
  </conditionalFormatting>
  <conditionalFormatting sqref="M13:M37">
    <cfRule type="expression" dxfId="6" priority="2" stopIfTrue="1">
      <formula>$I13="なし"</formula>
    </cfRule>
  </conditionalFormatting>
  <dataValidations count="8">
    <dataValidation type="list" imeMode="halfAlpha" operator="lessThanOrEqual" allowBlank="1" showInputMessage="1" showErrorMessage="1" error="当該年度を超えた日付は入力できません。" sqref="WVP983063:WVP983077 G65559:G65573 JD65559:JD65573 SZ65559:SZ65573 ACV65559:ACV65573 AMR65559:AMR65573 AWN65559:AWN65573 BGJ65559:BGJ65573 BQF65559:BQF65573 CAB65559:CAB65573 CJX65559:CJX65573 CTT65559:CTT65573 DDP65559:DDP65573 DNL65559:DNL65573 DXH65559:DXH65573 EHD65559:EHD65573 EQZ65559:EQZ65573 FAV65559:FAV65573 FKR65559:FKR65573 FUN65559:FUN65573 GEJ65559:GEJ65573 GOF65559:GOF65573 GYB65559:GYB65573 HHX65559:HHX65573 HRT65559:HRT65573 IBP65559:IBP65573 ILL65559:ILL65573 IVH65559:IVH65573 JFD65559:JFD65573 JOZ65559:JOZ65573 JYV65559:JYV65573 KIR65559:KIR65573 KSN65559:KSN65573 LCJ65559:LCJ65573 LMF65559:LMF65573 LWB65559:LWB65573 MFX65559:MFX65573 MPT65559:MPT65573 MZP65559:MZP65573 NJL65559:NJL65573 NTH65559:NTH65573 ODD65559:ODD65573 OMZ65559:OMZ65573 OWV65559:OWV65573 PGR65559:PGR65573 PQN65559:PQN65573 QAJ65559:QAJ65573 QKF65559:QKF65573 QUB65559:QUB65573 RDX65559:RDX65573 RNT65559:RNT65573 RXP65559:RXP65573 SHL65559:SHL65573 SRH65559:SRH65573 TBD65559:TBD65573 TKZ65559:TKZ65573 TUV65559:TUV65573 UER65559:UER65573 UON65559:UON65573 UYJ65559:UYJ65573 VIF65559:VIF65573 VSB65559:VSB65573 WBX65559:WBX65573 WLT65559:WLT65573 WVP65559:WVP65573 G131095:G131109 JD131095:JD131109 SZ131095:SZ131109 ACV131095:ACV131109 AMR131095:AMR131109 AWN131095:AWN131109 BGJ131095:BGJ131109 BQF131095:BQF131109 CAB131095:CAB131109 CJX131095:CJX131109 CTT131095:CTT131109 DDP131095:DDP131109 DNL131095:DNL131109 DXH131095:DXH131109 EHD131095:EHD131109 EQZ131095:EQZ131109 FAV131095:FAV131109 FKR131095:FKR131109 FUN131095:FUN131109 GEJ131095:GEJ131109 GOF131095:GOF131109 GYB131095:GYB131109 HHX131095:HHX131109 HRT131095:HRT131109 IBP131095:IBP131109 ILL131095:ILL131109 IVH131095:IVH131109 JFD131095:JFD131109 JOZ131095:JOZ131109 JYV131095:JYV131109 KIR131095:KIR131109 KSN131095:KSN131109 LCJ131095:LCJ131109 LMF131095:LMF131109 LWB131095:LWB131109 MFX131095:MFX131109 MPT131095:MPT131109 MZP131095:MZP131109 NJL131095:NJL131109 NTH131095:NTH131109 ODD131095:ODD131109 OMZ131095:OMZ131109 OWV131095:OWV131109 PGR131095:PGR131109 PQN131095:PQN131109 QAJ131095:QAJ131109 QKF131095:QKF131109 QUB131095:QUB131109 RDX131095:RDX131109 RNT131095:RNT131109 RXP131095:RXP131109 SHL131095:SHL131109 SRH131095:SRH131109 TBD131095:TBD131109 TKZ131095:TKZ131109 TUV131095:TUV131109 UER131095:UER131109 UON131095:UON131109 UYJ131095:UYJ131109 VIF131095:VIF131109 VSB131095:VSB131109 WBX131095:WBX131109 WLT131095:WLT131109 WVP131095:WVP131109 G196631:G196645 JD196631:JD196645 SZ196631:SZ196645 ACV196631:ACV196645 AMR196631:AMR196645 AWN196631:AWN196645 BGJ196631:BGJ196645 BQF196631:BQF196645 CAB196631:CAB196645 CJX196631:CJX196645 CTT196631:CTT196645 DDP196631:DDP196645 DNL196631:DNL196645 DXH196631:DXH196645 EHD196631:EHD196645 EQZ196631:EQZ196645 FAV196631:FAV196645 FKR196631:FKR196645 FUN196631:FUN196645 GEJ196631:GEJ196645 GOF196631:GOF196645 GYB196631:GYB196645 HHX196631:HHX196645 HRT196631:HRT196645 IBP196631:IBP196645 ILL196631:ILL196645 IVH196631:IVH196645 JFD196631:JFD196645 JOZ196631:JOZ196645 JYV196631:JYV196645 KIR196631:KIR196645 KSN196631:KSN196645 LCJ196631:LCJ196645 LMF196631:LMF196645 LWB196631:LWB196645 MFX196631:MFX196645 MPT196631:MPT196645 MZP196631:MZP196645 NJL196631:NJL196645 NTH196631:NTH196645 ODD196631:ODD196645 OMZ196631:OMZ196645 OWV196631:OWV196645 PGR196631:PGR196645 PQN196631:PQN196645 QAJ196631:QAJ196645 QKF196631:QKF196645 QUB196631:QUB196645 RDX196631:RDX196645 RNT196631:RNT196645 RXP196631:RXP196645 SHL196631:SHL196645 SRH196631:SRH196645 TBD196631:TBD196645 TKZ196631:TKZ196645 TUV196631:TUV196645 UER196631:UER196645 UON196631:UON196645 UYJ196631:UYJ196645 VIF196631:VIF196645 VSB196631:VSB196645 WBX196631:WBX196645 WLT196631:WLT196645 WVP196631:WVP196645 G262167:G262181 JD262167:JD262181 SZ262167:SZ262181 ACV262167:ACV262181 AMR262167:AMR262181 AWN262167:AWN262181 BGJ262167:BGJ262181 BQF262167:BQF262181 CAB262167:CAB262181 CJX262167:CJX262181 CTT262167:CTT262181 DDP262167:DDP262181 DNL262167:DNL262181 DXH262167:DXH262181 EHD262167:EHD262181 EQZ262167:EQZ262181 FAV262167:FAV262181 FKR262167:FKR262181 FUN262167:FUN262181 GEJ262167:GEJ262181 GOF262167:GOF262181 GYB262167:GYB262181 HHX262167:HHX262181 HRT262167:HRT262181 IBP262167:IBP262181 ILL262167:ILL262181 IVH262167:IVH262181 JFD262167:JFD262181 JOZ262167:JOZ262181 JYV262167:JYV262181 KIR262167:KIR262181 KSN262167:KSN262181 LCJ262167:LCJ262181 LMF262167:LMF262181 LWB262167:LWB262181 MFX262167:MFX262181 MPT262167:MPT262181 MZP262167:MZP262181 NJL262167:NJL262181 NTH262167:NTH262181 ODD262167:ODD262181 OMZ262167:OMZ262181 OWV262167:OWV262181 PGR262167:PGR262181 PQN262167:PQN262181 QAJ262167:QAJ262181 QKF262167:QKF262181 QUB262167:QUB262181 RDX262167:RDX262181 RNT262167:RNT262181 RXP262167:RXP262181 SHL262167:SHL262181 SRH262167:SRH262181 TBD262167:TBD262181 TKZ262167:TKZ262181 TUV262167:TUV262181 UER262167:UER262181 UON262167:UON262181 UYJ262167:UYJ262181 VIF262167:VIF262181 VSB262167:VSB262181 WBX262167:WBX262181 WLT262167:WLT262181 WVP262167:WVP262181 G327703:G327717 JD327703:JD327717 SZ327703:SZ327717 ACV327703:ACV327717 AMR327703:AMR327717 AWN327703:AWN327717 BGJ327703:BGJ327717 BQF327703:BQF327717 CAB327703:CAB327717 CJX327703:CJX327717 CTT327703:CTT327717 DDP327703:DDP327717 DNL327703:DNL327717 DXH327703:DXH327717 EHD327703:EHD327717 EQZ327703:EQZ327717 FAV327703:FAV327717 FKR327703:FKR327717 FUN327703:FUN327717 GEJ327703:GEJ327717 GOF327703:GOF327717 GYB327703:GYB327717 HHX327703:HHX327717 HRT327703:HRT327717 IBP327703:IBP327717 ILL327703:ILL327717 IVH327703:IVH327717 JFD327703:JFD327717 JOZ327703:JOZ327717 JYV327703:JYV327717 KIR327703:KIR327717 KSN327703:KSN327717 LCJ327703:LCJ327717 LMF327703:LMF327717 LWB327703:LWB327717 MFX327703:MFX327717 MPT327703:MPT327717 MZP327703:MZP327717 NJL327703:NJL327717 NTH327703:NTH327717 ODD327703:ODD327717 OMZ327703:OMZ327717 OWV327703:OWV327717 PGR327703:PGR327717 PQN327703:PQN327717 QAJ327703:QAJ327717 QKF327703:QKF327717 QUB327703:QUB327717 RDX327703:RDX327717 RNT327703:RNT327717 RXP327703:RXP327717 SHL327703:SHL327717 SRH327703:SRH327717 TBD327703:TBD327717 TKZ327703:TKZ327717 TUV327703:TUV327717 UER327703:UER327717 UON327703:UON327717 UYJ327703:UYJ327717 VIF327703:VIF327717 VSB327703:VSB327717 WBX327703:WBX327717 WLT327703:WLT327717 WVP327703:WVP327717 G393239:G393253 JD393239:JD393253 SZ393239:SZ393253 ACV393239:ACV393253 AMR393239:AMR393253 AWN393239:AWN393253 BGJ393239:BGJ393253 BQF393239:BQF393253 CAB393239:CAB393253 CJX393239:CJX393253 CTT393239:CTT393253 DDP393239:DDP393253 DNL393239:DNL393253 DXH393239:DXH393253 EHD393239:EHD393253 EQZ393239:EQZ393253 FAV393239:FAV393253 FKR393239:FKR393253 FUN393239:FUN393253 GEJ393239:GEJ393253 GOF393239:GOF393253 GYB393239:GYB393253 HHX393239:HHX393253 HRT393239:HRT393253 IBP393239:IBP393253 ILL393239:ILL393253 IVH393239:IVH393253 JFD393239:JFD393253 JOZ393239:JOZ393253 JYV393239:JYV393253 KIR393239:KIR393253 KSN393239:KSN393253 LCJ393239:LCJ393253 LMF393239:LMF393253 LWB393239:LWB393253 MFX393239:MFX393253 MPT393239:MPT393253 MZP393239:MZP393253 NJL393239:NJL393253 NTH393239:NTH393253 ODD393239:ODD393253 OMZ393239:OMZ393253 OWV393239:OWV393253 PGR393239:PGR393253 PQN393239:PQN393253 QAJ393239:QAJ393253 QKF393239:QKF393253 QUB393239:QUB393253 RDX393239:RDX393253 RNT393239:RNT393253 RXP393239:RXP393253 SHL393239:SHL393253 SRH393239:SRH393253 TBD393239:TBD393253 TKZ393239:TKZ393253 TUV393239:TUV393253 UER393239:UER393253 UON393239:UON393253 UYJ393239:UYJ393253 VIF393239:VIF393253 VSB393239:VSB393253 WBX393239:WBX393253 WLT393239:WLT393253 WVP393239:WVP393253 G458775:G458789 JD458775:JD458789 SZ458775:SZ458789 ACV458775:ACV458789 AMR458775:AMR458789 AWN458775:AWN458789 BGJ458775:BGJ458789 BQF458775:BQF458789 CAB458775:CAB458789 CJX458775:CJX458789 CTT458775:CTT458789 DDP458775:DDP458789 DNL458775:DNL458789 DXH458775:DXH458789 EHD458775:EHD458789 EQZ458775:EQZ458789 FAV458775:FAV458789 FKR458775:FKR458789 FUN458775:FUN458789 GEJ458775:GEJ458789 GOF458775:GOF458789 GYB458775:GYB458789 HHX458775:HHX458789 HRT458775:HRT458789 IBP458775:IBP458789 ILL458775:ILL458789 IVH458775:IVH458789 JFD458775:JFD458789 JOZ458775:JOZ458789 JYV458775:JYV458789 KIR458775:KIR458789 KSN458775:KSN458789 LCJ458775:LCJ458789 LMF458775:LMF458789 LWB458775:LWB458789 MFX458775:MFX458789 MPT458775:MPT458789 MZP458775:MZP458789 NJL458775:NJL458789 NTH458775:NTH458789 ODD458775:ODD458789 OMZ458775:OMZ458789 OWV458775:OWV458789 PGR458775:PGR458789 PQN458775:PQN458789 QAJ458775:QAJ458789 QKF458775:QKF458789 QUB458775:QUB458789 RDX458775:RDX458789 RNT458775:RNT458789 RXP458775:RXP458789 SHL458775:SHL458789 SRH458775:SRH458789 TBD458775:TBD458789 TKZ458775:TKZ458789 TUV458775:TUV458789 UER458775:UER458789 UON458775:UON458789 UYJ458775:UYJ458789 VIF458775:VIF458789 VSB458775:VSB458789 WBX458775:WBX458789 WLT458775:WLT458789 WVP458775:WVP458789 G524311:G524325 JD524311:JD524325 SZ524311:SZ524325 ACV524311:ACV524325 AMR524311:AMR524325 AWN524311:AWN524325 BGJ524311:BGJ524325 BQF524311:BQF524325 CAB524311:CAB524325 CJX524311:CJX524325 CTT524311:CTT524325 DDP524311:DDP524325 DNL524311:DNL524325 DXH524311:DXH524325 EHD524311:EHD524325 EQZ524311:EQZ524325 FAV524311:FAV524325 FKR524311:FKR524325 FUN524311:FUN524325 GEJ524311:GEJ524325 GOF524311:GOF524325 GYB524311:GYB524325 HHX524311:HHX524325 HRT524311:HRT524325 IBP524311:IBP524325 ILL524311:ILL524325 IVH524311:IVH524325 JFD524311:JFD524325 JOZ524311:JOZ524325 JYV524311:JYV524325 KIR524311:KIR524325 KSN524311:KSN524325 LCJ524311:LCJ524325 LMF524311:LMF524325 LWB524311:LWB524325 MFX524311:MFX524325 MPT524311:MPT524325 MZP524311:MZP524325 NJL524311:NJL524325 NTH524311:NTH524325 ODD524311:ODD524325 OMZ524311:OMZ524325 OWV524311:OWV524325 PGR524311:PGR524325 PQN524311:PQN524325 QAJ524311:QAJ524325 QKF524311:QKF524325 QUB524311:QUB524325 RDX524311:RDX524325 RNT524311:RNT524325 RXP524311:RXP524325 SHL524311:SHL524325 SRH524311:SRH524325 TBD524311:TBD524325 TKZ524311:TKZ524325 TUV524311:TUV524325 UER524311:UER524325 UON524311:UON524325 UYJ524311:UYJ524325 VIF524311:VIF524325 VSB524311:VSB524325 WBX524311:WBX524325 WLT524311:WLT524325 WVP524311:WVP524325 G589847:G589861 JD589847:JD589861 SZ589847:SZ589861 ACV589847:ACV589861 AMR589847:AMR589861 AWN589847:AWN589861 BGJ589847:BGJ589861 BQF589847:BQF589861 CAB589847:CAB589861 CJX589847:CJX589861 CTT589847:CTT589861 DDP589847:DDP589861 DNL589847:DNL589861 DXH589847:DXH589861 EHD589847:EHD589861 EQZ589847:EQZ589861 FAV589847:FAV589861 FKR589847:FKR589861 FUN589847:FUN589861 GEJ589847:GEJ589861 GOF589847:GOF589861 GYB589847:GYB589861 HHX589847:HHX589861 HRT589847:HRT589861 IBP589847:IBP589861 ILL589847:ILL589861 IVH589847:IVH589861 JFD589847:JFD589861 JOZ589847:JOZ589861 JYV589847:JYV589861 KIR589847:KIR589861 KSN589847:KSN589861 LCJ589847:LCJ589861 LMF589847:LMF589861 LWB589847:LWB589861 MFX589847:MFX589861 MPT589847:MPT589861 MZP589847:MZP589861 NJL589847:NJL589861 NTH589847:NTH589861 ODD589847:ODD589861 OMZ589847:OMZ589861 OWV589847:OWV589861 PGR589847:PGR589861 PQN589847:PQN589861 QAJ589847:QAJ589861 QKF589847:QKF589861 QUB589847:QUB589861 RDX589847:RDX589861 RNT589847:RNT589861 RXP589847:RXP589861 SHL589847:SHL589861 SRH589847:SRH589861 TBD589847:TBD589861 TKZ589847:TKZ589861 TUV589847:TUV589861 UER589847:UER589861 UON589847:UON589861 UYJ589847:UYJ589861 VIF589847:VIF589861 VSB589847:VSB589861 WBX589847:WBX589861 WLT589847:WLT589861 WVP589847:WVP589861 G655383:G655397 JD655383:JD655397 SZ655383:SZ655397 ACV655383:ACV655397 AMR655383:AMR655397 AWN655383:AWN655397 BGJ655383:BGJ655397 BQF655383:BQF655397 CAB655383:CAB655397 CJX655383:CJX655397 CTT655383:CTT655397 DDP655383:DDP655397 DNL655383:DNL655397 DXH655383:DXH655397 EHD655383:EHD655397 EQZ655383:EQZ655397 FAV655383:FAV655397 FKR655383:FKR655397 FUN655383:FUN655397 GEJ655383:GEJ655397 GOF655383:GOF655397 GYB655383:GYB655397 HHX655383:HHX655397 HRT655383:HRT655397 IBP655383:IBP655397 ILL655383:ILL655397 IVH655383:IVH655397 JFD655383:JFD655397 JOZ655383:JOZ655397 JYV655383:JYV655397 KIR655383:KIR655397 KSN655383:KSN655397 LCJ655383:LCJ655397 LMF655383:LMF655397 LWB655383:LWB655397 MFX655383:MFX655397 MPT655383:MPT655397 MZP655383:MZP655397 NJL655383:NJL655397 NTH655383:NTH655397 ODD655383:ODD655397 OMZ655383:OMZ655397 OWV655383:OWV655397 PGR655383:PGR655397 PQN655383:PQN655397 QAJ655383:QAJ655397 QKF655383:QKF655397 QUB655383:QUB655397 RDX655383:RDX655397 RNT655383:RNT655397 RXP655383:RXP655397 SHL655383:SHL655397 SRH655383:SRH655397 TBD655383:TBD655397 TKZ655383:TKZ655397 TUV655383:TUV655397 UER655383:UER655397 UON655383:UON655397 UYJ655383:UYJ655397 VIF655383:VIF655397 VSB655383:VSB655397 WBX655383:WBX655397 WLT655383:WLT655397 WVP655383:WVP655397 G720919:G720933 JD720919:JD720933 SZ720919:SZ720933 ACV720919:ACV720933 AMR720919:AMR720933 AWN720919:AWN720933 BGJ720919:BGJ720933 BQF720919:BQF720933 CAB720919:CAB720933 CJX720919:CJX720933 CTT720919:CTT720933 DDP720919:DDP720933 DNL720919:DNL720933 DXH720919:DXH720933 EHD720919:EHD720933 EQZ720919:EQZ720933 FAV720919:FAV720933 FKR720919:FKR720933 FUN720919:FUN720933 GEJ720919:GEJ720933 GOF720919:GOF720933 GYB720919:GYB720933 HHX720919:HHX720933 HRT720919:HRT720933 IBP720919:IBP720933 ILL720919:ILL720933 IVH720919:IVH720933 JFD720919:JFD720933 JOZ720919:JOZ720933 JYV720919:JYV720933 KIR720919:KIR720933 KSN720919:KSN720933 LCJ720919:LCJ720933 LMF720919:LMF720933 LWB720919:LWB720933 MFX720919:MFX720933 MPT720919:MPT720933 MZP720919:MZP720933 NJL720919:NJL720933 NTH720919:NTH720933 ODD720919:ODD720933 OMZ720919:OMZ720933 OWV720919:OWV720933 PGR720919:PGR720933 PQN720919:PQN720933 QAJ720919:QAJ720933 QKF720919:QKF720933 QUB720919:QUB720933 RDX720919:RDX720933 RNT720919:RNT720933 RXP720919:RXP720933 SHL720919:SHL720933 SRH720919:SRH720933 TBD720919:TBD720933 TKZ720919:TKZ720933 TUV720919:TUV720933 UER720919:UER720933 UON720919:UON720933 UYJ720919:UYJ720933 VIF720919:VIF720933 VSB720919:VSB720933 WBX720919:WBX720933 WLT720919:WLT720933 WVP720919:WVP720933 G786455:G786469 JD786455:JD786469 SZ786455:SZ786469 ACV786455:ACV786469 AMR786455:AMR786469 AWN786455:AWN786469 BGJ786455:BGJ786469 BQF786455:BQF786469 CAB786455:CAB786469 CJX786455:CJX786469 CTT786455:CTT786469 DDP786455:DDP786469 DNL786455:DNL786469 DXH786455:DXH786469 EHD786455:EHD786469 EQZ786455:EQZ786469 FAV786455:FAV786469 FKR786455:FKR786469 FUN786455:FUN786469 GEJ786455:GEJ786469 GOF786455:GOF786469 GYB786455:GYB786469 HHX786455:HHX786469 HRT786455:HRT786469 IBP786455:IBP786469 ILL786455:ILL786469 IVH786455:IVH786469 JFD786455:JFD786469 JOZ786455:JOZ786469 JYV786455:JYV786469 KIR786455:KIR786469 KSN786455:KSN786469 LCJ786455:LCJ786469 LMF786455:LMF786469 LWB786455:LWB786469 MFX786455:MFX786469 MPT786455:MPT786469 MZP786455:MZP786469 NJL786455:NJL786469 NTH786455:NTH786469 ODD786455:ODD786469 OMZ786455:OMZ786469 OWV786455:OWV786469 PGR786455:PGR786469 PQN786455:PQN786469 QAJ786455:QAJ786469 QKF786455:QKF786469 QUB786455:QUB786469 RDX786455:RDX786469 RNT786455:RNT786469 RXP786455:RXP786469 SHL786455:SHL786469 SRH786455:SRH786469 TBD786455:TBD786469 TKZ786455:TKZ786469 TUV786455:TUV786469 UER786455:UER786469 UON786455:UON786469 UYJ786455:UYJ786469 VIF786455:VIF786469 VSB786455:VSB786469 WBX786455:WBX786469 WLT786455:WLT786469 WVP786455:WVP786469 G851991:G852005 JD851991:JD852005 SZ851991:SZ852005 ACV851991:ACV852005 AMR851991:AMR852005 AWN851991:AWN852005 BGJ851991:BGJ852005 BQF851991:BQF852005 CAB851991:CAB852005 CJX851991:CJX852005 CTT851991:CTT852005 DDP851991:DDP852005 DNL851991:DNL852005 DXH851991:DXH852005 EHD851991:EHD852005 EQZ851991:EQZ852005 FAV851991:FAV852005 FKR851991:FKR852005 FUN851991:FUN852005 GEJ851991:GEJ852005 GOF851991:GOF852005 GYB851991:GYB852005 HHX851991:HHX852005 HRT851991:HRT852005 IBP851991:IBP852005 ILL851991:ILL852005 IVH851991:IVH852005 JFD851991:JFD852005 JOZ851991:JOZ852005 JYV851991:JYV852005 KIR851991:KIR852005 KSN851991:KSN852005 LCJ851991:LCJ852005 LMF851991:LMF852005 LWB851991:LWB852005 MFX851991:MFX852005 MPT851991:MPT852005 MZP851991:MZP852005 NJL851991:NJL852005 NTH851991:NTH852005 ODD851991:ODD852005 OMZ851991:OMZ852005 OWV851991:OWV852005 PGR851991:PGR852005 PQN851991:PQN852005 QAJ851991:QAJ852005 QKF851991:QKF852005 QUB851991:QUB852005 RDX851991:RDX852005 RNT851991:RNT852005 RXP851991:RXP852005 SHL851991:SHL852005 SRH851991:SRH852005 TBD851991:TBD852005 TKZ851991:TKZ852005 TUV851991:TUV852005 UER851991:UER852005 UON851991:UON852005 UYJ851991:UYJ852005 VIF851991:VIF852005 VSB851991:VSB852005 WBX851991:WBX852005 WLT851991:WLT852005 WVP851991:WVP852005 G917527:G917541 JD917527:JD917541 SZ917527:SZ917541 ACV917527:ACV917541 AMR917527:AMR917541 AWN917527:AWN917541 BGJ917527:BGJ917541 BQF917527:BQF917541 CAB917527:CAB917541 CJX917527:CJX917541 CTT917527:CTT917541 DDP917527:DDP917541 DNL917527:DNL917541 DXH917527:DXH917541 EHD917527:EHD917541 EQZ917527:EQZ917541 FAV917527:FAV917541 FKR917527:FKR917541 FUN917527:FUN917541 GEJ917527:GEJ917541 GOF917527:GOF917541 GYB917527:GYB917541 HHX917527:HHX917541 HRT917527:HRT917541 IBP917527:IBP917541 ILL917527:ILL917541 IVH917527:IVH917541 JFD917527:JFD917541 JOZ917527:JOZ917541 JYV917527:JYV917541 KIR917527:KIR917541 KSN917527:KSN917541 LCJ917527:LCJ917541 LMF917527:LMF917541 LWB917527:LWB917541 MFX917527:MFX917541 MPT917527:MPT917541 MZP917527:MZP917541 NJL917527:NJL917541 NTH917527:NTH917541 ODD917527:ODD917541 OMZ917527:OMZ917541 OWV917527:OWV917541 PGR917527:PGR917541 PQN917527:PQN917541 QAJ917527:QAJ917541 QKF917527:QKF917541 QUB917527:QUB917541 RDX917527:RDX917541 RNT917527:RNT917541 RXP917527:RXP917541 SHL917527:SHL917541 SRH917527:SRH917541 TBD917527:TBD917541 TKZ917527:TKZ917541 TUV917527:TUV917541 UER917527:UER917541 UON917527:UON917541 UYJ917527:UYJ917541 VIF917527:VIF917541 VSB917527:VSB917541 WBX917527:WBX917541 WLT917527:WLT917541 WVP917527:WVP917541 G983063:G983077 JD983063:JD983077 SZ983063:SZ983077 ACV983063:ACV983077 AMR983063:AMR983077 AWN983063:AWN983077 BGJ983063:BGJ983077 BQF983063:BQF983077 CAB983063:CAB983077 CJX983063:CJX983077 CTT983063:CTT983077 DDP983063:DDP983077 DNL983063:DNL983077 DXH983063:DXH983077 EHD983063:EHD983077 EQZ983063:EQZ983077 FAV983063:FAV983077 FKR983063:FKR983077 FUN983063:FUN983077 GEJ983063:GEJ983077 GOF983063:GOF983077 GYB983063:GYB983077 HHX983063:HHX983077 HRT983063:HRT983077 IBP983063:IBP983077 ILL983063:ILL983077 IVH983063:IVH983077 JFD983063:JFD983077 JOZ983063:JOZ983077 JYV983063:JYV983077 KIR983063:KIR983077 KSN983063:KSN983077 LCJ983063:LCJ983077 LMF983063:LMF983077 LWB983063:LWB983077 MFX983063:MFX983077 MPT983063:MPT983077 MZP983063:MZP983077 NJL983063:NJL983077 NTH983063:NTH983077 ODD983063:ODD983077 OMZ983063:OMZ983077 OWV983063:OWV983077 PGR983063:PGR983077 PQN983063:PQN983077 QAJ983063:QAJ983077 QKF983063:QKF983077 QUB983063:QUB983077 RDX983063:RDX983077 RNT983063:RNT983077 RXP983063:RXP983077 SHL983063:SHL983077 SRH983063:SRH983077 TBD983063:TBD983077 TKZ983063:TKZ983077 TUV983063:TUV983077 UER983063:UER983077 UON983063:UON983077 UYJ983063:UYJ983077 VIF983063:VIF983077 VSB983063:VSB983077 WBX983063:WBX983077 WLT983063:WLT983077 G13:G37 JD13:JD37 SZ13:SZ37 ACV13:ACV37 AMR13:AMR37 AWN13:AWN37 BGJ13:BGJ37 BQF13:BQF37 CAB13:CAB37 CJX13:CJX37 CTT13:CTT37 DDP13:DDP37 DNL13:DNL37 DXH13:DXH37 EHD13:EHD37 EQZ13:EQZ37 FAV13:FAV37 FKR13:FKR37 FUN13:FUN37 GEJ13:GEJ37 GOF13:GOF37 GYB13:GYB37 HHX13:HHX37 HRT13:HRT37 IBP13:IBP37 ILL13:ILL37 IVH13:IVH37 JFD13:JFD37 JOZ13:JOZ37 JYV13:JYV37 KIR13:KIR37 KSN13:KSN37 LCJ13:LCJ37 LMF13:LMF37 LWB13:LWB37 MFX13:MFX37 MPT13:MPT37 MZP13:MZP37 NJL13:NJL37 NTH13:NTH37 ODD13:ODD37 OMZ13:OMZ37 OWV13:OWV37 PGR13:PGR37 PQN13:PQN37 QAJ13:QAJ37 QKF13:QKF37 QUB13:QUB37 RDX13:RDX37 RNT13:RNT37 RXP13:RXP37 SHL13:SHL37 SRH13:SRH37 TBD13:TBD37 TKZ13:TKZ37 TUV13:TUV37 UER13:UER37 UON13:UON37 UYJ13:UYJ37 VIF13:VIF37 VSB13:VSB37 WBX13:WBX37 WLT13:WLT37 WVP13:WVP37" xr:uid="{00000000-0002-0000-0200-000000000000}">
      <formula1>"✓,"</formula1>
    </dataValidation>
    <dataValidation imeMode="halfAlpha" allowBlank="1" showInputMessage="1" showErrorMessage="1" sqref="J65559:N65573 JG65559:JK65573 TC65559:TG65573 ACY65559:ADC65573 AMU65559:AMY65573 AWQ65559:AWU65573 BGM65559:BGQ65573 BQI65559:BQM65573 CAE65559:CAI65573 CKA65559:CKE65573 CTW65559:CUA65573 DDS65559:DDW65573 DNO65559:DNS65573 DXK65559:DXO65573 EHG65559:EHK65573 ERC65559:ERG65573 FAY65559:FBC65573 FKU65559:FKY65573 FUQ65559:FUU65573 GEM65559:GEQ65573 GOI65559:GOM65573 GYE65559:GYI65573 HIA65559:HIE65573 HRW65559:HSA65573 IBS65559:IBW65573 ILO65559:ILS65573 IVK65559:IVO65573 JFG65559:JFK65573 JPC65559:JPG65573 JYY65559:JZC65573 KIU65559:KIY65573 KSQ65559:KSU65573 LCM65559:LCQ65573 LMI65559:LMM65573 LWE65559:LWI65573 MGA65559:MGE65573 MPW65559:MQA65573 MZS65559:MZW65573 NJO65559:NJS65573 NTK65559:NTO65573 ODG65559:ODK65573 ONC65559:ONG65573 OWY65559:OXC65573 PGU65559:PGY65573 PQQ65559:PQU65573 QAM65559:QAQ65573 QKI65559:QKM65573 QUE65559:QUI65573 REA65559:REE65573 RNW65559:ROA65573 RXS65559:RXW65573 SHO65559:SHS65573 SRK65559:SRO65573 TBG65559:TBK65573 TLC65559:TLG65573 TUY65559:TVC65573 UEU65559:UEY65573 UOQ65559:UOU65573 UYM65559:UYQ65573 VII65559:VIM65573 VSE65559:VSI65573 WCA65559:WCE65573 WLW65559:WMA65573 WVS65559:WVW65573 J131095:N131109 JG131095:JK131109 TC131095:TG131109 ACY131095:ADC131109 AMU131095:AMY131109 AWQ131095:AWU131109 BGM131095:BGQ131109 BQI131095:BQM131109 CAE131095:CAI131109 CKA131095:CKE131109 CTW131095:CUA131109 DDS131095:DDW131109 DNO131095:DNS131109 DXK131095:DXO131109 EHG131095:EHK131109 ERC131095:ERG131109 FAY131095:FBC131109 FKU131095:FKY131109 FUQ131095:FUU131109 GEM131095:GEQ131109 GOI131095:GOM131109 GYE131095:GYI131109 HIA131095:HIE131109 HRW131095:HSA131109 IBS131095:IBW131109 ILO131095:ILS131109 IVK131095:IVO131109 JFG131095:JFK131109 JPC131095:JPG131109 JYY131095:JZC131109 KIU131095:KIY131109 KSQ131095:KSU131109 LCM131095:LCQ131109 LMI131095:LMM131109 LWE131095:LWI131109 MGA131095:MGE131109 MPW131095:MQA131109 MZS131095:MZW131109 NJO131095:NJS131109 NTK131095:NTO131109 ODG131095:ODK131109 ONC131095:ONG131109 OWY131095:OXC131109 PGU131095:PGY131109 PQQ131095:PQU131109 QAM131095:QAQ131109 QKI131095:QKM131109 QUE131095:QUI131109 REA131095:REE131109 RNW131095:ROA131109 RXS131095:RXW131109 SHO131095:SHS131109 SRK131095:SRO131109 TBG131095:TBK131109 TLC131095:TLG131109 TUY131095:TVC131109 UEU131095:UEY131109 UOQ131095:UOU131109 UYM131095:UYQ131109 VII131095:VIM131109 VSE131095:VSI131109 WCA131095:WCE131109 WLW131095:WMA131109 WVS131095:WVW131109 J196631:N196645 JG196631:JK196645 TC196631:TG196645 ACY196631:ADC196645 AMU196631:AMY196645 AWQ196631:AWU196645 BGM196631:BGQ196645 BQI196631:BQM196645 CAE196631:CAI196645 CKA196631:CKE196645 CTW196631:CUA196645 DDS196631:DDW196645 DNO196631:DNS196645 DXK196631:DXO196645 EHG196631:EHK196645 ERC196631:ERG196645 FAY196631:FBC196645 FKU196631:FKY196645 FUQ196631:FUU196645 GEM196631:GEQ196645 GOI196631:GOM196645 GYE196631:GYI196645 HIA196631:HIE196645 HRW196631:HSA196645 IBS196631:IBW196645 ILO196631:ILS196645 IVK196631:IVO196645 JFG196631:JFK196645 JPC196631:JPG196645 JYY196631:JZC196645 KIU196631:KIY196645 KSQ196631:KSU196645 LCM196631:LCQ196645 LMI196631:LMM196645 LWE196631:LWI196645 MGA196631:MGE196645 MPW196631:MQA196645 MZS196631:MZW196645 NJO196631:NJS196645 NTK196631:NTO196645 ODG196631:ODK196645 ONC196631:ONG196645 OWY196631:OXC196645 PGU196631:PGY196645 PQQ196631:PQU196645 QAM196631:QAQ196645 QKI196631:QKM196645 QUE196631:QUI196645 REA196631:REE196645 RNW196631:ROA196645 RXS196631:RXW196645 SHO196631:SHS196645 SRK196631:SRO196645 TBG196631:TBK196645 TLC196631:TLG196645 TUY196631:TVC196645 UEU196631:UEY196645 UOQ196631:UOU196645 UYM196631:UYQ196645 VII196631:VIM196645 VSE196631:VSI196645 WCA196631:WCE196645 WLW196631:WMA196645 WVS196631:WVW196645 J262167:N262181 JG262167:JK262181 TC262167:TG262181 ACY262167:ADC262181 AMU262167:AMY262181 AWQ262167:AWU262181 BGM262167:BGQ262181 BQI262167:BQM262181 CAE262167:CAI262181 CKA262167:CKE262181 CTW262167:CUA262181 DDS262167:DDW262181 DNO262167:DNS262181 DXK262167:DXO262181 EHG262167:EHK262181 ERC262167:ERG262181 FAY262167:FBC262181 FKU262167:FKY262181 FUQ262167:FUU262181 GEM262167:GEQ262181 GOI262167:GOM262181 GYE262167:GYI262181 HIA262167:HIE262181 HRW262167:HSA262181 IBS262167:IBW262181 ILO262167:ILS262181 IVK262167:IVO262181 JFG262167:JFK262181 JPC262167:JPG262181 JYY262167:JZC262181 KIU262167:KIY262181 KSQ262167:KSU262181 LCM262167:LCQ262181 LMI262167:LMM262181 LWE262167:LWI262181 MGA262167:MGE262181 MPW262167:MQA262181 MZS262167:MZW262181 NJO262167:NJS262181 NTK262167:NTO262181 ODG262167:ODK262181 ONC262167:ONG262181 OWY262167:OXC262181 PGU262167:PGY262181 PQQ262167:PQU262181 QAM262167:QAQ262181 QKI262167:QKM262181 QUE262167:QUI262181 REA262167:REE262181 RNW262167:ROA262181 RXS262167:RXW262181 SHO262167:SHS262181 SRK262167:SRO262181 TBG262167:TBK262181 TLC262167:TLG262181 TUY262167:TVC262181 UEU262167:UEY262181 UOQ262167:UOU262181 UYM262167:UYQ262181 VII262167:VIM262181 VSE262167:VSI262181 WCA262167:WCE262181 WLW262167:WMA262181 WVS262167:WVW262181 J327703:N327717 JG327703:JK327717 TC327703:TG327717 ACY327703:ADC327717 AMU327703:AMY327717 AWQ327703:AWU327717 BGM327703:BGQ327717 BQI327703:BQM327717 CAE327703:CAI327717 CKA327703:CKE327717 CTW327703:CUA327717 DDS327703:DDW327717 DNO327703:DNS327717 DXK327703:DXO327717 EHG327703:EHK327717 ERC327703:ERG327717 FAY327703:FBC327717 FKU327703:FKY327717 FUQ327703:FUU327717 GEM327703:GEQ327717 GOI327703:GOM327717 GYE327703:GYI327717 HIA327703:HIE327717 HRW327703:HSA327717 IBS327703:IBW327717 ILO327703:ILS327717 IVK327703:IVO327717 JFG327703:JFK327717 JPC327703:JPG327717 JYY327703:JZC327717 KIU327703:KIY327717 KSQ327703:KSU327717 LCM327703:LCQ327717 LMI327703:LMM327717 LWE327703:LWI327717 MGA327703:MGE327717 MPW327703:MQA327717 MZS327703:MZW327717 NJO327703:NJS327717 NTK327703:NTO327717 ODG327703:ODK327717 ONC327703:ONG327717 OWY327703:OXC327717 PGU327703:PGY327717 PQQ327703:PQU327717 QAM327703:QAQ327717 QKI327703:QKM327717 QUE327703:QUI327717 REA327703:REE327717 RNW327703:ROA327717 RXS327703:RXW327717 SHO327703:SHS327717 SRK327703:SRO327717 TBG327703:TBK327717 TLC327703:TLG327717 TUY327703:TVC327717 UEU327703:UEY327717 UOQ327703:UOU327717 UYM327703:UYQ327717 VII327703:VIM327717 VSE327703:VSI327717 WCA327703:WCE327717 WLW327703:WMA327717 WVS327703:WVW327717 J393239:N393253 JG393239:JK393253 TC393239:TG393253 ACY393239:ADC393253 AMU393239:AMY393253 AWQ393239:AWU393253 BGM393239:BGQ393253 BQI393239:BQM393253 CAE393239:CAI393253 CKA393239:CKE393253 CTW393239:CUA393253 DDS393239:DDW393253 DNO393239:DNS393253 DXK393239:DXO393253 EHG393239:EHK393253 ERC393239:ERG393253 FAY393239:FBC393253 FKU393239:FKY393253 FUQ393239:FUU393253 GEM393239:GEQ393253 GOI393239:GOM393253 GYE393239:GYI393253 HIA393239:HIE393253 HRW393239:HSA393253 IBS393239:IBW393253 ILO393239:ILS393253 IVK393239:IVO393253 JFG393239:JFK393253 JPC393239:JPG393253 JYY393239:JZC393253 KIU393239:KIY393253 KSQ393239:KSU393253 LCM393239:LCQ393253 LMI393239:LMM393253 LWE393239:LWI393253 MGA393239:MGE393253 MPW393239:MQA393253 MZS393239:MZW393253 NJO393239:NJS393253 NTK393239:NTO393253 ODG393239:ODK393253 ONC393239:ONG393253 OWY393239:OXC393253 PGU393239:PGY393253 PQQ393239:PQU393253 QAM393239:QAQ393253 QKI393239:QKM393253 QUE393239:QUI393253 REA393239:REE393253 RNW393239:ROA393253 RXS393239:RXW393253 SHO393239:SHS393253 SRK393239:SRO393253 TBG393239:TBK393253 TLC393239:TLG393253 TUY393239:TVC393253 UEU393239:UEY393253 UOQ393239:UOU393253 UYM393239:UYQ393253 VII393239:VIM393253 VSE393239:VSI393253 WCA393239:WCE393253 WLW393239:WMA393253 WVS393239:WVW393253 J458775:N458789 JG458775:JK458789 TC458775:TG458789 ACY458775:ADC458789 AMU458775:AMY458789 AWQ458775:AWU458789 BGM458775:BGQ458789 BQI458775:BQM458789 CAE458775:CAI458789 CKA458775:CKE458789 CTW458775:CUA458789 DDS458775:DDW458789 DNO458775:DNS458789 DXK458775:DXO458789 EHG458775:EHK458789 ERC458775:ERG458789 FAY458775:FBC458789 FKU458775:FKY458789 FUQ458775:FUU458789 GEM458775:GEQ458789 GOI458775:GOM458789 GYE458775:GYI458789 HIA458775:HIE458789 HRW458775:HSA458789 IBS458775:IBW458789 ILO458775:ILS458789 IVK458775:IVO458789 JFG458775:JFK458789 JPC458775:JPG458789 JYY458775:JZC458789 KIU458775:KIY458789 KSQ458775:KSU458789 LCM458775:LCQ458789 LMI458775:LMM458789 LWE458775:LWI458789 MGA458775:MGE458789 MPW458775:MQA458789 MZS458775:MZW458789 NJO458775:NJS458789 NTK458775:NTO458789 ODG458775:ODK458789 ONC458775:ONG458789 OWY458775:OXC458789 PGU458775:PGY458789 PQQ458775:PQU458789 QAM458775:QAQ458789 QKI458775:QKM458789 QUE458775:QUI458789 REA458775:REE458789 RNW458775:ROA458789 RXS458775:RXW458789 SHO458775:SHS458789 SRK458775:SRO458789 TBG458775:TBK458789 TLC458775:TLG458789 TUY458775:TVC458789 UEU458775:UEY458789 UOQ458775:UOU458789 UYM458775:UYQ458789 VII458775:VIM458789 VSE458775:VSI458789 WCA458775:WCE458789 WLW458775:WMA458789 WVS458775:WVW458789 J524311:N524325 JG524311:JK524325 TC524311:TG524325 ACY524311:ADC524325 AMU524311:AMY524325 AWQ524311:AWU524325 BGM524311:BGQ524325 BQI524311:BQM524325 CAE524311:CAI524325 CKA524311:CKE524325 CTW524311:CUA524325 DDS524311:DDW524325 DNO524311:DNS524325 DXK524311:DXO524325 EHG524311:EHK524325 ERC524311:ERG524325 FAY524311:FBC524325 FKU524311:FKY524325 FUQ524311:FUU524325 GEM524311:GEQ524325 GOI524311:GOM524325 GYE524311:GYI524325 HIA524311:HIE524325 HRW524311:HSA524325 IBS524311:IBW524325 ILO524311:ILS524325 IVK524311:IVO524325 JFG524311:JFK524325 JPC524311:JPG524325 JYY524311:JZC524325 KIU524311:KIY524325 KSQ524311:KSU524325 LCM524311:LCQ524325 LMI524311:LMM524325 LWE524311:LWI524325 MGA524311:MGE524325 MPW524311:MQA524325 MZS524311:MZW524325 NJO524311:NJS524325 NTK524311:NTO524325 ODG524311:ODK524325 ONC524311:ONG524325 OWY524311:OXC524325 PGU524311:PGY524325 PQQ524311:PQU524325 QAM524311:QAQ524325 QKI524311:QKM524325 QUE524311:QUI524325 REA524311:REE524325 RNW524311:ROA524325 RXS524311:RXW524325 SHO524311:SHS524325 SRK524311:SRO524325 TBG524311:TBK524325 TLC524311:TLG524325 TUY524311:TVC524325 UEU524311:UEY524325 UOQ524311:UOU524325 UYM524311:UYQ524325 VII524311:VIM524325 VSE524311:VSI524325 WCA524311:WCE524325 WLW524311:WMA524325 WVS524311:WVW524325 J589847:N589861 JG589847:JK589861 TC589847:TG589861 ACY589847:ADC589861 AMU589847:AMY589861 AWQ589847:AWU589861 BGM589847:BGQ589861 BQI589847:BQM589861 CAE589847:CAI589861 CKA589847:CKE589861 CTW589847:CUA589861 DDS589847:DDW589861 DNO589847:DNS589861 DXK589847:DXO589861 EHG589847:EHK589861 ERC589847:ERG589861 FAY589847:FBC589861 FKU589847:FKY589861 FUQ589847:FUU589861 GEM589847:GEQ589861 GOI589847:GOM589861 GYE589847:GYI589861 HIA589847:HIE589861 HRW589847:HSA589861 IBS589847:IBW589861 ILO589847:ILS589861 IVK589847:IVO589861 JFG589847:JFK589861 JPC589847:JPG589861 JYY589847:JZC589861 KIU589847:KIY589861 KSQ589847:KSU589861 LCM589847:LCQ589861 LMI589847:LMM589861 LWE589847:LWI589861 MGA589847:MGE589861 MPW589847:MQA589861 MZS589847:MZW589861 NJO589847:NJS589861 NTK589847:NTO589861 ODG589847:ODK589861 ONC589847:ONG589861 OWY589847:OXC589861 PGU589847:PGY589861 PQQ589847:PQU589861 QAM589847:QAQ589861 QKI589847:QKM589861 QUE589847:QUI589861 REA589847:REE589861 RNW589847:ROA589861 RXS589847:RXW589861 SHO589847:SHS589861 SRK589847:SRO589861 TBG589847:TBK589861 TLC589847:TLG589861 TUY589847:TVC589861 UEU589847:UEY589861 UOQ589847:UOU589861 UYM589847:UYQ589861 VII589847:VIM589861 VSE589847:VSI589861 WCA589847:WCE589861 WLW589847:WMA589861 WVS589847:WVW589861 J655383:N655397 JG655383:JK655397 TC655383:TG655397 ACY655383:ADC655397 AMU655383:AMY655397 AWQ655383:AWU655397 BGM655383:BGQ655397 BQI655383:BQM655397 CAE655383:CAI655397 CKA655383:CKE655397 CTW655383:CUA655397 DDS655383:DDW655397 DNO655383:DNS655397 DXK655383:DXO655397 EHG655383:EHK655397 ERC655383:ERG655397 FAY655383:FBC655397 FKU655383:FKY655397 FUQ655383:FUU655397 GEM655383:GEQ655397 GOI655383:GOM655397 GYE655383:GYI655397 HIA655383:HIE655397 HRW655383:HSA655397 IBS655383:IBW655397 ILO655383:ILS655397 IVK655383:IVO655397 JFG655383:JFK655397 JPC655383:JPG655397 JYY655383:JZC655397 KIU655383:KIY655397 KSQ655383:KSU655397 LCM655383:LCQ655397 LMI655383:LMM655397 LWE655383:LWI655397 MGA655383:MGE655397 MPW655383:MQA655397 MZS655383:MZW655397 NJO655383:NJS655397 NTK655383:NTO655397 ODG655383:ODK655397 ONC655383:ONG655397 OWY655383:OXC655397 PGU655383:PGY655397 PQQ655383:PQU655397 QAM655383:QAQ655397 QKI655383:QKM655397 QUE655383:QUI655397 REA655383:REE655397 RNW655383:ROA655397 RXS655383:RXW655397 SHO655383:SHS655397 SRK655383:SRO655397 TBG655383:TBK655397 TLC655383:TLG655397 TUY655383:TVC655397 UEU655383:UEY655397 UOQ655383:UOU655397 UYM655383:UYQ655397 VII655383:VIM655397 VSE655383:VSI655397 WCA655383:WCE655397 WLW655383:WMA655397 WVS655383:WVW655397 J720919:N720933 JG720919:JK720933 TC720919:TG720933 ACY720919:ADC720933 AMU720919:AMY720933 AWQ720919:AWU720933 BGM720919:BGQ720933 BQI720919:BQM720933 CAE720919:CAI720933 CKA720919:CKE720933 CTW720919:CUA720933 DDS720919:DDW720933 DNO720919:DNS720933 DXK720919:DXO720933 EHG720919:EHK720933 ERC720919:ERG720933 FAY720919:FBC720933 FKU720919:FKY720933 FUQ720919:FUU720933 GEM720919:GEQ720933 GOI720919:GOM720933 GYE720919:GYI720933 HIA720919:HIE720933 HRW720919:HSA720933 IBS720919:IBW720933 ILO720919:ILS720933 IVK720919:IVO720933 JFG720919:JFK720933 JPC720919:JPG720933 JYY720919:JZC720933 KIU720919:KIY720933 KSQ720919:KSU720933 LCM720919:LCQ720933 LMI720919:LMM720933 LWE720919:LWI720933 MGA720919:MGE720933 MPW720919:MQA720933 MZS720919:MZW720933 NJO720919:NJS720933 NTK720919:NTO720933 ODG720919:ODK720933 ONC720919:ONG720933 OWY720919:OXC720933 PGU720919:PGY720933 PQQ720919:PQU720933 QAM720919:QAQ720933 QKI720919:QKM720933 QUE720919:QUI720933 REA720919:REE720933 RNW720919:ROA720933 RXS720919:RXW720933 SHO720919:SHS720933 SRK720919:SRO720933 TBG720919:TBK720933 TLC720919:TLG720933 TUY720919:TVC720933 UEU720919:UEY720933 UOQ720919:UOU720933 UYM720919:UYQ720933 VII720919:VIM720933 VSE720919:VSI720933 WCA720919:WCE720933 WLW720919:WMA720933 WVS720919:WVW720933 J786455:N786469 JG786455:JK786469 TC786455:TG786469 ACY786455:ADC786469 AMU786455:AMY786469 AWQ786455:AWU786469 BGM786455:BGQ786469 BQI786455:BQM786469 CAE786455:CAI786469 CKA786455:CKE786469 CTW786455:CUA786469 DDS786455:DDW786469 DNO786455:DNS786469 DXK786455:DXO786469 EHG786455:EHK786469 ERC786455:ERG786469 FAY786455:FBC786469 FKU786455:FKY786469 FUQ786455:FUU786469 GEM786455:GEQ786469 GOI786455:GOM786469 GYE786455:GYI786469 HIA786455:HIE786469 HRW786455:HSA786469 IBS786455:IBW786469 ILO786455:ILS786469 IVK786455:IVO786469 JFG786455:JFK786469 JPC786455:JPG786469 JYY786455:JZC786469 KIU786455:KIY786469 KSQ786455:KSU786469 LCM786455:LCQ786469 LMI786455:LMM786469 LWE786455:LWI786469 MGA786455:MGE786469 MPW786455:MQA786469 MZS786455:MZW786469 NJO786455:NJS786469 NTK786455:NTO786469 ODG786455:ODK786469 ONC786455:ONG786469 OWY786455:OXC786469 PGU786455:PGY786469 PQQ786455:PQU786469 QAM786455:QAQ786469 QKI786455:QKM786469 QUE786455:QUI786469 REA786455:REE786469 RNW786455:ROA786469 RXS786455:RXW786469 SHO786455:SHS786469 SRK786455:SRO786469 TBG786455:TBK786469 TLC786455:TLG786469 TUY786455:TVC786469 UEU786455:UEY786469 UOQ786455:UOU786469 UYM786455:UYQ786469 VII786455:VIM786469 VSE786455:VSI786469 WCA786455:WCE786469 WLW786455:WMA786469 WVS786455:WVW786469 J851991:N852005 JG851991:JK852005 TC851991:TG852005 ACY851991:ADC852005 AMU851991:AMY852005 AWQ851991:AWU852005 BGM851991:BGQ852005 BQI851991:BQM852005 CAE851991:CAI852005 CKA851991:CKE852005 CTW851991:CUA852005 DDS851991:DDW852005 DNO851991:DNS852005 DXK851991:DXO852005 EHG851991:EHK852005 ERC851991:ERG852005 FAY851991:FBC852005 FKU851991:FKY852005 FUQ851991:FUU852005 GEM851991:GEQ852005 GOI851991:GOM852005 GYE851991:GYI852005 HIA851991:HIE852005 HRW851991:HSA852005 IBS851991:IBW852005 ILO851991:ILS852005 IVK851991:IVO852005 JFG851991:JFK852005 JPC851991:JPG852005 JYY851991:JZC852005 KIU851991:KIY852005 KSQ851991:KSU852005 LCM851991:LCQ852005 LMI851991:LMM852005 LWE851991:LWI852005 MGA851991:MGE852005 MPW851991:MQA852005 MZS851991:MZW852005 NJO851991:NJS852005 NTK851991:NTO852005 ODG851991:ODK852005 ONC851991:ONG852005 OWY851991:OXC852005 PGU851991:PGY852005 PQQ851991:PQU852005 QAM851991:QAQ852005 QKI851991:QKM852005 QUE851991:QUI852005 REA851991:REE852005 RNW851991:ROA852005 RXS851991:RXW852005 SHO851991:SHS852005 SRK851991:SRO852005 TBG851991:TBK852005 TLC851991:TLG852005 TUY851991:TVC852005 UEU851991:UEY852005 UOQ851991:UOU852005 UYM851991:UYQ852005 VII851991:VIM852005 VSE851991:VSI852005 WCA851991:WCE852005 WLW851991:WMA852005 WVS851991:WVW852005 J917527:N917541 JG917527:JK917541 TC917527:TG917541 ACY917527:ADC917541 AMU917527:AMY917541 AWQ917527:AWU917541 BGM917527:BGQ917541 BQI917527:BQM917541 CAE917527:CAI917541 CKA917527:CKE917541 CTW917527:CUA917541 DDS917527:DDW917541 DNO917527:DNS917541 DXK917527:DXO917541 EHG917527:EHK917541 ERC917527:ERG917541 FAY917527:FBC917541 FKU917527:FKY917541 FUQ917527:FUU917541 GEM917527:GEQ917541 GOI917527:GOM917541 GYE917527:GYI917541 HIA917527:HIE917541 HRW917527:HSA917541 IBS917527:IBW917541 ILO917527:ILS917541 IVK917527:IVO917541 JFG917527:JFK917541 JPC917527:JPG917541 JYY917527:JZC917541 KIU917527:KIY917541 KSQ917527:KSU917541 LCM917527:LCQ917541 LMI917527:LMM917541 LWE917527:LWI917541 MGA917527:MGE917541 MPW917527:MQA917541 MZS917527:MZW917541 NJO917527:NJS917541 NTK917527:NTO917541 ODG917527:ODK917541 ONC917527:ONG917541 OWY917527:OXC917541 PGU917527:PGY917541 PQQ917527:PQU917541 QAM917527:QAQ917541 QKI917527:QKM917541 QUE917527:QUI917541 REA917527:REE917541 RNW917527:ROA917541 RXS917527:RXW917541 SHO917527:SHS917541 SRK917527:SRO917541 TBG917527:TBK917541 TLC917527:TLG917541 TUY917527:TVC917541 UEU917527:UEY917541 UOQ917527:UOU917541 UYM917527:UYQ917541 VII917527:VIM917541 VSE917527:VSI917541 WCA917527:WCE917541 WLW917527:WMA917541 WVS917527:WVW917541 J983063:N983077 JG983063:JK983077 TC983063:TG983077 ACY983063:ADC983077 AMU983063:AMY983077 AWQ983063:AWU983077 BGM983063:BGQ983077 BQI983063:BQM983077 CAE983063:CAI983077 CKA983063:CKE983077 CTW983063:CUA983077 DDS983063:DDW983077 DNO983063:DNS983077 DXK983063:DXO983077 EHG983063:EHK983077 ERC983063:ERG983077 FAY983063:FBC983077 FKU983063:FKY983077 FUQ983063:FUU983077 GEM983063:GEQ983077 GOI983063:GOM983077 GYE983063:GYI983077 HIA983063:HIE983077 HRW983063:HSA983077 IBS983063:IBW983077 ILO983063:ILS983077 IVK983063:IVO983077 JFG983063:JFK983077 JPC983063:JPG983077 JYY983063:JZC983077 KIU983063:KIY983077 KSQ983063:KSU983077 LCM983063:LCQ983077 LMI983063:LMM983077 LWE983063:LWI983077 MGA983063:MGE983077 MPW983063:MQA983077 MZS983063:MZW983077 NJO983063:NJS983077 NTK983063:NTO983077 ODG983063:ODK983077 ONC983063:ONG983077 OWY983063:OXC983077 PGU983063:PGY983077 PQQ983063:PQU983077 QAM983063:QAQ983077 QKI983063:QKM983077 QUE983063:QUI983077 REA983063:REE983077 RNW983063:ROA983077 RXS983063:RXW983077 SHO983063:SHS983077 SRK983063:SRO983077 TBG983063:TBK983077 TLC983063:TLG983077 TUY983063:TVC983077 UEU983063:UEY983077 UOQ983063:UOU983077 UYM983063:UYQ983077 VII983063:VIM983077 VSE983063:VSI983077 WCA983063:WCE983077 WLW983063:WMA983077 WVS983063:WVW983077 D8:E9 JA8:JB9 SW8:SX9 ACS8:ACT9 AMO8:AMP9 AWK8:AWL9 BGG8:BGH9 BQC8:BQD9 BZY8:BZZ9 CJU8:CJV9 CTQ8:CTR9 DDM8:DDN9 DNI8:DNJ9 DXE8:DXF9 EHA8:EHB9 EQW8:EQX9 FAS8:FAT9 FKO8:FKP9 FUK8:FUL9 GEG8:GEH9 GOC8:GOD9 GXY8:GXZ9 HHU8:HHV9 HRQ8:HRR9 IBM8:IBN9 ILI8:ILJ9 IVE8:IVF9 JFA8:JFB9 JOW8:JOX9 JYS8:JYT9 KIO8:KIP9 KSK8:KSL9 LCG8:LCH9 LMC8:LMD9 LVY8:LVZ9 MFU8:MFV9 MPQ8:MPR9 MZM8:MZN9 NJI8:NJJ9 NTE8:NTF9 ODA8:ODB9 OMW8:OMX9 OWS8:OWT9 PGO8:PGP9 PQK8:PQL9 QAG8:QAH9 QKC8:QKD9 QTY8:QTZ9 RDU8:RDV9 RNQ8:RNR9 RXM8:RXN9 SHI8:SHJ9 SRE8:SRF9 TBA8:TBB9 TKW8:TKX9 TUS8:TUT9 UEO8:UEP9 UOK8:UOL9 UYG8:UYH9 VIC8:VID9 VRY8:VRZ9 WBU8:WBV9 WLQ8:WLR9 WVM8:WVN9 D65554:E65555 JA65554:JB65555 SW65554:SX65555 ACS65554:ACT65555 AMO65554:AMP65555 AWK65554:AWL65555 BGG65554:BGH65555 BQC65554:BQD65555 BZY65554:BZZ65555 CJU65554:CJV65555 CTQ65554:CTR65555 DDM65554:DDN65555 DNI65554:DNJ65555 DXE65554:DXF65555 EHA65554:EHB65555 EQW65554:EQX65555 FAS65554:FAT65555 FKO65554:FKP65555 FUK65554:FUL65555 GEG65554:GEH65555 GOC65554:GOD65555 GXY65554:GXZ65555 HHU65554:HHV65555 HRQ65554:HRR65555 IBM65554:IBN65555 ILI65554:ILJ65555 IVE65554:IVF65555 JFA65554:JFB65555 JOW65554:JOX65555 JYS65554:JYT65555 KIO65554:KIP65555 KSK65554:KSL65555 LCG65554:LCH65555 LMC65554:LMD65555 LVY65554:LVZ65555 MFU65554:MFV65555 MPQ65554:MPR65555 MZM65554:MZN65555 NJI65554:NJJ65555 NTE65554:NTF65555 ODA65554:ODB65555 OMW65554:OMX65555 OWS65554:OWT65555 PGO65554:PGP65555 PQK65554:PQL65555 QAG65554:QAH65555 QKC65554:QKD65555 QTY65554:QTZ65555 RDU65554:RDV65555 RNQ65554:RNR65555 RXM65554:RXN65555 SHI65554:SHJ65555 SRE65554:SRF65555 TBA65554:TBB65555 TKW65554:TKX65555 TUS65554:TUT65555 UEO65554:UEP65555 UOK65554:UOL65555 UYG65554:UYH65555 VIC65554:VID65555 VRY65554:VRZ65555 WBU65554:WBV65555 WLQ65554:WLR65555 WVM65554:WVN65555 D131090:E131091 JA131090:JB131091 SW131090:SX131091 ACS131090:ACT131091 AMO131090:AMP131091 AWK131090:AWL131091 BGG131090:BGH131091 BQC131090:BQD131091 BZY131090:BZZ131091 CJU131090:CJV131091 CTQ131090:CTR131091 DDM131090:DDN131091 DNI131090:DNJ131091 DXE131090:DXF131091 EHA131090:EHB131091 EQW131090:EQX131091 FAS131090:FAT131091 FKO131090:FKP131091 FUK131090:FUL131091 GEG131090:GEH131091 GOC131090:GOD131091 GXY131090:GXZ131091 HHU131090:HHV131091 HRQ131090:HRR131091 IBM131090:IBN131091 ILI131090:ILJ131091 IVE131090:IVF131091 JFA131090:JFB131091 JOW131090:JOX131091 JYS131090:JYT131091 KIO131090:KIP131091 KSK131090:KSL131091 LCG131090:LCH131091 LMC131090:LMD131091 LVY131090:LVZ131091 MFU131090:MFV131091 MPQ131090:MPR131091 MZM131090:MZN131091 NJI131090:NJJ131091 NTE131090:NTF131091 ODA131090:ODB131091 OMW131090:OMX131091 OWS131090:OWT131091 PGO131090:PGP131091 PQK131090:PQL131091 QAG131090:QAH131091 QKC131090:QKD131091 QTY131090:QTZ131091 RDU131090:RDV131091 RNQ131090:RNR131091 RXM131090:RXN131091 SHI131090:SHJ131091 SRE131090:SRF131091 TBA131090:TBB131091 TKW131090:TKX131091 TUS131090:TUT131091 UEO131090:UEP131091 UOK131090:UOL131091 UYG131090:UYH131091 VIC131090:VID131091 VRY131090:VRZ131091 WBU131090:WBV131091 WLQ131090:WLR131091 WVM131090:WVN131091 D196626:E196627 JA196626:JB196627 SW196626:SX196627 ACS196626:ACT196627 AMO196626:AMP196627 AWK196626:AWL196627 BGG196626:BGH196627 BQC196626:BQD196627 BZY196626:BZZ196627 CJU196626:CJV196627 CTQ196626:CTR196627 DDM196626:DDN196627 DNI196626:DNJ196627 DXE196626:DXF196627 EHA196626:EHB196627 EQW196626:EQX196627 FAS196626:FAT196627 FKO196626:FKP196627 FUK196626:FUL196627 GEG196626:GEH196627 GOC196626:GOD196627 GXY196626:GXZ196627 HHU196626:HHV196627 HRQ196626:HRR196627 IBM196626:IBN196627 ILI196626:ILJ196627 IVE196626:IVF196627 JFA196626:JFB196627 JOW196626:JOX196627 JYS196626:JYT196627 KIO196626:KIP196627 KSK196626:KSL196627 LCG196626:LCH196627 LMC196626:LMD196627 LVY196626:LVZ196627 MFU196626:MFV196627 MPQ196626:MPR196627 MZM196626:MZN196627 NJI196626:NJJ196627 NTE196626:NTF196627 ODA196626:ODB196627 OMW196626:OMX196627 OWS196626:OWT196627 PGO196626:PGP196627 PQK196626:PQL196627 QAG196626:QAH196627 QKC196626:QKD196627 QTY196626:QTZ196627 RDU196626:RDV196627 RNQ196626:RNR196627 RXM196626:RXN196627 SHI196626:SHJ196627 SRE196626:SRF196627 TBA196626:TBB196627 TKW196626:TKX196627 TUS196626:TUT196627 UEO196626:UEP196627 UOK196626:UOL196627 UYG196626:UYH196627 VIC196626:VID196627 VRY196626:VRZ196627 WBU196626:WBV196627 WLQ196626:WLR196627 WVM196626:WVN196627 D262162:E262163 JA262162:JB262163 SW262162:SX262163 ACS262162:ACT262163 AMO262162:AMP262163 AWK262162:AWL262163 BGG262162:BGH262163 BQC262162:BQD262163 BZY262162:BZZ262163 CJU262162:CJV262163 CTQ262162:CTR262163 DDM262162:DDN262163 DNI262162:DNJ262163 DXE262162:DXF262163 EHA262162:EHB262163 EQW262162:EQX262163 FAS262162:FAT262163 FKO262162:FKP262163 FUK262162:FUL262163 GEG262162:GEH262163 GOC262162:GOD262163 GXY262162:GXZ262163 HHU262162:HHV262163 HRQ262162:HRR262163 IBM262162:IBN262163 ILI262162:ILJ262163 IVE262162:IVF262163 JFA262162:JFB262163 JOW262162:JOX262163 JYS262162:JYT262163 KIO262162:KIP262163 KSK262162:KSL262163 LCG262162:LCH262163 LMC262162:LMD262163 LVY262162:LVZ262163 MFU262162:MFV262163 MPQ262162:MPR262163 MZM262162:MZN262163 NJI262162:NJJ262163 NTE262162:NTF262163 ODA262162:ODB262163 OMW262162:OMX262163 OWS262162:OWT262163 PGO262162:PGP262163 PQK262162:PQL262163 QAG262162:QAH262163 QKC262162:QKD262163 QTY262162:QTZ262163 RDU262162:RDV262163 RNQ262162:RNR262163 RXM262162:RXN262163 SHI262162:SHJ262163 SRE262162:SRF262163 TBA262162:TBB262163 TKW262162:TKX262163 TUS262162:TUT262163 UEO262162:UEP262163 UOK262162:UOL262163 UYG262162:UYH262163 VIC262162:VID262163 VRY262162:VRZ262163 WBU262162:WBV262163 WLQ262162:WLR262163 WVM262162:WVN262163 D327698:E327699 JA327698:JB327699 SW327698:SX327699 ACS327698:ACT327699 AMO327698:AMP327699 AWK327698:AWL327699 BGG327698:BGH327699 BQC327698:BQD327699 BZY327698:BZZ327699 CJU327698:CJV327699 CTQ327698:CTR327699 DDM327698:DDN327699 DNI327698:DNJ327699 DXE327698:DXF327699 EHA327698:EHB327699 EQW327698:EQX327699 FAS327698:FAT327699 FKO327698:FKP327699 FUK327698:FUL327699 GEG327698:GEH327699 GOC327698:GOD327699 GXY327698:GXZ327699 HHU327698:HHV327699 HRQ327698:HRR327699 IBM327698:IBN327699 ILI327698:ILJ327699 IVE327698:IVF327699 JFA327698:JFB327699 JOW327698:JOX327699 JYS327698:JYT327699 KIO327698:KIP327699 KSK327698:KSL327699 LCG327698:LCH327699 LMC327698:LMD327699 LVY327698:LVZ327699 MFU327698:MFV327699 MPQ327698:MPR327699 MZM327698:MZN327699 NJI327698:NJJ327699 NTE327698:NTF327699 ODA327698:ODB327699 OMW327698:OMX327699 OWS327698:OWT327699 PGO327698:PGP327699 PQK327698:PQL327699 QAG327698:QAH327699 QKC327698:QKD327699 QTY327698:QTZ327699 RDU327698:RDV327699 RNQ327698:RNR327699 RXM327698:RXN327699 SHI327698:SHJ327699 SRE327698:SRF327699 TBA327698:TBB327699 TKW327698:TKX327699 TUS327698:TUT327699 UEO327698:UEP327699 UOK327698:UOL327699 UYG327698:UYH327699 VIC327698:VID327699 VRY327698:VRZ327699 WBU327698:WBV327699 WLQ327698:WLR327699 WVM327698:WVN327699 D393234:E393235 JA393234:JB393235 SW393234:SX393235 ACS393234:ACT393235 AMO393234:AMP393235 AWK393234:AWL393235 BGG393234:BGH393235 BQC393234:BQD393235 BZY393234:BZZ393235 CJU393234:CJV393235 CTQ393234:CTR393235 DDM393234:DDN393235 DNI393234:DNJ393235 DXE393234:DXF393235 EHA393234:EHB393235 EQW393234:EQX393235 FAS393234:FAT393235 FKO393234:FKP393235 FUK393234:FUL393235 GEG393234:GEH393235 GOC393234:GOD393235 GXY393234:GXZ393235 HHU393234:HHV393235 HRQ393234:HRR393235 IBM393234:IBN393235 ILI393234:ILJ393235 IVE393234:IVF393235 JFA393234:JFB393235 JOW393234:JOX393235 JYS393234:JYT393235 KIO393234:KIP393235 KSK393234:KSL393235 LCG393234:LCH393235 LMC393234:LMD393235 LVY393234:LVZ393235 MFU393234:MFV393235 MPQ393234:MPR393235 MZM393234:MZN393235 NJI393234:NJJ393235 NTE393234:NTF393235 ODA393234:ODB393235 OMW393234:OMX393235 OWS393234:OWT393235 PGO393234:PGP393235 PQK393234:PQL393235 QAG393234:QAH393235 QKC393234:QKD393235 QTY393234:QTZ393235 RDU393234:RDV393235 RNQ393234:RNR393235 RXM393234:RXN393235 SHI393234:SHJ393235 SRE393234:SRF393235 TBA393234:TBB393235 TKW393234:TKX393235 TUS393234:TUT393235 UEO393234:UEP393235 UOK393234:UOL393235 UYG393234:UYH393235 VIC393234:VID393235 VRY393234:VRZ393235 WBU393234:WBV393235 WLQ393234:WLR393235 WVM393234:WVN393235 D458770:E458771 JA458770:JB458771 SW458770:SX458771 ACS458770:ACT458771 AMO458770:AMP458771 AWK458770:AWL458771 BGG458770:BGH458771 BQC458770:BQD458771 BZY458770:BZZ458771 CJU458770:CJV458771 CTQ458770:CTR458771 DDM458770:DDN458771 DNI458770:DNJ458771 DXE458770:DXF458771 EHA458770:EHB458771 EQW458770:EQX458771 FAS458770:FAT458771 FKO458770:FKP458771 FUK458770:FUL458771 GEG458770:GEH458771 GOC458770:GOD458771 GXY458770:GXZ458771 HHU458770:HHV458771 HRQ458770:HRR458771 IBM458770:IBN458771 ILI458770:ILJ458771 IVE458770:IVF458771 JFA458770:JFB458771 JOW458770:JOX458771 JYS458770:JYT458771 KIO458770:KIP458771 KSK458770:KSL458771 LCG458770:LCH458771 LMC458770:LMD458771 LVY458770:LVZ458771 MFU458770:MFV458771 MPQ458770:MPR458771 MZM458770:MZN458771 NJI458770:NJJ458771 NTE458770:NTF458771 ODA458770:ODB458771 OMW458770:OMX458771 OWS458770:OWT458771 PGO458770:PGP458771 PQK458770:PQL458771 QAG458770:QAH458771 QKC458770:QKD458771 QTY458770:QTZ458771 RDU458770:RDV458771 RNQ458770:RNR458771 RXM458770:RXN458771 SHI458770:SHJ458771 SRE458770:SRF458771 TBA458770:TBB458771 TKW458770:TKX458771 TUS458770:TUT458771 UEO458770:UEP458771 UOK458770:UOL458771 UYG458770:UYH458771 VIC458770:VID458771 VRY458770:VRZ458771 WBU458770:WBV458771 WLQ458770:WLR458771 WVM458770:WVN458771 D524306:E524307 JA524306:JB524307 SW524306:SX524307 ACS524306:ACT524307 AMO524306:AMP524307 AWK524306:AWL524307 BGG524306:BGH524307 BQC524306:BQD524307 BZY524306:BZZ524307 CJU524306:CJV524307 CTQ524306:CTR524307 DDM524306:DDN524307 DNI524306:DNJ524307 DXE524306:DXF524307 EHA524306:EHB524307 EQW524306:EQX524307 FAS524306:FAT524307 FKO524306:FKP524307 FUK524306:FUL524307 GEG524306:GEH524307 GOC524306:GOD524307 GXY524306:GXZ524307 HHU524306:HHV524307 HRQ524306:HRR524307 IBM524306:IBN524307 ILI524306:ILJ524307 IVE524306:IVF524307 JFA524306:JFB524307 JOW524306:JOX524307 JYS524306:JYT524307 KIO524306:KIP524307 KSK524306:KSL524307 LCG524306:LCH524307 LMC524306:LMD524307 LVY524306:LVZ524307 MFU524306:MFV524307 MPQ524306:MPR524307 MZM524306:MZN524307 NJI524306:NJJ524307 NTE524306:NTF524307 ODA524306:ODB524307 OMW524306:OMX524307 OWS524306:OWT524307 PGO524306:PGP524307 PQK524306:PQL524307 QAG524306:QAH524307 QKC524306:QKD524307 QTY524306:QTZ524307 RDU524306:RDV524307 RNQ524306:RNR524307 RXM524306:RXN524307 SHI524306:SHJ524307 SRE524306:SRF524307 TBA524306:TBB524307 TKW524306:TKX524307 TUS524306:TUT524307 UEO524306:UEP524307 UOK524306:UOL524307 UYG524306:UYH524307 VIC524306:VID524307 VRY524306:VRZ524307 WBU524306:WBV524307 WLQ524306:WLR524307 WVM524306:WVN524307 D589842:E589843 JA589842:JB589843 SW589842:SX589843 ACS589842:ACT589843 AMO589842:AMP589843 AWK589842:AWL589843 BGG589842:BGH589843 BQC589842:BQD589843 BZY589842:BZZ589843 CJU589842:CJV589843 CTQ589842:CTR589843 DDM589842:DDN589843 DNI589842:DNJ589843 DXE589842:DXF589843 EHA589842:EHB589843 EQW589842:EQX589843 FAS589842:FAT589843 FKO589842:FKP589843 FUK589842:FUL589843 GEG589842:GEH589843 GOC589842:GOD589843 GXY589842:GXZ589843 HHU589842:HHV589843 HRQ589842:HRR589843 IBM589842:IBN589843 ILI589842:ILJ589843 IVE589842:IVF589843 JFA589842:JFB589843 JOW589842:JOX589843 JYS589842:JYT589843 KIO589842:KIP589843 KSK589842:KSL589843 LCG589842:LCH589843 LMC589842:LMD589843 LVY589842:LVZ589843 MFU589842:MFV589843 MPQ589842:MPR589843 MZM589842:MZN589843 NJI589842:NJJ589843 NTE589842:NTF589843 ODA589842:ODB589843 OMW589842:OMX589843 OWS589842:OWT589843 PGO589842:PGP589843 PQK589842:PQL589843 QAG589842:QAH589843 QKC589842:QKD589843 QTY589842:QTZ589843 RDU589842:RDV589843 RNQ589842:RNR589843 RXM589842:RXN589843 SHI589842:SHJ589843 SRE589842:SRF589843 TBA589842:TBB589843 TKW589842:TKX589843 TUS589842:TUT589843 UEO589842:UEP589843 UOK589842:UOL589843 UYG589842:UYH589843 VIC589842:VID589843 VRY589842:VRZ589843 WBU589842:WBV589843 WLQ589842:WLR589843 WVM589842:WVN589843 D655378:E655379 JA655378:JB655379 SW655378:SX655379 ACS655378:ACT655379 AMO655378:AMP655379 AWK655378:AWL655379 BGG655378:BGH655379 BQC655378:BQD655379 BZY655378:BZZ655379 CJU655378:CJV655379 CTQ655378:CTR655379 DDM655378:DDN655379 DNI655378:DNJ655379 DXE655378:DXF655379 EHA655378:EHB655379 EQW655378:EQX655379 FAS655378:FAT655379 FKO655378:FKP655379 FUK655378:FUL655379 GEG655378:GEH655379 GOC655378:GOD655379 GXY655378:GXZ655379 HHU655378:HHV655379 HRQ655378:HRR655379 IBM655378:IBN655379 ILI655378:ILJ655379 IVE655378:IVF655379 JFA655378:JFB655379 JOW655378:JOX655379 JYS655378:JYT655379 KIO655378:KIP655379 KSK655378:KSL655379 LCG655378:LCH655379 LMC655378:LMD655379 LVY655378:LVZ655379 MFU655378:MFV655379 MPQ655378:MPR655379 MZM655378:MZN655379 NJI655378:NJJ655379 NTE655378:NTF655379 ODA655378:ODB655379 OMW655378:OMX655379 OWS655378:OWT655379 PGO655378:PGP655379 PQK655378:PQL655379 QAG655378:QAH655379 QKC655378:QKD655379 QTY655378:QTZ655379 RDU655378:RDV655379 RNQ655378:RNR655379 RXM655378:RXN655379 SHI655378:SHJ655379 SRE655378:SRF655379 TBA655378:TBB655379 TKW655378:TKX655379 TUS655378:TUT655379 UEO655378:UEP655379 UOK655378:UOL655379 UYG655378:UYH655379 VIC655378:VID655379 VRY655378:VRZ655379 WBU655378:WBV655379 WLQ655378:WLR655379 WVM655378:WVN655379 D720914:E720915 JA720914:JB720915 SW720914:SX720915 ACS720914:ACT720915 AMO720914:AMP720915 AWK720914:AWL720915 BGG720914:BGH720915 BQC720914:BQD720915 BZY720914:BZZ720915 CJU720914:CJV720915 CTQ720914:CTR720915 DDM720914:DDN720915 DNI720914:DNJ720915 DXE720914:DXF720915 EHA720914:EHB720915 EQW720914:EQX720915 FAS720914:FAT720915 FKO720914:FKP720915 FUK720914:FUL720915 GEG720914:GEH720915 GOC720914:GOD720915 GXY720914:GXZ720915 HHU720914:HHV720915 HRQ720914:HRR720915 IBM720914:IBN720915 ILI720914:ILJ720915 IVE720914:IVF720915 JFA720914:JFB720915 JOW720914:JOX720915 JYS720914:JYT720915 KIO720914:KIP720915 KSK720914:KSL720915 LCG720914:LCH720915 LMC720914:LMD720915 LVY720914:LVZ720915 MFU720914:MFV720915 MPQ720914:MPR720915 MZM720914:MZN720915 NJI720914:NJJ720915 NTE720914:NTF720915 ODA720914:ODB720915 OMW720914:OMX720915 OWS720914:OWT720915 PGO720914:PGP720915 PQK720914:PQL720915 QAG720914:QAH720915 QKC720914:QKD720915 QTY720914:QTZ720915 RDU720914:RDV720915 RNQ720914:RNR720915 RXM720914:RXN720915 SHI720914:SHJ720915 SRE720914:SRF720915 TBA720914:TBB720915 TKW720914:TKX720915 TUS720914:TUT720915 UEO720914:UEP720915 UOK720914:UOL720915 UYG720914:UYH720915 VIC720914:VID720915 VRY720914:VRZ720915 WBU720914:WBV720915 WLQ720914:WLR720915 WVM720914:WVN720915 D786450:E786451 JA786450:JB786451 SW786450:SX786451 ACS786450:ACT786451 AMO786450:AMP786451 AWK786450:AWL786451 BGG786450:BGH786451 BQC786450:BQD786451 BZY786450:BZZ786451 CJU786450:CJV786451 CTQ786450:CTR786451 DDM786450:DDN786451 DNI786450:DNJ786451 DXE786450:DXF786451 EHA786450:EHB786451 EQW786450:EQX786451 FAS786450:FAT786451 FKO786450:FKP786451 FUK786450:FUL786451 GEG786450:GEH786451 GOC786450:GOD786451 GXY786450:GXZ786451 HHU786450:HHV786451 HRQ786450:HRR786451 IBM786450:IBN786451 ILI786450:ILJ786451 IVE786450:IVF786451 JFA786450:JFB786451 JOW786450:JOX786451 JYS786450:JYT786451 KIO786450:KIP786451 KSK786450:KSL786451 LCG786450:LCH786451 LMC786450:LMD786451 LVY786450:LVZ786451 MFU786450:MFV786451 MPQ786450:MPR786451 MZM786450:MZN786451 NJI786450:NJJ786451 NTE786450:NTF786451 ODA786450:ODB786451 OMW786450:OMX786451 OWS786450:OWT786451 PGO786450:PGP786451 PQK786450:PQL786451 QAG786450:QAH786451 QKC786450:QKD786451 QTY786450:QTZ786451 RDU786450:RDV786451 RNQ786450:RNR786451 RXM786450:RXN786451 SHI786450:SHJ786451 SRE786450:SRF786451 TBA786450:TBB786451 TKW786450:TKX786451 TUS786450:TUT786451 UEO786450:UEP786451 UOK786450:UOL786451 UYG786450:UYH786451 VIC786450:VID786451 VRY786450:VRZ786451 WBU786450:WBV786451 WLQ786450:WLR786451 WVM786450:WVN786451 D851986:E851987 JA851986:JB851987 SW851986:SX851987 ACS851986:ACT851987 AMO851986:AMP851987 AWK851986:AWL851987 BGG851986:BGH851987 BQC851986:BQD851987 BZY851986:BZZ851987 CJU851986:CJV851987 CTQ851986:CTR851987 DDM851986:DDN851987 DNI851986:DNJ851987 DXE851986:DXF851987 EHA851986:EHB851987 EQW851986:EQX851987 FAS851986:FAT851987 FKO851986:FKP851987 FUK851986:FUL851987 GEG851986:GEH851987 GOC851986:GOD851987 GXY851986:GXZ851987 HHU851986:HHV851987 HRQ851986:HRR851987 IBM851986:IBN851987 ILI851986:ILJ851987 IVE851986:IVF851987 JFA851986:JFB851987 JOW851986:JOX851987 JYS851986:JYT851987 KIO851986:KIP851987 KSK851986:KSL851987 LCG851986:LCH851987 LMC851986:LMD851987 LVY851986:LVZ851987 MFU851986:MFV851987 MPQ851986:MPR851987 MZM851986:MZN851987 NJI851986:NJJ851987 NTE851986:NTF851987 ODA851986:ODB851987 OMW851986:OMX851987 OWS851986:OWT851987 PGO851986:PGP851987 PQK851986:PQL851987 QAG851986:QAH851987 QKC851986:QKD851987 QTY851986:QTZ851987 RDU851986:RDV851987 RNQ851986:RNR851987 RXM851986:RXN851987 SHI851986:SHJ851987 SRE851986:SRF851987 TBA851986:TBB851987 TKW851986:TKX851987 TUS851986:TUT851987 UEO851986:UEP851987 UOK851986:UOL851987 UYG851986:UYH851987 VIC851986:VID851987 VRY851986:VRZ851987 WBU851986:WBV851987 WLQ851986:WLR851987 WVM851986:WVN851987 D917522:E917523 JA917522:JB917523 SW917522:SX917523 ACS917522:ACT917523 AMO917522:AMP917523 AWK917522:AWL917523 BGG917522:BGH917523 BQC917522:BQD917523 BZY917522:BZZ917523 CJU917522:CJV917523 CTQ917522:CTR917523 DDM917522:DDN917523 DNI917522:DNJ917523 DXE917522:DXF917523 EHA917522:EHB917523 EQW917522:EQX917523 FAS917522:FAT917523 FKO917522:FKP917523 FUK917522:FUL917523 GEG917522:GEH917523 GOC917522:GOD917523 GXY917522:GXZ917523 HHU917522:HHV917523 HRQ917522:HRR917523 IBM917522:IBN917523 ILI917522:ILJ917523 IVE917522:IVF917523 JFA917522:JFB917523 JOW917522:JOX917523 JYS917522:JYT917523 KIO917522:KIP917523 KSK917522:KSL917523 LCG917522:LCH917523 LMC917522:LMD917523 LVY917522:LVZ917523 MFU917522:MFV917523 MPQ917522:MPR917523 MZM917522:MZN917523 NJI917522:NJJ917523 NTE917522:NTF917523 ODA917522:ODB917523 OMW917522:OMX917523 OWS917522:OWT917523 PGO917522:PGP917523 PQK917522:PQL917523 QAG917522:QAH917523 QKC917522:QKD917523 QTY917522:QTZ917523 RDU917522:RDV917523 RNQ917522:RNR917523 RXM917522:RXN917523 SHI917522:SHJ917523 SRE917522:SRF917523 TBA917522:TBB917523 TKW917522:TKX917523 TUS917522:TUT917523 UEO917522:UEP917523 UOK917522:UOL917523 UYG917522:UYH917523 VIC917522:VID917523 VRY917522:VRZ917523 WBU917522:WBV917523 WLQ917522:WLR917523 WVM917522:WVN917523 D983058:E983059 JA983058:JB983059 SW983058:SX983059 ACS983058:ACT983059 AMO983058:AMP983059 AWK983058:AWL983059 BGG983058:BGH983059 BQC983058:BQD983059 BZY983058:BZZ983059 CJU983058:CJV983059 CTQ983058:CTR983059 DDM983058:DDN983059 DNI983058:DNJ983059 DXE983058:DXF983059 EHA983058:EHB983059 EQW983058:EQX983059 FAS983058:FAT983059 FKO983058:FKP983059 FUK983058:FUL983059 GEG983058:GEH983059 GOC983058:GOD983059 GXY983058:GXZ983059 HHU983058:HHV983059 HRQ983058:HRR983059 IBM983058:IBN983059 ILI983058:ILJ983059 IVE983058:IVF983059 JFA983058:JFB983059 JOW983058:JOX983059 JYS983058:JYT983059 KIO983058:KIP983059 KSK983058:KSL983059 LCG983058:LCH983059 LMC983058:LMD983059 LVY983058:LVZ983059 MFU983058:MFV983059 MPQ983058:MPR983059 MZM983058:MZN983059 NJI983058:NJJ983059 NTE983058:NTF983059 ODA983058:ODB983059 OMW983058:OMX983059 OWS983058:OWT983059 PGO983058:PGP983059 PQK983058:PQL983059 QAG983058:QAH983059 QKC983058:QKD983059 QTY983058:QTZ983059 RDU983058:RDV983059 RNQ983058:RNR983059 RXM983058:RXN983059 SHI983058:SHJ983059 SRE983058:SRF983059 TBA983058:TBB983059 TKW983058:TKX983059 TUS983058:TUT983059 UEO983058:UEP983059 UOK983058:UOL983059 UYG983058:UYH983059 VIC983058:VID983059 VRY983058:VRZ983059 WBU983058:WBV983059 WLQ983058:WLR983059 WVM983058:WVN983059 WVY983063:WVZ983077 P65559:Q65573 JM65559:JN65573 TI65559:TJ65573 ADE65559:ADF65573 ANA65559:ANB65573 AWW65559:AWX65573 BGS65559:BGT65573 BQO65559:BQP65573 CAK65559:CAL65573 CKG65559:CKH65573 CUC65559:CUD65573 DDY65559:DDZ65573 DNU65559:DNV65573 DXQ65559:DXR65573 EHM65559:EHN65573 ERI65559:ERJ65573 FBE65559:FBF65573 FLA65559:FLB65573 FUW65559:FUX65573 GES65559:GET65573 GOO65559:GOP65573 GYK65559:GYL65573 HIG65559:HIH65573 HSC65559:HSD65573 IBY65559:IBZ65573 ILU65559:ILV65573 IVQ65559:IVR65573 JFM65559:JFN65573 JPI65559:JPJ65573 JZE65559:JZF65573 KJA65559:KJB65573 KSW65559:KSX65573 LCS65559:LCT65573 LMO65559:LMP65573 LWK65559:LWL65573 MGG65559:MGH65573 MQC65559:MQD65573 MZY65559:MZZ65573 NJU65559:NJV65573 NTQ65559:NTR65573 ODM65559:ODN65573 ONI65559:ONJ65573 OXE65559:OXF65573 PHA65559:PHB65573 PQW65559:PQX65573 QAS65559:QAT65573 QKO65559:QKP65573 QUK65559:QUL65573 REG65559:REH65573 ROC65559:ROD65573 RXY65559:RXZ65573 SHU65559:SHV65573 SRQ65559:SRR65573 TBM65559:TBN65573 TLI65559:TLJ65573 TVE65559:TVF65573 UFA65559:UFB65573 UOW65559:UOX65573 UYS65559:UYT65573 VIO65559:VIP65573 VSK65559:VSL65573 WCG65559:WCH65573 WMC65559:WMD65573 WVY65559:WVZ65573 P131095:Q131109 JM131095:JN131109 TI131095:TJ131109 ADE131095:ADF131109 ANA131095:ANB131109 AWW131095:AWX131109 BGS131095:BGT131109 BQO131095:BQP131109 CAK131095:CAL131109 CKG131095:CKH131109 CUC131095:CUD131109 DDY131095:DDZ131109 DNU131095:DNV131109 DXQ131095:DXR131109 EHM131095:EHN131109 ERI131095:ERJ131109 FBE131095:FBF131109 FLA131095:FLB131109 FUW131095:FUX131109 GES131095:GET131109 GOO131095:GOP131109 GYK131095:GYL131109 HIG131095:HIH131109 HSC131095:HSD131109 IBY131095:IBZ131109 ILU131095:ILV131109 IVQ131095:IVR131109 JFM131095:JFN131109 JPI131095:JPJ131109 JZE131095:JZF131109 KJA131095:KJB131109 KSW131095:KSX131109 LCS131095:LCT131109 LMO131095:LMP131109 LWK131095:LWL131109 MGG131095:MGH131109 MQC131095:MQD131109 MZY131095:MZZ131109 NJU131095:NJV131109 NTQ131095:NTR131109 ODM131095:ODN131109 ONI131095:ONJ131109 OXE131095:OXF131109 PHA131095:PHB131109 PQW131095:PQX131109 QAS131095:QAT131109 QKO131095:QKP131109 QUK131095:QUL131109 REG131095:REH131109 ROC131095:ROD131109 RXY131095:RXZ131109 SHU131095:SHV131109 SRQ131095:SRR131109 TBM131095:TBN131109 TLI131095:TLJ131109 TVE131095:TVF131109 UFA131095:UFB131109 UOW131095:UOX131109 UYS131095:UYT131109 VIO131095:VIP131109 VSK131095:VSL131109 WCG131095:WCH131109 WMC131095:WMD131109 WVY131095:WVZ131109 P196631:Q196645 JM196631:JN196645 TI196631:TJ196645 ADE196631:ADF196645 ANA196631:ANB196645 AWW196631:AWX196645 BGS196631:BGT196645 BQO196631:BQP196645 CAK196631:CAL196645 CKG196631:CKH196645 CUC196631:CUD196645 DDY196631:DDZ196645 DNU196631:DNV196645 DXQ196631:DXR196645 EHM196631:EHN196645 ERI196631:ERJ196645 FBE196631:FBF196645 FLA196631:FLB196645 FUW196631:FUX196645 GES196631:GET196645 GOO196631:GOP196645 GYK196631:GYL196645 HIG196631:HIH196645 HSC196631:HSD196645 IBY196631:IBZ196645 ILU196631:ILV196645 IVQ196631:IVR196645 JFM196631:JFN196645 JPI196631:JPJ196645 JZE196631:JZF196645 KJA196631:KJB196645 KSW196631:KSX196645 LCS196631:LCT196645 LMO196631:LMP196645 LWK196631:LWL196645 MGG196631:MGH196645 MQC196631:MQD196645 MZY196631:MZZ196645 NJU196631:NJV196645 NTQ196631:NTR196645 ODM196631:ODN196645 ONI196631:ONJ196645 OXE196631:OXF196645 PHA196631:PHB196645 PQW196631:PQX196645 QAS196631:QAT196645 QKO196631:QKP196645 QUK196631:QUL196645 REG196631:REH196645 ROC196631:ROD196645 RXY196631:RXZ196645 SHU196631:SHV196645 SRQ196631:SRR196645 TBM196631:TBN196645 TLI196631:TLJ196645 TVE196631:TVF196645 UFA196631:UFB196645 UOW196631:UOX196645 UYS196631:UYT196645 VIO196631:VIP196645 VSK196631:VSL196645 WCG196631:WCH196645 WMC196631:WMD196645 WVY196631:WVZ196645 P262167:Q262181 JM262167:JN262181 TI262167:TJ262181 ADE262167:ADF262181 ANA262167:ANB262181 AWW262167:AWX262181 BGS262167:BGT262181 BQO262167:BQP262181 CAK262167:CAL262181 CKG262167:CKH262181 CUC262167:CUD262181 DDY262167:DDZ262181 DNU262167:DNV262181 DXQ262167:DXR262181 EHM262167:EHN262181 ERI262167:ERJ262181 FBE262167:FBF262181 FLA262167:FLB262181 FUW262167:FUX262181 GES262167:GET262181 GOO262167:GOP262181 GYK262167:GYL262181 HIG262167:HIH262181 HSC262167:HSD262181 IBY262167:IBZ262181 ILU262167:ILV262181 IVQ262167:IVR262181 JFM262167:JFN262181 JPI262167:JPJ262181 JZE262167:JZF262181 KJA262167:KJB262181 KSW262167:KSX262181 LCS262167:LCT262181 LMO262167:LMP262181 LWK262167:LWL262181 MGG262167:MGH262181 MQC262167:MQD262181 MZY262167:MZZ262181 NJU262167:NJV262181 NTQ262167:NTR262181 ODM262167:ODN262181 ONI262167:ONJ262181 OXE262167:OXF262181 PHA262167:PHB262181 PQW262167:PQX262181 QAS262167:QAT262181 QKO262167:QKP262181 QUK262167:QUL262181 REG262167:REH262181 ROC262167:ROD262181 RXY262167:RXZ262181 SHU262167:SHV262181 SRQ262167:SRR262181 TBM262167:TBN262181 TLI262167:TLJ262181 TVE262167:TVF262181 UFA262167:UFB262181 UOW262167:UOX262181 UYS262167:UYT262181 VIO262167:VIP262181 VSK262167:VSL262181 WCG262167:WCH262181 WMC262167:WMD262181 WVY262167:WVZ262181 P327703:Q327717 JM327703:JN327717 TI327703:TJ327717 ADE327703:ADF327717 ANA327703:ANB327717 AWW327703:AWX327717 BGS327703:BGT327717 BQO327703:BQP327717 CAK327703:CAL327717 CKG327703:CKH327717 CUC327703:CUD327717 DDY327703:DDZ327717 DNU327703:DNV327717 DXQ327703:DXR327717 EHM327703:EHN327717 ERI327703:ERJ327717 FBE327703:FBF327717 FLA327703:FLB327717 FUW327703:FUX327717 GES327703:GET327717 GOO327703:GOP327717 GYK327703:GYL327717 HIG327703:HIH327717 HSC327703:HSD327717 IBY327703:IBZ327717 ILU327703:ILV327717 IVQ327703:IVR327717 JFM327703:JFN327717 JPI327703:JPJ327717 JZE327703:JZF327717 KJA327703:KJB327717 KSW327703:KSX327717 LCS327703:LCT327717 LMO327703:LMP327717 LWK327703:LWL327717 MGG327703:MGH327717 MQC327703:MQD327717 MZY327703:MZZ327717 NJU327703:NJV327717 NTQ327703:NTR327717 ODM327703:ODN327717 ONI327703:ONJ327717 OXE327703:OXF327717 PHA327703:PHB327717 PQW327703:PQX327717 QAS327703:QAT327717 QKO327703:QKP327717 QUK327703:QUL327717 REG327703:REH327717 ROC327703:ROD327717 RXY327703:RXZ327717 SHU327703:SHV327717 SRQ327703:SRR327717 TBM327703:TBN327717 TLI327703:TLJ327717 TVE327703:TVF327717 UFA327703:UFB327717 UOW327703:UOX327717 UYS327703:UYT327717 VIO327703:VIP327717 VSK327703:VSL327717 WCG327703:WCH327717 WMC327703:WMD327717 WVY327703:WVZ327717 P393239:Q393253 JM393239:JN393253 TI393239:TJ393253 ADE393239:ADF393253 ANA393239:ANB393253 AWW393239:AWX393253 BGS393239:BGT393253 BQO393239:BQP393253 CAK393239:CAL393253 CKG393239:CKH393253 CUC393239:CUD393253 DDY393239:DDZ393253 DNU393239:DNV393253 DXQ393239:DXR393253 EHM393239:EHN393253 ERI393239:ERJ393253 FBE393239:FBF393253 FLA393239:FLB393253 FUW393239:FUX393253 GES393239:GET393253 GOO393239:GOP393253 GYK393239:GYL393253 HIG393239:HIH393253 HSC393239:HSD393253 IBY393239:IBZ393253 ILU393239:ILV393253 IVQ393239:IVR393253 JFM393239:JFN393253 JPI393239:JPJ393253 JZE393239:JZF393253 KJA393239:KJB393253 KSW393239:KSX393253 LCS393239:LCT393253 LMO393239:LMP393253 LWK393239:LWL393253 MGG393239:MGH393253 MQC393239:MQD393253 MZY393239:MZZ393253 NJU393239:NJV393253 NTQ393239:NTR393253 ODM393239:ODN393253 ONI393239:ONJ393253 OXE393239:OXF393253 PHA393239:PHB393253 PQW393239:PQX393253 QAS393239:QAT393253 QKO393239:QKP393253 QUK393239:QUL393253 REG393239:REH393253 ROC393239:ROD393253 RXY393239:RXZ393253 SHU393239:SHV393253 SRQ393239:SRR393253 TBM393239:TBN393253 TLI393239:TLJ393253 TVE393239:TVF393253 UFA393239:UFB393253 UOW393239:UOX393253 UYS393239:UYT393253 VIO393239:VIP393253 VSK393239:VSL393253 WCG393239:WCH393253 WMC393239:WMD393253 WVY393239:WVZ393253 P458775:Q458789 JM458775:JN458789 TI458775:TJ458789 ADE458775:ADF458789 ANA458775:ANB458789 AWW458775:AWX458789 BGS458775:BGT458789 BQO458775:BQP458789 CAK458775:CAL458789 CKG458775:CKH458789 CUC458775:CUD458789 DDY458775:DDZ458789 DNU458775:DNV458789 DXQ458775:DXR458789 EHM458775:EHN458789 ERI458775:ERJ458789 FBE458775:FBF458789 FLA458775:FLB458789 FUW458775:FUX458789 GES458775:GET458789 GOO458775:GOP458789 GYK458775:GYL458789 HIG458775:HIH458789 HSC458775:HSD458789 IBY458775:IBZ458789 ILU458775:ILV458789 IVQ458775:IVR458789 JFM458775:JFN458789 JPI458775:JPJ458789 JZE458775:JZF458789 KJA458775:KJB458789 KSW458775:KSX458789 LCS458775:LCT458789 LMO458775:LMP458789 LWK458775:LWL458789 MGG458775:MGH458789 MQC458775:MQD458789 MZY458775:MZZ458789 NJU458775:NJV458789 NTQ458775:NTR458789 ODM458775:ODN458789 ONI458775:ONJ458789 OXE458775:OXF458789 PHA458775:PHB458789 PQW458775:PQX458789 QAS458775:QAT458789 QKO458775:QKP458789 QUK458775:QUL458789 REG458775:REH458789 ROC458775:ROD458789 RXY458775:RXZ458789 SHU458775:SHV458789 SRQ458775:SRR458789 TBM458775:TBN458789 TLI458775:TLJ458789 TVE458775:TVF458789 UFA458775:UFB458789 UOW458775:UOX458789 UYS458775:UYT458789 VIO458775:VIP458789 VSK458775:VSL458789 WCG458775:WCH458789 WMC458775:WMD458789 WVY458775:WVZ458789 P524311:Q524325 JM524311:JN524325 TI524311:TJ524325 ADE524311:ADF524325 ANA524311:ANB524325 AWW524311:AWX524325 BGS524311:BGT524325 BQO524311:BQP524325 CAK524311:CAL524325 CKG524311:CKH524325 CUC524311:CUD524325 DDY524311:DDZ524325 DNU524311:DNV524325 DXQ524311:DXR524325 EHM524311:EHN524325 ERI524311:ERJ524325 FBE524311:FBF524325 FLA524311:FLB524325 FUW524311:FUX524325 GES524311:GET524325 GOO524311:GOP524325 GYK524311:GYL524325 HIG524311:HIH524325 HSC524311:HSD524325 IBY524311:IBZ524325 ILU524311:ILV524325 IVQ524311:IVR524325 JFM524311:JFN524325 JPI524311:JPJ524325 JZE524311:JZF524325 KJA524311:KJB524325 KSW524311:KSX524325 LCS524311:LCT524325 LMO524311:LMP524325 LWK524311:LWL524325 MGG524311:MGH524325 MQC524311:MQD524325 MZY524311:MZZ524325 NJU524311:NJV524325 NTQ524311:NTR524325 ODM524311:ODN524325 ONI524311:ONJ524325 OXE524311:OXF524325 PHA524311:PHB524325 PQW524311:PQX524325 QAS524311:QAT524325 QKO524311:QKP524325 QUK524311:QUL524325 REG524311:REH524325 ROC524311:ROD524325 RXY524311:RXZ524325 SHU524311:SHV524325 SRQ524311:SRR524325 TBM524311:TBN524325 TLI524311:TLJ524325 TVE524311:TVF524325 UFA524311:UFB524325 UOW524311:UOX524325 UYS524311:UYT524325 VIO524311:VIP524325 VSK524311:VSL524325 WCG524311:WCH524325 WMC524311:WMD524325 WVY524311:WVZ524325 P589847:Q589861 JM589847:JN589861 TI589847:TJ589861 ADE589847:ADF589861 ANA589847:ANB589861 AWW589847:AWX589861 BGS589847:BGT589861 BQO589847:BQP589861 CAK589847:CAL589861 CKG589847:CKH589861 CUC589847:CUD589861 DDY589847:DDZ589861 DNU589847:DNV589861 DXQ589847:DXR589861 EHM589847:EHN589861 ERI589847:ERJ589861 FBE589847:FBF589861 FLA589847:FLB589861 FUW589847:FUX589861 GES589847:GET589861 GOO589847:GOP589861 GYK589847:GYL589861 HIG589847:HIH589861 HSC589847:HSD589861 IBY589847:IBZ589861 ILU589847:ILV589861 IVQ589847:IVR589861 JFM589847:JFN589861 JPI589847:JPJ589861 JZE589847:JZF589861 KJA589847:KJB589861 KSW589847:KSX589861 LCS589847:LCT589861 LMO589847:LMP589861 LWK589847:LWL589861 MGG589847:MGH589861 MQC589847:MQD589861 MZY589847:MZZ589861 NJU589847:NJV589861 NTQ589847:NTR589861 ODM589847:ODN589861 ONI589847:ONJ589861 OXE589847:OXF589861 PHA589847:PHB589861 PQW589847:PQX589861 QAS589847:QAT589861 QKO589847:QKP589861 QUK589847:QUL589861 REG589847:REH589861 ROC589847:ROD589861 RXY589847:RXZ589861 SHU589847:SHV589861 SRQ589847:SRR589861 TBM589847:TBN589861 TLI589847:TLJ589861 TVE589847:TVF589861 UFA589847:UFB589861 UOW589847:UOX589861 UYS589847:UYT589861 VIO589847:VIP589861 VSK589847:VSL589861 WCG589847:WCH589861 WMC589847:WMD589861 WVY589847:WVZ589861 P655383:Q655397 JM655383:JN655397 TI655383:TJ655397 ADE655383:ADF655397 ANA655383:ANB655397 AWW655383:AWX655397 BGS655383:BGT655397 BQO655383:BQP655397 CAK655383:CAL655397 CKG655383:CKH655397 CUC655383:CUD655397 DDY655383:DDZ655397 DNU655383:DNV655397 DXQ655383:DXR655397 EHM655383:EHN655397 ERI655383:ERJ655397 FBE655383:FBF655397 FLA655383:FLB655397 FUW655383:FUX655397 GES655383:GET655397 GOO655383:GOP655397 GYK655383:GYL655397 HIG655383:HIH655397 HSC655383:HSD655397 IBY655383:IBZ655397 ILU655383:ILV655397 IVQ655383:IVR655397 JFM655383:JFN655397 JPI655383:JPJ655397 JZE655383:JZF655397 KJA655383:KJB655397 KSW655383:KSX655397 LCS655383:LCT655397 LMO655383:LMP655397 LWK655383:LWL655397 MGG655383:MGH655397 MQC655383:MQD655397 MZY655383:MZZ655397 NJU655383:NJV655397 NTQ655383:NTR655397 ODM655383:ODN655397 ONI655383:ONJ655397 OXE655383:OXF655397 PHA655383:PHB655397 PQW655383:PQX655397 QAS655383:QAT655397 QKO655383:QKP655397 QUK655383:QUL655397 REG655383:REH655397 ROC655383:ROD655397 RXY655383:RXZ655397 SHU655383:SHV655397 SRQ655383:SRR655397 TBM655383:TBN655397 TLI655383:TLJ655397 TVE655383:TVF655397 UFA655383:UFB655397 UOW655383:UOX655397 UYS655383:UYT655397 VIO655383:VIP655397 VSK655383:VSL655397 WCG655383:WCH655397 WMC655383:WMD655397 WVY655383:WVZ655397 P720919:Q720933 JM720919:JN720933 TI720919:TJ720933 ADE720919:ADF720933 ANA720919:ANB720933 AWW720919:AWX720933 BGS720919:BGT720933 BQO720919:BQP720933 CAK720919:CAL720933 CKG720919:CKH720933 CUC720919:CUD720933 DDY720919:DDZ720933 DNU720919:DNV720933 DXQ720919:DXR720933 EHM720919:EHN720933 ERI720919:ERJ720933 FBE720919:FBF720933 FLA720919:FLB720933 FUW720919:FUX720933 GES720919:GET720933 GOO720919:GOP720933 GYK720919:GYL720933 HIG720919:HIH720933 HSC720919:HSD720933 IBY720919:IBZ720933 ILU720919:ILV720933 IVQ720919:IVR720933 JFM720919:JFN720933 JPI720919:JPJ720933 JZE720919:JZF720933 KJA720919:KJB720933 KSW720919:KSX720933 LCS720919:LCT720933 LMO720919:LMP720933 LWK720919:LWL720933 MGG720919:MGH720933 MQC720919:MQD720933 MZY720919:MZZ720933 NJU720919:NJV720933 NTQ720919:NTR720933 ODM720919:ODN720933 ONI720919:ONJ720933 OXE720919:OXF720933 PHA720919:PHB720933 PQW720919:PQX720933 QAS720919:QAT720933 QKO720919:QKP720933 QUK720919:QUL720933 REG720919:REH720933 ROC720919:ROD720933 RXY720919:RXZ720933 SHU720919:SHV720933 SRQ720919:SRR720933 TBM720919:TBN720933 TLI720919:TLJ720933 TVE720919:TVF720933 UFA720919:UFB720933 UOW720919:UOX720933 UYS720919:UYT720933 VIO720919:VIP720933 VSK720919:VSL720933 WCG720919:WCH720933 WMC720919:WMD720933 WVY720919:WVZ720933 P786455:Q786469 JM786455:JN786469 TI786455:TJ786469 ADE786455:ADF786469 ANA786455:ANB786469 AWW786455:AWX786469 BGS786455:BGT786469 BQO786455:BQP786469 CAK786455:CAL786469 CKG786455:CKH786469 CUC786455:CUD786469 DDY786455:DDZ786469 DNU786455:DNV786469 DXQ786455:DXR786469 EHM786455:EHN786469 ERI786455:ERJ786469 FBE786455:FBF786469 FLA786455:FLB786469 FUW786455:FUX786469 GES786455:GET786469 GOO786455:GOP786469 GYK786455:GYL786469 HIG786455:HIH786469 HSC786455:HSD786469 IBY786455:IBZ786469 ILU786455:ILV786469 IVQ786455:IVR786469 JFM786455:JFN786469 JPI786455:JPJ786469 JZE786455:JZF786469 KJA786455:KJB786469 KSW786455:KSX786469 LCS786455:LCT786469 LMO786455:LMP786469 LWK786455:LWL786469 MGG786455:MGH786469 MQC786455:MQD786469 MZY786455:MZZ786469 NJU786455:NJV786469 NTQ786455:NTR786469 ODM786455:ODN786469 ONI786455:ONJ786469 OXE786455:OXF786469 PHA786455:PHB786469 PQW786455:PQX786469 QAS786455:QAT786469 QKO786455:QKP786469 QUK786455:QUL786469 REG786455:REH786469 ROC786455:ROD786469 RXY786455:RXZ786469 SHU786455:SHV786469 SRQ786455:SRR786469 TBM786455:TBN786469 TLI786455:TLJ786469 TVE786455:TVF786469 UFA786455:UFB786469 UOW786455:UOX786469 UYS786455:UYT786469 VIO786455:VIP786469 VSK786455:VSL786469 WCG786455:WCH786469 WMC786455:WMD786469 WVY786455:WVZ786469 P851991:Q852005 JM851991:JN852005 TI851991:TJ852005 ADE851991:ADF852005 ANA851991:ANB852005 AWW851991:AWX852005 BGS851991:BGT852005 BQO851991:BQP852005 CAK851991:CAL852005 CKG851991:CKH852005 CUC851991:CUD852005 DDY851991:DDZ852005 DNU851991:DNV852005 DXQ851991:DXR852005 EHM851991:EHN852005 ERI851991:ERJ852005 FBE851991:FBF852005 FLA851991:FLB852005 FUW851991:FUX852005 GES851991:GET852005 GOO851991:GOP852005 GYK851991:GYL852005 HIG851991:HIH852005 HSC851991:HSD852005 IBY851991:IBZ852005 ILU851991:ILV852005 IVQ851991:IVR852005 JFM851991:JFN852005 JPI851991:JPJ852005 JZE851991:JZF852005 KJA851991:KJB852005 KSW851991:KSX852005 LCS851991:LCT852005 LMO851991:LMP852005 LWK851991:LWL852005 MGG851991:MGH852005 MQC851991:MQD852005 MZY851991:MZZ852005 NJU851991:NJV852005 NTQ851991:NTR852005 ODM851991:ODN852005 ONI851991:ONJ852005 OXE851991:OXF852005 PHA851991:PHB852005 PQW851991:PQX852005 QAS851991:QAT852005 QKO851991:QKP852005 QUK851991:QUL852005 REG851991:REH852005 ROC851991:ROD852005 RXY851991:RXZ852005 SHU851991:SHV852005 SRQ851991:SRR852005 TBM851991:TBN852005 TLI851991:TLJ852005 TVE851991:TVF852005 UFA851991:UFB852005 UOW851991:UOX852005 UYS851991:UYT852005 VIO851991:VIP852005 VSK851991:VSL852005 WCG851991:WCH852005 WMC851991:WMD852005 WVY851991:WVZ852005 P917527:Q917541 JM917527:JN917541 TI917527:TJ917541 ADE917527:ADF917541 ANA917527:ANB917541 AWW917527:AWX917541 BGS917527:BGT917541 BQO917527:BQP917541 CAK917527:CAL917541 CKG917527:CKH917541 CUC917527:CUD917541 DDY917527:DDZ917541 DNU917527:DNV917541 DXQ917527:DXR917541 EHM917527:EHN917541 ERI917527:ERJ917541 FBE917527:FBF917541 FLA917527:FLB917541 FUW917527:FUX917541 GES917527:GET917541 GOO917527:GOP917541 GYK917527:GYL917541 HIG917527:HIH917541 HSC917527:HSD917541 IBY917527:IBZ917541 ILU917527:ILV917541 IVQ917527:IVR917541 JFM917527:JFN917541 JPI917527:JPJ917541 JZE917527:JZF917541 KJA917527:KJB917541 KSW917527:KSX917541 LCS917527:LCT917541 LMO917527:LMP917541 LWK917527:LWL917541 MGG917527:MGH917541 MQC917527:MQD917541 MZY917527:MZZ917541 NJU917527:NJV917541 NTQ917527:NTR917541 ODM917527:ODN917541 ONI917527:ONJ917541 OXE917527:OXF917541 PHA917527:PHB917541 PQW917527:PQX917541 QAS917527:QAT917541 QKO917527:QKP917541 QUK917527:QUL917541 REG917527:REH917541 ROC917527:ROD917541 RXY917527:RXZ917541 SHU917527:SHV917541 SRQ917527:SRR917541 TBM917527:TBN917541 TLI917527:TLJ917541 TVE917527:TVF917541 UFA917527:UFB917541 UOW917527:UOX917541 UYS917527:UYT917541 VIO917527:VIP917541 VSK917527:VSL917541 WCG917527:WCH917541 WMC917527:WMD917541 WVY917527:WVZ917541 P983063:Q983077 JM983063:JN983077 TI983063:TJ983077 ADE983063:ADF983077 ANA983063:ANB983077 AWW983063:AWX983077 BGS983063:BGT983077 BQO983063:BQP983077 CAK983063:CAL983077 CKG983063:CKH983077 CUC983063:CUD983077 DDY983063:DDZ983077 DNU983063:DNV983077 DXQ983063:DXR983077 EHM983063:EHN983077 ERI983063:ERJ983077 FBE983063:FBF983077 FLA983063:FLB983077 FUW983063:FUX983077 GES983063:GET983077 GOO983063:GOP983077 GYK983063:GYL983077 HIG983063:HIH983077 HSC983063:HSD983077 IBY983063:IBZ983077 ILU983063:ILV983077 IVQ983063:IVR983077 JFM983063:JFN983077 JPI983063:JPJ983077 JZE983063:JZF983077 KJA983063:KJB983077 KSW983063:KSX983077 LCS983063:LCT983077 LMO983063:LMP983077 LWK983063:LWL983077 MGG983063:MGH983077 MQC983063:MQD983077 MZY983063:MZZ983077 NJU983063:NJV983077 NTQ983063:NTR983077 ODM983063:ODN983077 ONI983063:ONJ983077 OXE983063:OXF983077 PHA983063:PHB983077 PQW983063:PQX983077 QAS983063:QAT983077 QKO983063:QKP983077 QUK983063:QUL983077 REG983063:REH983077 ROC983063:ROD983077 RXY983063:RXZ983077 SHU983063:SHV983077 SRQ983063:SRR983077 TBM983063:TBN983077 TLI983063:TLJ983077 TVE983063:TVF983077 UFA983063:UFB983077 UOW983063:UOX983077 UYS983063:UYT983077 VIO983063:VIP983077 VSK983063:VSL983077 WCG983063:WCH983077 WMC983063:WMD983077 J13:N37 JG13:JK37 TC13:TG37 ACY13:ADC37 AMU13:AMY37 AWQ13:AWU37 BGM13:BGQ37 BQI13:BQM37 CAE13:CAI37 CKA13:CKE37 CTW13:CUA37 DDS13:DDW37 DNO13:DNS37 DXK13:DXO37 EHG13:EHK37 ERC13:ERG37 FAY13:FBC37 FKU13:FKY37 FUQ13:FUU37 GEM13:GEQ37 GOI13:GOM37 GYE13:GYI37 HIA13:HIE37 HRW13:HSA37 IBS13:IBW37 ILO13:ILS37 IVK13:IVO37 JFG13:JFK37 JPC13:JPG37 JYY13:JZC37 KIU13:KIY37 KSQ13:KSU37 LCM13:LCQ37 LMI13:LMM37 LWE13:LWI37 MGA13:MGE37 MPW13:MQA37 MZS13:MZW37 NJO13:NJS37 NTK13:NTO37 ODG13:ODK37 ONC13:ONG37 OWY13:OXC37 PGU13:PGY37 PQQ13:PQU37 QAM13:QAQ37 QKI13:QKM37 QUE13:QUI37 REA13:REE37 RNW13:ROA37 RXS13:RXW37 SHO13:SHS37 SRK13:SRO37 TBG13:TBK37 TLC13:TLG37 TUY13:TVC37 UEU13:UEY37 UOQ13:UOU37 UYM13:UYQ37 VII13:VIM37 VSE13:VSI37 WCA13:WCE37 WLW13:WMA37 WVS13:WVW37 P13:Q37 JM13:JN37 TI13:TJ37 ADE13:ADF37 ANA13:ANB37 AWW13:AWX37 BGS13:BGT37 BQO13:BQP37 CAK13:CAL37 CKG13:CKH37 CUC13:CUD37 DDY13:DDZ37 DNU13:DNV37 DXQ13:DXR37 EHM13:EHN37 ERI13:ERJ37 FBE13:FBF37 FLA13:FLB37 FUW13:FUX37 GES13:GET37 GOO13:GOP37 GYK13:GYL37 HIG13:HIH37 HSC13:HSD37 IBY13:IBZ37 ILU13:ILV37 IVQ13:IVR37 JFM13:JFN37 JPI13:JPJ37 JZE13:JZF37 KJA13:KJB37 KSW13:KSX37 LCS13:LCT37 LMO13:LMP37 LWK13:LWL37 MGG13:MGH37 MQC13:MQD37 MZY13:MZZ37 NJU13:NJV37 NTQ13:NTR37 ODM13:ODN37 ONI13:ONJ37 OXE13:OXF37 PHA13:PHB37 PQW13:PQX37 QAS13:QAT37 QKO13:QKP37 QUK13:QUL37 REG13:REH37 ROC13:ROD37 RXY13:RXZ37 SHU13:SHV37 SRQ13:SRR37 TBM13:TBN37 TLI13:TLJ37 TVE13:TVF37 UFA13:UFB37 UOW13:UOX37 UYS13:UYT37 VIO13:VIP37 VSK13:VSL37 WCG13:WCH37 WMC13:WMD37 WVY13:WVZ37" xr:uid="{00000000-0002-0000-0200-000001000000}"/>
    <dataValidation type="list" imeMode="halfAlpha" allowBlank="1" showInputMessage="1" showErrorMessage="1" sqref="WVR983063:WVR983077 I65559:I65573 JF65559:JF65573 TB65559:TB65573 ACX65559:ACX65573 AMT65559:AMT65573 AWP65559:AWP65573 BGL65559:BGL65573 BQH65559:BQH65573 CAD65559:CAD65573 CJZ65559:CJZ65573 CTV65559:CTV65573 DDR65559:DDR65573 DNN65559:DNN65573 DXJ65559:DXJ65573 EHF65559:EHF65573 ERB65559:ERB65573 FAX65559:FAX65573 FKT65559:FKT65573 FUP65559:FUP65573 GEL65559:GEL65573 GOH65559:GOH65573 GYD65559:GYD65573 HHZ65559:HHZ65573 HRV65559:HRV65573 IBR65559:IBR65573 ILN65559:ILN65573 IVJ65559:IVJ65573 JFF65559:JFF65573 JPB65559:JPB65573 JYX65559:JYX65573 KIT65559:KIT65573 KSP65559:KSP65573 LCL65559:LCL65573 LMH65559:LMH65573 LWD65559:LWD65573 MFZ65559:MFZ65573 MPV65559:MPV65573 MZR65559:MZR65573 NJN65559:NJN65573 NTJ65559:NTJ65573 ODF65559:ODF65573 ONB65559:ONB65573 OWX65559:OWX65573 PGT65559:PGT65573 PQP65559:PQP65573 QAL65559:QAL65573 QKH65559:QKH65573 QUD65559:QUD65573 RDZ65559:RDZ65573 RNV65559:RNV65573 RXR65559:RXR65573 SHN65559:SHN65573 SRJ65559:SRJ65573 TBF65559:TBF65573 TLB65559:TLB65573 TUX65559:TUX65573 UET65559:UET65573 UOP65559:UOP65573 UYL65559:UYL65573 VIH65559:VIH65573 VSD65559:VSD65573 WBZ65559:WBZ65573 WLV65559:WLV65573 WVR65559:WVR65573 I131095:I131109 JF131095:JF131109 TB131095:TB131109 ACX131095:ACX131109 AMT131095:AMT131109 AWP131095:AWP131109 BGL131095:BGL131109 BQH131095:BQH131109 CAD131095:CAD131109 CJZ131095:CJZ131109 CTV131095:CTV131109 DDR131095:DDR131109 DNN131095:DNN131109 DXJ131095:DXJ131109 EHF131095:EHF131109 ERB131095:ERB131109 FAX131095:FAX131109 FKT131095:FKT131109 FUP131095:FUP131109 GEL131095:GEL131109 GOH131095:GOH131109 GYD131095:GYD131109 HHZ131095:HHZ131109 HRV131095:HRV131109 IBR131095:IBR131109 ILN131095:ILN131109 IVJ131095:IVJ131109 JFF131095:JFF131109 JPB131095:JPB131109 JYX131095:JYX131109 KIT131095:KIT131109 KSP131095:KSP131109 LCL131095:LCL131109 LMH131095:LMH131109 LWD131095:LWD131109 MFZ131095:MFZ131109 MPV131095:MPV131109 MZR131095:MZR131109 NJN131095:NJN131109 NTJ131095:NTJ131109 ODF131095:ODF131109 ONB131095:ONB131109 OWX131095:OWX131109 PGT131095:PGT131109 PQP131095:PQP131109 QAL131095:QAL131109 QKH131095:QKH131109 QUD131095:QUD131109 RDZ131095:RDZ131109 RNV131095:RNV131109 RXR131095:RXR131109 SHN131095:SHN131109 SRJ131095:SRJ131109 TBF131095:TBF131109 TLB131095:TLB131109 TUX131095:TUX131109 UET131095:UET131109 UOP131095:UOP131109 UYL131095:UYL131109 VIH131095:VIH131109 VSD131095:VSD131109 WBZ131095:WBZ131109 WLV131095:WLV131109 WVR131095:WVR131109 I196631:I196645 JF196631:JF196645 TB196631:TB196645 ACX196631:ACX196645 AMT196631:AMT196645 AWP196631:AWP196645 BGL196631:BGL196645 BQH196631:BQH196645 CAD196631:CAD196645 CJZ196631:CJZ196645 CTV196631:CTV196645 DDR196631:DDR196645 DNN196631:DNN196645 DXJ196631:DXJ196645 EHF196631:EHF196645 ERB196631:ERB196645 FAX196631:FAX196645 FKT196631:FKT196645 FUP196631:FUP196645 GEL196631:GEL196645 GOH196631:GOH196645 GYD196631:GYD196645 HHZ196631:HHZ196645 HRV196631:HRV196645 IBR196631:IBR196645 ILN196631:ILN196645 IVJ196631:IVJ196645 JFF196631:JFF196645 JPB196631:JPB196645 JYX196631:JYX196645 KIT196631:KIT196645 KSP196631:KSP196645 LCL196631:LCL196645 LMH196631:LMH196645 LWD196631:LWD196645 MFZ196631:MFZ196645 MPV196631:MPV196645 MZR196631:MZR196645 NJN196631:NJN196645 NTJ196631:NTJ196645 ODF196631:ODF196645 ONB196631:ONB196645 OWX196631:OWX196645 PGT196631:PGT196645 PQP196631:PQP196645 QAL196631:QAL196645 QKH196631:QKH196645 QUD196631:QUD196645 RDZ196631:RDZ196645 RNV196631:RNV196645 RXR196631:RXR196645 SHN196631:SHN196645 SRJ196631:SRJ196645 TBF196631:TBF196645 TLB196631:TLB196645 TUX196631:TUX196645 UET196631:UET196645 UOP196631:UOP196645 UYL196631:UYL196645 VIH196631:VIH196645 VSD196631:VSD196645 WBZ196631:WBZ196645 WLV196631:WLV196645 WVR196631:WVR196645 I262167:I262181 JF262167:JF262181 TB262167:TB262181 ACX262167:ACX262181 AMT262167:AMT262181 AWP262167:AWP262181 BGL262167:BGL262181 BQH262167:BQH262181 CAD262167:CAD262181 CJZ262167:CJZ262181 CTV262167:CTV262181 DDR262167:DDR262181 DNN262167:DNN262181 DXJ262167:DXJ262181 EHF262167:EHF262181 ERB262167:ERB262181 FAX262167:FAX262181 FKT262167:FKT262181 FUP262167:FUP262181 GEL262167:GEL262181 GOH262167:GOH262181 GYD262167:GYD262181 HHZ262167:HHZ262181 HRV262167:HRV262181 IBR262167:IBR262181 ILN262167:ILN262181 IVJ262167:IVJ262181 JFF262167:JFF262181 JPB262167:JPB262181 JYX262167:JYX262181 KIT262167:KIT262181 KSP262167:KSP262181 LCL262167:LCL262181 LMH262167:LMH262181 LWD262167:LWD262181 MFZ262167:MFZ262181 MPV262167:MPV262181 MZR262167:MZR262181 NJN262167:NJN262181 NTJ262167:NTJ262181 ODF262167:ODF262181 ONB262167:ONB262181 OWX262167:OWX262181 PGT262167:PGT262181 PQP262167:PQP262181 QAL262167:QAL262181 QKH262167:QKH262181 QUD262167:QUD262181 RDZ262167:RDZ262181 RNV262167:RNV262181 RXR262167:RXR262181 SHN262167:SHN262181 SRJ262167:SRJ262181 TBF262167:TBF262181 TLB262167:TLB262181 TUX262167:TUX262181 UET262167:UET262181 UOP262167:UOP262181 UYL262167:UYL262181 VIH262167:VIH262181 VSD262167:VSD262181 WBZ262167:WBZ262181 WLV262167:WLV262181 WVR262167:WVR262181 I327703:I327717 JF327703:JF327717 TB327703:TB327717 ACX327703:ACX327717 AMT327703:AMT327717 AWP327703:AWP327717 BGL327703:BGL327717 BQH327703:BQH327717 CAD327703:CAD327717 CJZ327703:CJZ327717 CTV327703:CTV327717 DDR327703:DDR327717 DNN327703:DNN327717 DXJ327703:DXJ327717 EHF327703:EHF327717 ERB327703:ERB327717 FAX327703:FAX327717 FKT327703:FKT327717 FUP327703:FUP327717 GEL327703:GEL327717 GOH327703:GOH327717 GYD327703:GYD327717 HHZ327703:HHZ327717 HRV327703:HRV327717 IBR327703:IBR327717 ILN327703:ILN327717 IVJ327703:IVJ327717 JFF327703:JFF327717 JPB327703:JPB327717 JYX327703:JYX327717 KIT327703:KIT327717 KSP327703:KSP327717 LCL327703:LCL327717 LMH327703:LMH327717 LWD327703:LWD327717 MFZ327703:MFZ327717 MPV327703:MPV327717 MZR327703:MZR327717 NJN327703:NJN327717 NTJ327703:NTJ327717 ODF327703:ODF327717 ONB327703:ONB327717 OWX327703:OWX327717 PGT327703:PGT327717 PQP327703:PQP327717 QAL327703:QAL327717 QKH327703:QKH327717 QUD327703:QUD327717 RDZ327703:RDZ327717 RNV327703:RNV327717 RXR327703:RXR327717 SHN327703:SHN327717 SRJ327703:SRJ327717 TBF327703:TBF327717 TLB327703:TLB327717 TUX327703:TUX327717 UET327703:UET327717 UOP327703:UOP327717 UYL327703:UYL327717 VIH327703:VIH327717 VSD327703:VSD327717 WBZ327703:WBZ327717 WLV327703:WLV327717 WVR327703:WVR327717 I393239:I393253 JF393239:JF393253 TB393239:TB393253 ACX393239:ACX393253 AMT393239:AMT393253 AWP393239:AWP393253 BGL393239:BGL393253 BQH393239:BQH393253 CAD393239:CAD393253 CJZ393239:CJZ393253 CTV393239:CTV393253 DDR393239:DDR393253 DNN393239:DNN393253 DXJ393239:DXJ393253 EHF393239:EHF393253 ERB393239:ERB393253 FAX393239:FAX393253 FKT393239:FKT393253 FUP393239:FUP393253 GEL393239:GEL393253 GOH393239:GOH393253 GYD393239:GYD393253 HHZ393239:HHZ393253 HRV393239:HRV393253 IBR393239:IBR393253 ILN393239:ILN393253 IVJ393239:IVJ393253 JFF393239:JFF393253 JPB393239:JPB393253 JYX393239:JYX393253 KIT393239:KIT393253 KSP393239:KSP393253 LCL393239:LCL393253 LMH393239:LMH393253 LWD393239:LWD393253 MFZ393239:MFZ393253 MPV393239:MPV393253 MZR393239:MZR393253 NJN393239:NJN393253 NTJ393239:NTJ393253 ODF393239:ODF393253 ONB393239:ONB393253 OWX393239:OWX393253 PGT393239:PGT393253 PQP393239:PQP393253 QAL393239:QAL393253 QKH393239:QKH393253 QUD393239:QUD393253 RDZ393239:RDZ393253 RNV393239:RNV393253 RXR393239:RXR393253 SHN393239:SHN393253 SRJ393239:SRJ393253 TBF393239:TBF393253 TLB393239:TLB393253 TUX393239:TUX393253 UET393239:UET393253 UOP393239:UOP393253 UYL393239:UYL393253 VIH393239:VIH393253 VSD393239:VSD393253 WBZ393239:WBZ393253 WLV393239:WLV393253 WVR393239:WVR393253 I458775:I458789 JF458775:JF458789 TB458775:TB458789 ACX458775:ACX458789 AMT458775:AMT458789 AWP458775:AWP458789 BGL458775:BGL458789 BQH458775:BQH458789 CAD458775:CAD458789 CJZ458775:CJZ458789 CTV458775:CTV458789 DDR458775:DDR458789 DNN458775:DNN458789 DXJ458775:DXJ458789 EHF458775:EHF458789 ERB458775:ERB458789 FAX458775:FAX458789 FKT458775:FKT458789 FUP458775:FUP458789 GEL458775:GEL458789 GOH458775:GOH458789 GYD458775:GYD458789 HHZ458775:HHZ458789 HRV458775:HRV458789 IBR458775:IBR458789 ILN458775:ILN458789 IVJ458775:IVJ458789 JFF458775:JFF458789 JPB458775:JPB458789 JYX458775:JYX458789 KIT458775:KIT458789 KSP458775:KSP458789 LCL458775:LCL458789 LMH458775:LMH458789 LWD458775:LWD458789 MFZ458775:MFZ458789 MPV458775:MPV458789 MZR458775:MZR458789 NJN458775:NJN458789 NTJ458775:NTJ458789 ODF458775:ODF458789 ONB458775:ONB458789 OWX458775:OWX458789 PGT458775:PGT458789 PQP458775:PQP458789 QAL458775:QAL458789 QKH458775:QKH458789 QUD458775:QUD458789 RDZ458775:RDZ458789 RNV458775:RNV458789 RXR458775:RXR458789 SHN458775:SHN458789 SRJ458775:SRJ458789 TBF458775:TBF458789 TLB458775:TLB458789 TUX458775:TUX458789 UET458775:UET458789 UOP458775:UOP458789 UYL458775:UYL458789 VIH458775:VIH458789 VSD458775:VSD458789 WBZ458775:WBZ458789 WLV458775:WLV458789 WVR458775:WVR458789 I524311:I524325 JF524311:JF524325 TB524311:TB524325 ACX524311:ACX524325 AMT524311:AMT524325 AWP524311:AWP524325 BGL524311:BGL524325 BQH524311:BQH524325 CAD524311:CAD524325 CJZ524311:CJZ524325 CTV524311:CTV524325 DDR524311:DDR524325 DNN524311:DNN524325 DXJ524311:DXJ524325 EHF524311:EHF524325 ERB524311:ERB524325 FAX524311:FAX524325 FKT524311:FKT524325 FUP524311:FUP524325 GEL524311:GEL524325 GOH524311:GOH524325 GYD524311:GYD524325 HHZ524311:HHZ524325 HRV524311:HRV524325 IBR524311:IBR524325 ILN524311:ILN524325 IVJ524311:IVJ524325 JFF524311:JFF524325 JPB524311:JPB524325 JYX524311:JYX524325 KIT524311:KIT524325 KSP524311:KSP524325 LCL524311:LCL524325 LMH524311:LMH524325 LWD524311:LWD524325 MFZ524311:MFZ524325 MPV524311:MPV524325 MZR524311:MZR524325 NJN524311:NJN524325 NTJ524311:NTJ524325 ODF524311:ODF524325 ONB524311:ONB524325 OWX524311:OWX524325 PGT524311:PGT524325 PQP524311:PQP524325 QAL524311:QAL524325 QKH524311:QKH524325 QUD524311:QUD524325 RDZ524311:RDZ524325 RNV524311:RNV524325 RXR524311:RXR524325 SHN524311:SHN524325 SRJ524311:SRJ524325 TBF524311:TBF524325 TLB524311:TLB524325 TUX524311:TUX524325 UET524311:UET524325 UOP524311:UOP524325 UYL524311:UYL524325 VIH524311:VIH524325 VSD524311:VSD524325 WBZ524311:WBZ524325 WLV524311:WLV524325 WVR524311:WVR524325 I589847:I589861 JF589847:JF589861 TB589847:TB589861 ACX589847:ACX589861 AMT589847:AMT589861 AWP589847:AWP589861 BGL589847:BGL589861 BQH589847:BQH589861 CAD589847:CAD589861 CJZ589847:CJZ589861 CTV589847:CTV589861 DDR589847:DDR589861 DNN589847:DNN589861 DXJ589847:DXJ589861 EHF589847:EHF589861 ERB589847:ERB589861 FAX589847:FAX589861 FKT589847:FKT589861 FUP589847:FUP589861 GEL589847:GEL589861 GOH589847:GOH589861 GYD589847:GYD589861 HHZ589847:HHZ589861 HRV589847:HRV589861 IBR589847:IBR589861 ILN589847:ILN589861 IVJ589847:IVJ589861 JFF589847:JFF589861 JPB589847:JPB589861 JYX589847:JYX589861 KIT589847:KIT589861 KSP589847:KSP589861 LCL589847:LCL589861 LMH589847:LMH589861 LWD589847:LWD589861 MFZ589847:MFZ589861 MPV589847:MPV589861 MZR589847:MZR589861 NJN589847:NJN589861 NTJ589847:NTJ589861 ODF589847:ODF589861 ONB589847:ONB589861 OWX589847:OWX589861 PGT589847:PGT589861 PQP589847:PQP589861 QAL589847:QAL589861 QKH589847:QKH589861 QUD589847:QUD589861 RDZ589847:RDZ589861 RNV589847:RNV589861 RXR589847:RXR589861 SHN589847:SHN589861 SRJ589847:SRJ589861 TBF589847:TBF589861 TLB589847:TLB589861 TUX589847:TUX589861 UET589847:UET589861 UOP589847:UOP589861 UYL589847:UYL589861 VIH589847:VIH589861 VSD589847:VSD589861 WBZ589847:WBZ589861 WLV589847:WLV589861 WVR589847:WVR589861 I655383:I655397 JF655383:JF655397 TB655383:TB655397 ACX655383:ACX655397 AMT655383:AMT655397 AWP655383:AWP655397 BGL655383:BGL655397 BQH655383:BQH655397 CAD655383:CAD655397 CJZ655383:CJZ655397 CTV655383:CTV655397 DDR655383:DDR655397 DNN655383:DNN655397 DXJ655383:DXJ655397 EHF655383:EHF655397 ERB655383:ERB655397 FAX655383:FAX655397 FKT655383:FKT655397 FUP655383:FUP655397 GEL655383:GEL655397 GOH655383:GOH655397 GYD655383:GYD655397 HHZ655383:HHZ655397 HRV655383:HRV655397 IBR655383:IBR655397 ILN655383:ILN655397 IVJ655383:IVJ655397 JFF655383:JFF655397 JPB655383:JPB655397 JYX655383:JYX655397 KIT655383:KIT655397 KSP655383:KSP655397 LCL655383:LCL655397 LMH655383:LMH655397 LWD655383:LWD655397 MFZ655383:MFZ655397 MPV655383:MPV655397 MZR655383:MZR655397 NJN655383:NJN655397 NTJ655383:NTJ655397 ODF655383:ODF655397 ONB655383:ONB655397 OWX655383:OWX655397 PGT655383:PGT655397 PQP655383:PQP655397 QAL655383:QAL655397 QKH655383:QKH655397 QUD655383:QUD655397 RDZ655383:RDZ655397 RNV655383:RNV655397 RXR655383:RXR655397 SHN655383:SHN655397 SRJ655383:SRJ655397 TBF655383:TBF655397 TLB655383:TLB655397 TUX655383:TUX655397 UET655383:UET655397 UOP655383:UOP655397 UYL655383:UYL655397 VIH655383:VIH655397 VSD655383:VSD655397 WBZ655383:WBZ655397 WLV655383:WLV655397 WVR655383:WVR655397 I720919:I720933 JF720919:JF720933 TB720919:TB720933 ACX720919:ACX720933 AMT720919:AMT720933 AWP720919:AWP720933 BGL720919:BGL720933 BQH720919:BQH720933 CAD720919:CAD720933 CJZ720919:CJZ720933 CTV720919:CTV720933 DDR720919:DDR720933 DNN720919:DNN720933 DXJ720919:DXJ720933 EHF720919:EHF720933 ERB720919:ERB720933 FAX720919:FAX720933 FKT720919:FKT720933 FUP720919:FUP720933 GEL720919:GEL720933 GOH720919:GOH720933 GYD720919:GYD720933 HHZ720919:HHZ720933 HRV720919:HRV720933 IBR720919:IBR720933 ILN720919:ILN720933 IVJ720919:IVJ720933 JFF720919:JFF720933 JPB720919:JPB720933 JYX720919:JYX720933 KIT720919:KIT720933 KSP720919:KSP720933 LCL720919:LCL720933 LMH720919:LMH720933 LWD720919:LWD720933 MFZ720919:MFZ720933 MPV720919:MPV720933 MZR720919:MZR720933 NJN720919:NJN720933 NTJ720919:NTJ720933 ODF720919:ODF720933 ONB720919:ONB720933 OWX720919:OWX720933 PGT720919:PGT720933 PQP720919:PQP720933 QAL720919:QAL720933 QKH720919:QKH720933 QUD720919:QUD720933 RDZ720919:RDZ720933 RNV720919:RNV720933 RXR720919:RXR720933 SHN720919:SHN720933 SRJ720919:SRJ720933 TBF720919:TBF720933 TLB720919:TLB720933 TUX720919:TUX720933 UET720919:UET720933 UOP720919:UOP720933 UYL720919:UYL720933 VIH720919:VIH720933 VSD720919:VSD720933 WBZ720919:WBZ720933 WLV720919:WLV720933 WVR720919:WVR720933 I786455:I786469 JF786455:JF786469 TB786455:TB786469 ACX786455:ACX786469 AMT786455:AMT786469 AWP786455:AWP786469 BGL786455:BGL786469 BQH786455:BQH786469 CAD786455:CAD786469 CJZ786455:CJZ786469 CTV786455:CTV786469 DDR786455:DDR786469 DNN786455:DNN786469 DXJ786455:DXJ786469 EHF786455:EHF786469 ERB786455:ERB786469 FAX786455:FAX786469 FKT786455:FKT786469 FUP786455:FUP786469 GEL786455:GEL786469 GOH786455:GOH786469 GYD786455:GYD786469 HHZ786455:HHZ786469 HRV786455:HRV786469 IBR786455:IBR786469 ILN786455:ILN786469 IVJ786455:IVJ786469 JFF786455:JFF786469 JPB786455:JPB786469 JYX786455:JYX786469 KIT786455:KIT786469 KSP786455:KSP786469 LCL786455:LCL786469 LMH786455:LMH786469 LWD786455:LWD786469 MFZ786455:MFZ786469 MPV786455:MPV786469 MZR786455:MZR786469 NJN786455:NJN786469 NTJ786455:NTJ786469 ODF786455:ODF786469 ONB786455:ONB786469 OWX786455:OWX786469 PGT786455:PGT786469 PQP786455:PQP786469 QAL786455:QAL786469 QKH786455:QKH786469 QUD786455:QUD786469 RDZ786455:RDZ786469 RNV786455:RNV786469 RXR786455:RXR786469 SHN786455:SHN786469 SRJ786455:SRJ786469 TBF786455:TBF786469 TLB786455:TLB786469 TUX786455:TUX786469 UET786455:UET786469 UOP786455:UOP786469 UYL786455:UYL786469 VIH786455:VIH786469 VSD786455:VSD786469 WBZ786455:WBZ786469 WLV786455:WLV786469 WVR786455:WVR786469 I851991:I852005 JF851991:JF852005 TB851991:TB852005 ACX851991:ACX852005 AMT851991:AMT852005 AWP851991:AWP852005 BGL851991:BGL852005 BQH851991:BQH852005 CAD851991:CAD852005 CJZ851991:CJZ852005 CTV851991:CTV852005 DDR851991:DDR852005 DNN851991:DNN852005 DXJ851991:DXJ852005 EHF851991:EHF852005 ERB851991:ERB852005 FAX851991:FAX852005 FKT851991:FKT852005 FUP851991:FUP852005 GEL851991:GEL852005 GOH851991:GOH852005 GYD851991:GYD852005 HHZ851991:HHZ852005 HRV851991:HRV852005 IBR851991:IBR852005 ILN851991:ILN852005 IVJ851991:IVJ852005 JFF851991:JFF852005 JPB851991:JPB852005 JYX851991:JYX852005 KIT851991:KIT852005 KSP851991:KSP852005 LCL851991:LCL852005 LMH851991:LMH852005 LWD851991:LWD852005 MFZ851991:MFZ852005 MPV851991:MPV852005 MZR851991:MZR852005 NJN851991:NJN852005 NTJ851991:NTJ852005 ODF851991:ODF852005 ONB851991:ONB852005 OWX851991:OWX852005 PGT851991:PGT852005 PQP851991:PQP852005 QAL851991:QAL852005 QKH851991:QKH852005 QUD851991:QUD852005 RDZ851991:RDZ852005 RNV851991:RNV852005 RXR851991:RXR852005 SHN851991:SHN852005 SRJ851991:SRJ852005 TBF851991:TBF852005 TLB851991:TLB852005 TUX851991:TUX852005 UET851991:UET852005 UOP851991:UOP852005 UYL851991:UYL852005 VIH851991:VIH852005 VSD851991:VSD852005 WBZ851991:WBZ852005 WLV851991:WLV852005 WVR851991:WVR852005 I917527:I917541 JF917527:JF917541 TB917527:TB917541 ACX917527:ACX917541 AMT917527:AMT917541 AWP917527:AWP917541 BGL917527:BGL917541 BQH917527:BQH917541 CAD917527:CAD917541 CJZ917527:CJZ917541 CTV917527:CTV917541 DDR917527:DDR917541 DNN917527:DNN917541 DXJ917527:DXJ917541 EHF917527:EHF917541 ERB917527:ERB917541 FAX917527:FAX917541 FKT917527:FKT917541 FUP917527:FUP917541 GEL917527:GEL917541 GOH917527:GOH917541 GYD917527:GYD917541 HHZ917527:HHZ917541 HRV917527:HRV917541 IBR917527:IBR917541 ILN917527:ILN917541 IVJ917527:IVJ917541 JFF917527:JFF917541 JPB917527:JPB917541 JYX917527:JYX917541 KIT917527:KIT917541 KSP917527:KSP917541 LCL917527:LCL917541 LMH917527:LMH917541 LWD917527:LWD917541 MFZ917527:MFZ917541 MPV917527:MPV917541 MZR917527:MZR917541 NJN917527:NJN917541 NTJ917527:NTJ917541 ODF917527:ODF917541 ONB917527:ONB917541 OWX917527:OWX917541 PGT917527:PGT917541 PQP917527:PQP917541 QAL917527:QAL917541 QKH917527:QKH917541 QUD917527:QUD917541 RDZ917527:RDZ917541 RNV917527:RNV917541 RXR917527:RXR917541 SHN917527:SHN917541 SRJ917527:SRJ917541 TBF917527:TBF917541 TLB917527:TLB917541 TUX917527:TUX917541 UET917527:UET917541 UOP917527:UOP917541 UYL917527:UYL917541 VIH917527:VIH917541 VSD917527:VSD917541 WBZ917527:WBZ917541 WLV917527:WLV917541 WVR917527:WVR917541 I983063:I983077 JF983063:JF983077 TB983063:TB983077 ACX983063:ACX983077 AMT983063:AMT983077 AWP983063:AWP983077 BGL983063:BGL983077 BQH983063:BQH983077 CAD983063:CAD983077 CJZ983063:CJZ983077 CTV983063:CTV983077 DDR983063:DDR983077 DNN983063:DNN983077 DXJ983063:DXJ983077 EHF983063:EHF983077 ERB983063:ERB983077 FAX983063:FAX983077 FKT983063:FKT983077 FUP983063:FUP983077 GEL983063:GEL983077 GOH983063:GOH983077 GYD983063:GYD983077 HHZ983063:HHZ983077 HRV983063:HRV983077 IBR983063:IBR983077 ILN983063:ILN983077 IVJ983063:IVJ983077 JFF983063:JFF983077 JPB983063:JPB983077 JYX983063:JYX983077 KIT983063:KIT983077 KSP983063:KSP983077 LCL983063:LCL983077 LMH983063:LMH983077 LWD983063:LWD983077 MFZ983063:MFZ983077 MPV983063:MPV983077 MZR983063:MZR983077 NJN983063:NJN983077 NTJ983063:NTJ983077 ODF983063:ODF983077 ONB983063:ONB983077 OWX983063:OWX983077 PGT983063:PGT983077 PQP983063:PQP983077 QAL983063:QAL983077 QKH983063:QKH983077 QUD983063:QUD983077 RDZ983063:RDZ983077 RNV983063:RNV983077 RXR983063:RXR983077 SHN983063:SHN983077 SRJ983063:SRJ983077 TBF983063:TBF983077 TLB983063:TLB983077 TUX983063:TUX983077 UET983063:UET983077 UOP983063:UOP983077 UYL983063:UYL983077 VIH983063:VIH983077 VSD983063:VSD983077 WBZ983063:WBZ983077 WLV983063:WLV983077 I13:I37 JF13:JF37 TB13:TB37 ACX13:ACX37 AMT13:AMT37 AWP13:AWP37 BGL13:BGL37 BQH13:BQH37 CAD13:CAD37 CJZ13:CJZ37 CTV13:CTV37 DDR13:DDR37 DNN13:DNN37 DXJ13:DXJ37 EHF13:EHF37 ERB13:ERB37 FAX13:FAX37 FKT13:FKT37 FUP13:FUP37 GEL13:GEL37 GOH13:GOH37 GYD13:GYD37 HHZ13:HHZ37 HRV13:HRV37 IBR13:IBR37 ILN13:ILN37 IVJ13:IVJ37 JFF13:JFF37 JPB13:JPB37 JYX13:JYX37 KIT13:KIT37 KSP13:KSP37 LCL13:LCL37 LMH13:LMH37 LWD13:LWD37 MFZ13:MFZ37 MPV13:MPV37 MZR13:MZR37 NJN13:NJN37 NTJ13:NTJ37 ODF13:ODF37 ONB13:ONB37 OWX13:OWX37 PGT13:PGT37 PQP13:PQP37 QAL13:QAL37 QKH13:QKH37 QUD13:QUD37 RDZ13:RDZ37 RNV13:RNV37 RXR13:RXR37 SHN13:SHN37 SRJ13:SRJ37 TBF13:TBF37 TLB13:TLB37 TUX13:TUX37 UET13:UET37 UOP13:UOP37 UYL13:UYL37 VIH13:VIH37 VSD13:VSD37 WBZ13:WBZ37 WLV13:WLV37 WVR13:WVR37" xr:uid="{00000000-0002-0000-0200-000002000000}">
      <formula1>"あり,なし"</formula1>
    </dataValidation>
    <dataValidation imeMode="hiragana" allowBlank="1" showInputMessage="1" showErrorMessage="1" sqref="X65559:X65573 JU65559:JU65573 TQ65559:TQ65573 ADM65559:ADM65573 ANI65559:ANI65573 AXE65559:AXE65573 BHA65559:BHA65573 BQW65559:BQW65573 CAS65559:CAS65573 CKO65559:CKO65573 CUK65559:CUK65573 DEG65559:DEG65573 DOC65559:DOC65573 DXY65559:DXY65573 EHU65559:EHU65573 ERQ65559:ERQ65573 FBM65559:FBM65573 FLI65559:FLI65573 FVE65559:FVE65573 GFA65559:GFA65573 GOW65559:GOW65573 GYS65559:GYS65573 HIO65559:HIO65573 HSK65559:HSK65573 ICG65559:ICG65573 IMC65559:IMC65573 IVY65559:IVY65573 JFU65559:JFU65573 JPQ65559:JPQ65573 JZM65559:JZM65573 KJI65559:KJI65573 KTE65559:KTE65573 LDA65559:LDA65573 LMW65559:LMW65573 LWS65559:LWS65573 MGO65559:MGO65573 MQK65559:MQK65573 NAG65559:NAG65573 NKC65559:NKC65573 NTY65559:NTY65573 ODU65559:ODU65573 ONQ65559:ONQ65573 OXM65559:OXM65573 PHI65559:PHI65573 PRE65559:PRE65573 QBA65559:QBA65573 QKW65559:QKW65573 QUS65559:QUS65573 REO65559:REO65573 ROK65559:ROK65573 RYG65559:RYG65573 SIC65559:SIC65573 SRY65559:SRY65573 TBU65559:TBU65573 TLQ65559:TLQ65573 TVM65559:TVM65573 UFI65559:UFI65573 UPE65559:UPE65573 UZA65559:UZA65573 VIW65559:VIW65573 VSS65559:VSS65573 WCO65559:WCO65573 WMK65559:WMK65573 WWG65559:WWG65573 X131095:X131109 JU131095:JU131109 TQ131095:TQ131109 ADM131095:ADM131109 ANI131095:ANI131109 AXE131095:AXE131109 BHA131095:BHA131109 BQW131095:BQW131109 CAS131095:CAS131109 CKO131095:CKO131109 CUK131095:CUK131109 DEG131095:DEG131109 DOC131095:DOC131109 DXY131095:DXY131109 EHU131095:EHU131109 ERQ131095:ERQ131109 FBM131095:FBM131109 FLI131095:FLI131109 FVE131095:FVE131109 GFA131095:GFA131109 GOW131095:GOW131109 GYS131095:GYS131109 HIO131095:HIO131109 HSK131095:HSK131109 ICG131095:ICG131109 IMC131095:IMC131109 IVY131095:IVY131109 JFU131095:JFU131109 JPQ131095:JPQ131109 JZM131095:JZM131109 KJI131095:KJI131109 KTE131095:KTE131109 LDA131095:LDA131109 LMW131095:LMW131109 LWS131095:LWS131109 MGO131095:MGO131109 MQK131095:MQK131109 NAG131095:NAG131109 NKC131095:NKC131109 NTY131095:NTY131109 ODU131095:ODU131109 ONQ131095:ONQ131109 OXM131095:OXM131109 PHI131095:PHI131109 PRE131095:PRE131109 QBA131095:QBA131109 QKW131095:QKW131109 QUS131095:QUS131109 REO131095:REO131109 ROK131095:ROK131109 RYG131095:RYG131109 SIC131095:SIC131109 SRY131095:SRY131109 TBU131095:TBU131109 TLQ131095:TLQ131109 TVM131095:TVM131109 UFI131095:UFI131109 UPE131095:UPE131109 UZA131095:UZA131109 VIW131095:VIW131109 VSS131095:VSS131109 WCO131095:WCO131109 WMK131095:WMK131109 WWG131095:WWG131109 X196631:X196645 JU196631:JU196645 TQ196631:TQ196645 ADM196631:ADM196645 ANI196631:ANI196645 AXE196631:AXE196645 BHA196631:BHA196645 BQW196631:BQW196645 CAS196631:CAS196645 CKO196631:CKO196645 CUK196631:CUK196645 DEG196631:DEG196645 DOC196631:DOC196645 DXY196631:DXY196645 EHU196631:EHU196645 ERQ196631:ERQ196645 FBM196631:FBM196645 FLI196631:FLI196645 FVE196631:FVE196645 GFA196631:GFA196645 GOW196631:GOW196645 GYS196631:GYS196645 HIO196631:HIO196645 HSK196631:HSK196645 ICG196631:ICG196645 IMC196631:IMC196645 IVY196631:IVY196645 JFU196631:JFU196645 JPQ196631:JPQ196645 JZM196631:JZM196645 KJI196631:KJI196645 KTE196631:KTE196645 LDA196631:LDA196645 LMW196631:LMW196645 LWS196631:LWS196645 MGO196631:MGO196645 MQK196631:MQK196645 NAG196631:NAG196645 NKC196631:NKC196645 NTY196631:NTY196645 ODU196631:ODU196645 ONQ196631:ONQ196645 OXM196631:OXM196645 PHI196631:PHI196645 PRE196631:PRE196645 QBA196631:QBA196645 QKW196631:QKW196645 QUS196631:QUS196645 REO196631:REO196645 ROK196631:ROK196645 RYG196631:RYG196645 SIC196631:SIC196645 SRY196631:SRY196645 TBU196631:TBU196645 TLQ196631:TLQ196645 TVM196631:TVM196645 UFI196631:UFI196645 UPE196631:UPE196645 UZA196631:UZA196645 VIW196631:VIW196645 VSS196631:VSS196645 WCO196631:WCO196645 WMK196631:WMK196645 WWG196631:WWG196645 X262167:X262181 JU262167:JU262181 TQ262167:TQ262181 ADM262167:ADM262181 ANI262167:ANI262181 AXE262167:AXE262181 BHA262167:BHA262181 BQW262167:BQW262181 CAS262167:CAS262181 CKO262167:CKO262181 CUK262167:CUK262181 DEG262167:DEG262181 DOC262167:DOC262181 DXY262167:DXY262181 EHU262167:EHU262181 ERQ262167:ERQ262181 FBM262167:FBM262181 FLI262167:FLI262181 FVE262167:FVE262181 GFA262167:GFA262181 GOW262167:GOW262181 GYS262167:GYS262181 HIO262167:HIO262181 HSK262167:HSK262181 ICG262167:ICG262181 IMC262167:IMC262181 IVY262167:IVY262181 JFU262167:JFU262181 JPQ262167:JPQ262181 JZM262167:JZM262181 KJI262167:KJI262181 KTE262167:KTE262181 LDA262167:LDA262181 LMW262167:LMW262181 LWS262167:LWS262181 MGO262167:MGO262181 MQK262167:MQK262181 NAG262167:NAG262181 NKC262167:NKC262181 NTY262167:NTY262181 ODU262167:ODU262181 ONQ262167:ONQ262181 OXM262167:OXM262181 PHI262167:PHI262181 PRE262167:PRE262181 QBA262167:QBA262181 QKW262167:QKW262181 QUS262167:QUS262181 REO262167:REO262181 ROK262167:ROK262181 RYG262167:RYG262181 SIC262167:SIC262181 SRY262167:SRY262181 TBU262167:TBU262181 TLQ262167:TLQ262181 TVM262167:TVM262181 UFI262167:UFI262181 UPE262167:UPE262181 UZA262167:UZA262181 VIW262167:VIW262181 VSS262167:VSS262181 WCO262167:WCO262181 WMK262167:WMK262181 WWG262167:WWG262181 X327703:X327717 JU327703:JU327717 TQ327703:TQ327717 ADM327703:ADM327717 ANI327703:ANI327717 AXE327703:AXE327717 BHA327703:BHA327717 BQW327703:BQW327717 CAS327703:CAS327717 CKO327703:CKO327717 CUK327703:CUK327717 DEG327703:DEG327717 DOC327703:DOC327717 DXY327703:DXY327717 EHU327703:EHU327717 ERQ327703:ERQ327717 FBM327703:FBM327717 FLI327703:FLI327717 FVE327703:FVE327717 GFA327703:GFA327717 GOW327703:GOW327717 GYS327703:GYS327717 HIO327703:HIO327717 HSK327703:HSK327717 ICG327703:ICG327717 IMC327703:IMC327717 IVY327703:IVY327717 JFU327703:JFU327717 JPQ327703:JPQ327717 JZM327703:JZM327717 KJI327703:KJI327717 KTE327703:KTE327717 LDA327703:LDA327717 LMW327703:LMW327717 LWS327703:LWS327717 MGO327703:MGO327717 MQK327703:MQK327717 NAG327703:NAG327717 NKC327703:NKC327717 NTY327703:NTY327717 ODU327703:ODU327717 ONQ327703:ONQ327717 OXM327703:OXM327717 PHI327703:PHI327717 PRE327703:PRE327717 QBA327703:QBA327717 QKW327703:QKW327717 QUS327703:QUS327717 REO327703:REO327717 ROK327703:ROK327717 RYG327703:RYG327717 SIC327703:SIC327717 SRY327703:SRY327717 TBU327703:TBU327717 TLQ327703:TLQ327717 TVM327703:TVM327717 UFI327703:UFI327717 UPE327703:UPE327717 UZA327703:UZA327717 VIW327703:VIW327717 VSS327703:VSS327717 WCO327703:WCO327717 WMK327703:WMK327717 WWG327703:WWG327717 X393239:X393253 JU393239:JU393253 TQ393239:TQ393253 ADM393239:ADM393253 ANI393239:ANI393253 AXE393239:AXE393253 BHA393239:BHA393253 BQW393239:BQW393253 CAS393239:CAS393253 CKO393239:CKO393253 CUK393239:CUK393253 DEG393239:DEG393253 DOC393239:DOC393253 DXY393239:DXY393253 EHU393239:EHU393253 ERQ393239:ERQ393253 FBM393239:FBM393253 FLI393239:FLI393253 FVE393239:FVE393253 GFA393239:GFA393253 GOW393239:GOW393253 GYS393239:GYS393253 HIO393239:HIO393253 HSK393239:HSK393253 ICG393239:ICG393253 IMC393239:IMC393253 IVY393239:IVY393253 JFU393239:JFU393253 JPQ393239:JPQ393253 JZM393239:JZM393253 KJI393239:KJI393253 KTE393239:KTE393253 LDA393239:LDA393253 LMW393239:LMW393253 LWS393239:LWS393253 MGO393239:MGO393253 MQK393239:MQK393253 NAG393239:NAG393253 NKC393239:NKC393253 NTY393239:NTY393253 ODU393239:ODU393253 ONQ393239:ONQ393253 OXM393239:OXM393253 PHI393239:PHI393253 PRE393239:PRE393253 QBA393239:QBA393253 QKW393239:QKW393253 QUS393239:QUS393253 REO393239:REO393253 ROK393239:ROK393253 RYG393239:RYG393253 SIC393239:SIC393253 SRY393239:SRY393253 TBU393239:TBU393253 TLQ393239:TLQ393253 TVM393239:TVM393253 UFI393239:UFI393253 UPE393239:UPE393253 UZA393239:UZA393253 VIW393239:VIW393253 VSS393239:VSS393253 WCO393239:WCO393253 WMK393239:WMK393253 WWG393239:WWG393253 X458775:X458789 JU458775:JU458789 TQ458775:TQ458789 ADM458775:ADM458789 ANI458775:ANI458789 AXE458775:AXE458789 BHA458775:BHA458789 BQW458775:BQW458789 CAS458775:CAS458789 CKO458775:CKO458789 CUK458775:CUK458789 DEG458775:DEG458789 DOC458775:DOC458789 DXY458775:DXY458789 EHU458775:EHU458789 ERQ458775:ERQ458789 FBM458775:FBM458789 FLI458775:FLI458789 FVE458775:FVE458789 GFA458775:GFA458789 GOW458775:GOW458789 GYS458775:GYS458789 HIO458775:HIO458789 HSK458775:HSK458789 ICG458775:ICG458789 IMC458775:IMC458789 IVY458775:IVY458789 JFU458775:JFU458789 JPQ458775:JPQ458789 JZM458775:JZM458789 KJI458775:KJI458789 KTE458775:KTE458789 LDA458775:LDA458789 LMW458775:LMW458789 LWS458775:LWS458789 MGO458775:MGO458789 MQK458775:MQK458789 NAG458775:NAG458789 NKC458775:NKC458789 NTY458775:NTY458789 ODU458775:ODU458789 ONQ458775:ONQ458789 OXM458775:OXM458789 PHI458775:PHI458789 PRE458775:PRE458789 QBA458775:QBA458789 QKW458775:QKW458789 QUS458775:QUS458789 REO458775:REO458789 ROK458775:ROK458789 RYG458775:RYG458789 SIC458775:SIC458789 SRY458775:SRY458789 TBU458775:TBU458789 TLQ458775:TLQ458789 TVM458775:TVM458789 UFI458775:UFI458789 UPE458775:UPE458789 UZA458775:UZA458789 VIW458775:VIW458789 VSS458775:VSS458789 WCO458775:WCO458789 WMK458775:WMK458789 WWG458775:WWG458789 X524311:X524325 JU524311:JU524325 TQ524311:TQ524325 ADM524311:ADM524325 ANI524311:ANI524325 AXE524311:AXE524325 BHA524311:BHA524325 BQW524311:BQW524325 CAS524311:CAS524325 CKO524311:CKO524325 CUK524311:CUK524325 DEG524311:DEG524325 DOC524311:DOC524325 DXY524311:DXY524325 EHU524311:EHU524325 ERQ524311:ERQ524325 FBM524311:FBM524325 FLI524311:FLI524325 FVE524311:FVE524325 GFA524311:GFA524325 GOW524311:GOW524325 GYS524311:GYS524325 HIO524311:HIO524325 HSK524311:HSK524325 ICG524311:ICG524325 IMC524311:IMC524325 IVY524311:IVY524325 JFU524311:JFU524325 JPQ524311:JPQ524325 JZM524311:JZM524325 KJI524311:KJI524325 KTE524311:KTE524325 LDA524311:LDA524325 LMW524311:LMW524325 LWS524311:LWS524325 MGO524311:MGO524325 MQK524311:MQK524325 NAG524311:NAG524325 NKC524311:NKC524325 NTY524311:NTY524325 ODU524311:ODU524325 ONQ524311:ONQ524325 OXM524311:OXM524325 PHI524311:PHI524325 PRE524311:PRE524325 QBA524311:QBA524325 QKW524311:QKW524325 QUS524311:QUS524325 REO524311:REO524325 ROK524311:ROK524325 RYG524311:RYG524325 SIC524311:SIC524325 SRY524311:SRY524325 TBU524311:TBU524325 TLQ524311:TLQ524325 TVM524311:TVM524325 UFI524311:UFI524325 UPE524311:UPE524325 UZA524311:UZA524325 VIW524311:VIW524325 VSS524311:VSS524325 WCO524311:WCO524325 WMK524311:WMK524325 WWG524311:WWG524325 X589847:X589861 JU589847:JU589861 TQ589847:TQ589861 ADM589847:ADM589861 ANI589847:ANI589861 AXE589847:AXE589861 BHA589847:BHA589861 BQW589847:BQW589861 CAS589847:CAS589861 CKO589847:CKO589861 CUK589847:CUK589861 DEG589847:DEG589861 DOC589847:DOC589861 DXY589847:DXY589861 EHU589847:EHU589861 ERQ589847:ERQ589861 FBM589847:FBM589861 FLI589847:FLI589861 FVE589847:FVE589861 GFA589847:GFA589861 GOW589847:GOW589861 GYS589847:GYS589861 HIO589847:HIO589861 HSK589847:HSK589861 ICG589847:ICG589861 IMC589847:IMC589861 IVY589847:IVY589861 JFU589847:JFU589861 JPQ589847:JPQ589861 JZM589847:JZM589861 KJI589847:KJI589861 KTE589847:KTE589861 LDA589847:LDA589861 LMW589847:LMW589861 LWS589847:LWS589861 MGO589847:MGO589861 MQK589847:MQK589861 NAG589847:NAG589861 NKC589847:NKC589861 NTY589847:NTY589861 ODU589847:ODU589861 ONQ589847:ONQ589861 OXM589847:OXM589861 PHI589847:PHI589861 PRE589847:PRE589861 QBA589847:QBA589861 QKW589847:QKW589861 QUS589847:QUS589861 REO589847:REO589861 ROK589847:ROK589861 RYG589847:RYG589861 SIC589847:SIC589861 SRY589847:SRY589861 TBU589847:TBU589861 TLQ589847:TLQ589861 TVM589847:TVM589861 UFI589847:UFI589861 UPE589847:UPE589861 UZA589847:UZA589861 VIW589847:VIW589861 VSS589847:VSS589861 WCO589847:WCO589861 WMK589847:WMK589861 WWG589847:WWG589861 X655383:X655397 JU655383:JU655397 TQ655383:TQ655397 ADM655383:ADM655397 ANI655383:ANI655397 AXE655383:AXE655397 BHA655383:BHA655397 BQW655383:BQW655397 CAS655383:CAS655397 CKO655383:CKO655397 CUK655383:CUK655397 DEG655383:DEG655397 DOC655383:DOC655397 DXY655383:DXY655397 EHU655383:EHU655397 ERQ655383:ERQ655397 FBM655383:FBM655397 FLI655383:FLI655397 FVE655383:FVE655397 GFA655383:GFA655397 GOW655383:GOW655397 GYS655383:GYS655397 HIO655383:HIO655397 HSK655383:HSK655397 ICG655383:ICG655397 IMC655383:IMC655397 IVY655383:IVY655397 JFU655383:JFU655397 JPQ655383:JPQ655397 JZM655383:JZM655397 KJI655383:KJI655397 KTE655383:KTE655397 LDA655383:LDA655397 LMW655383:LMW655397 LWS655383:LWS655397 MGO655383:MGO655397 MQK655383:MQK655397 NAG655383:NAG655397 NKC655383:NKC655397 NTY655383:NTY655397 ODU655383:ODU655397 ONQ655383:ONQ655397 OXM655383:OXM655397 PHI655383:PHI655397 PRE655383:PRE655397 QBA655383:QBA655397 QKW655383:QKW655397 QUS655383:QUS655397 REO655383:REO655397 ROK655383:ROK655397 RYG655383:RYG655397 SIC655383:SIC655397 SRY655383:SRY655397 TBU655383:TBU655397 TLQ655383:TLQ655397 TVM655383:TVM655397 UFI655383:UFI655397 UPE655383:UPE655397 UZA655383:UZA655397 VIW655383:VIW655397 VSS655383:VSS655397 WCO655383:WCO655397 WMK655383:WMK655397 WWG655383:WWG655397 X720919:X720933 JU720919:JU720933 TQ720919:TQ720933 ADM720919:ADM720933 ANI720919:ANI720933 AXE720919:AXE720933 BHA720919:BHA720933 BQW720919:BQW720933 CAS720919:CAS720933 CKO720919:CKO720933 CUK720919:CUK720933 DEG720919:DEG720933 DOC720919:DOC720933 DXY720919:DXY720933 EHU720919:EHU720933 ERQ720919:ERQ720933 FBM720919:FBM720933 FLI720919:FLI720933 FVE720919:FVE720933 GFA720919:GFA720933 GOW720919:GOW720933 GYS720919:GYS720933 HIO720919:HIO720933 HSK720919:HSK720933 ICG720919:ICG720933 IMC720919:IMC720933 IVY720919:IVY720933 JFU720919:JFU720933 JPQ720919:JPQ720933 JZM720919:JZM720933 KJI720919:KJI720933 KTE720919:KTE720933 LDA720919:LDA720933 LMW720919:LMW720933 LWS720919:LWS720933 MGO720919:MGO720933 MQK720919:MQK720933 NAG720919:NAG720933 NKC720919:NKC720933 NTY720919:NTY720933 ODU720919:ODU720933 ONQ720919:ONQ720933 OXM720919:OXM720933 PHI720919:PHI720933 PRE720919:PRE720933 QBA720919:QBA720933 QKW720919:QKW720933 QUS720919:QUS720933 REO720919:REO720933 ROK720919:ROK720933 RYG720919:RYG720933 SIC720919:SIC720933 SRY720919:SRY720933 TBU720919:TBU720933 TLQ720919:TLQ720933 TVM720919:TVM720933 UFI720919:UFI720933 UPE720919:UPE720933 UZA720919:UZA720933 VIW720919:VIW720933 VSS720919:VSS720933 WCO720919:WCO720933 WMK720919:WMK720933 WWG720919:WWG720933 X786455:X786469 JU786455:JU786469 TQ786455:TQ786469 ADM786455:ADM786469 ANI786455:ANI786469 AXE786455:AXE786469 BHA786455:BHA786469 BQW786455:BQW786469 CAS786455:CAS786469 CKO786455:CKO786469 CUK786455:CUK786469 DEG786455:DEG786469 DOC786455:DOC786469 DXY786455:DXY786469 EHU786455:EHU786469 ERQ786455:ERQ786469 FBM786455:FBM786469 FLI786455:FLI786469 FVE786455:FVE786469 GFA786455:GFA786469 GOW786455:GOW786469 GYS786455:GYS786469 HIO786455:HIO786469 HSK786455:HSK786469 ICG786455:ICG786469 IMC786455:IMC786469 IVY786455:IVY786469 JFU786455:JFU786469 JPQ786455:JPQ786469 JZM786455:JZM786469 KJI786455:KJI786469 KTE786455:KTE786469 LDA786455:LDA786469 LMW786455:LMW786469 LWS786455:LWS786469 MGO786455:MGO786469 MQK786455:MQK786469 NAG786455:NAG786469 NKC786455:NKC786469 NTY786455:NTY786469 ODU786455:ODU786469 ONQ786455:ONQ786469 OXM786455:OXM786469 PHI786455:PHI786469 PRE786455:PRE786469 QBA786455:QBA786469 QKW786455:QKW786469 QUS786455:QUS786469 REO786455:REO786469 ROK786455:ROK786469 RYG786455:RYG786469 SIC786455:SIC786469 SRY786455:SRY786469 TBU786455:TBU786469 TLQ786455:TLQ786469 TVM786455:TVM786469 UFI786455:UFI786469 UPE786455:UPE786469 UZA786455:UZA786469 VIW786455:VIW786469 VSS786455:VSS786469 WCO786455:WCO786469 WMK786455:WMK786469 WWG786455:WWG786469 X851991:X852005 JU851991:JU852005 TQ851991:TQ852005 ADM851991:ADM852005 ANI851991:ANI852005 AXE851991:AXE852005 BHA851991:BHA852005 BQW851991:BQW852005 CAS851991:CAS852005 CKO851991:CKO852005 CUK851991:CUK852005 DEG851991:DEG852005 DOC851991:DOC852005 DXY851991:DXY852005 EHU851991:EHU852005 ERQ851991:ERQ852005 FBM851991:FBM852005 FLI851991:FLI852005 FVE851991:FVE852005 GFA851991:GFA852005 GOW851991:GOW852005 GYS851991:GYS852005 HIO851991:HIO852005 HSK851991:HSK852005 ICG851991:ICG852005 IMC851991:IMC852005 IVY851991:IVY852005 JFU851991:JFU852005 JPQ851991:JPQ852005 JZM851991:JZM852005 KJI851991:KJI852005 KTE851991:KTE852005 LDA851991:LDA852005 LMW851991:LMW852005 LWS851991:LWS852005 MGO851991:MGO852005 MQK851991:MQK852005 NAG851991:NAG852005 NKC851991:NKC852005 NTY851991:NTY852005 ODU851991:ODU852005 ONQ851991:ONQ852005 OXM851991:OXM852005 PHI851991:PHI852005 PRE851991:PRE852005 QBA851991:QBA852005 QKW851991:QKW852005 QUS851991:QUS852005 REO851991:REO852005 ROK851991:ROK852005 RYG851991:RYG852005 SIC851991:SIC852005 SRY851991:SRY852005 TBU851991:TBU852005 TLQ851991:TLQ852005 TVM851991:TVM852005 UFI851991:UFI852005 UPE851991:UPE852005 UZA851991:UZA852005 VIW851991:VIW852005 VSS851991:VSS852005 WCO851991:WCO852005 WMK851991:WMK852005 WWG851991:WWG852005 X917527:X917541 JU917527:JU917541 TQ917527:TQ917541 ADM917527:ADM917541 ANI917527:ANI917541 AXE917527:AXE917541 BHA917527:BHA917541 BQW917527:BQW917541 CAS917527:CAS917541 CKO917527:CKO917541 CUK917527:CUK917541 DEG917527:DEG917541 DOC917527:DOC917541 DXY917527:DXY917541 EHU917527:EHU917541 ERQ917527:ERQ917541 FBM917527:FBM917541 FLI917527:FLI917541 FVE917527:FVE917541 GFA917527:GFA917541 GOW917527:GOW917541 GYS917527:GYS917541 HIO917527:HIO917541 HSK917527:HSK917541 ICG917527:ICG917541 IMC917527:IMC917541 IVY917527:IVY917541 JFU917527:JFU917541 JPQ917527:JPQ917541 JZM917527:JZM917541 KJI917527:KJI917541 KTE917527:KTE917541 LDA917527:LDA917541 LMW917527:LMW917541 LWS917527:LWS917541 MGO917527:MGO917541 MQK917527:MQK917541 NAG917527:NAG917541 NKC917527:NKC917541 NTY917527:NTY917541 ODU917527:ODU917541 ONQ917527:ONQ917541 OXM917527:OXM917541 PHI917527:PHI917541 PRE917527:PRE917541 QBA917527:QBA917541 QKW917527:QKW917541 QUS917527:QUS917541 REO917527:REO917541 ROK917527:ROK917541 RYG917527:RYG917541 SIC917527:SIC917541 SRY917527:SRY917541 TBU917527:TBU917541 TLQ917527:TLQ917541 TVM917527:TVM917541 UFI917527:UFI917541 UPE917527:UPE917541 UZA917527:UZA917541 VIW917527:VIW917541 VSS917527:VSS917541 WCO917527:WCO917541 WMK917527:WMK917541 WWG917527:WWG917541 X983063:X983077 JU983063:JU983077 TQ983063:TQ983077 ADM983063:ADM983077 ANI983063:ANI983077 AXE983063:AXE983077 BHA983063:BHA983077 BQW983063:BQW983077 CAS983063:CAS983077 CKO983063:CKO983077 CUK983063:CUK983077 DEG983063:DEG983077 DOC983063:DOC983077 DXY983063:DXY983077 EHU983063:EHU983077 ERQ983063:ERQ983077 FBM983063:FBM983077 FLI983063:FLI983077 FVE983063:FVE983077 GFA983063:GFA983077 GOW983063:GOW983077 GYS983063:GYS983077 HIO983063:HIO983077 HSK983063:HSK983077 ICG983063:ICG983077 IMC983063:IMC983077 IVY983063:IVY983077 JFU983063:JFU983077 JPQ983063:JPQ983077 JZM983063:JZM983077 KJI983063:KJI983077 KTE983063:KTE983077 LDA983063:LDA983077 LMW983063:LMW983077 LWS983063:LWS983077 MGO983063:MGO983077 MQK983063:MQK983077 NAG983063:NAG983077 NKC983063:NKC983077 NTY983063:NTY983077 ODU983063:ODU983077 ONQ983063:ONQ983077 OXM983063:OXM983077 PHI983063:PHI983077 PRE983063:PRE983077 QBA983063:QBA983077 QKW983063:QKW983077 QUS983063:QUS983077 REO983063:REO983077 ROK983063:ROK983077 RYG983063:RYG983077 SIC983063:SIC983077 SRY983063:SRY983077 TBU983063:TBU983077 TLQ983063:TLQ983077 TVM983063:TVM983077 UFI983063:UFI983077 UPE983063:UPE983077 UZA983063:UZA983077 VIW983063:VIW983077 VSS983063:VSS983077 WCO983063:WCO983077 WMK983063:WMK983077 WWG983063:WWG983077 WVL983063:WVL983077 C65559:C65573 IZ65559:IZ65573 SV65559:SV65573 ACR65559:ACR65573 AMN65559:AMN65573 AWJ65559:AWJ65573 BGF65559:BGF65573 BQB65559:BQB65573 BZX65559:BZX65573 CJT65559:CJT65573 CTP65559:CTP65573 DDL65559:DDL65573 DNH65559:DNH65573 DXD65559:DXD65573 EGZ65559:EGZ65573 EQV65559:EQV65573 FAR65559:FAR65573 FKN65559:FKN65573 FUJ65559:FUJ65573 GEF65559:GEF65573 GOB65559:GOB65573 GXX65559:GXX65573 HHT65559:HHT65573 HRP65559:HRP65573 IBL65559:IBL65573 ILH65559:ILH65573 IVD65559:IVD65573 JEZ65559:JEZ65573 JOV65559:JOV65573 JYR65559:JYR65573 KIN65559:KIN65573 KSJ65559:KSJ65573 LCF65559:LCF65573 LMB65559:LMB65573 LVX65559:LVX65573 MFT65559:MFT65573 MPP65559:MPP65573 MZL65559:MZL65573 NJH65559:NJH65573 NTD65559:NTD65573 OCZ65559:OCZ65573 OMV65559:OMV65573 OWR65559:OWR65573 PGN65559:PGN65573 PQJ65559:PQJ65573 QAF65559:QAF65573 QKB65559:QKB65573 QTX65559:QTX65573 RDT65559:RDT65573 RNP65559:RNP65573 RXL65559:RXL65573 SHH65559:SHH65573 SRD65559:SRD65573 TAZ65559:TAZ65573 TKV65559:TKV65573 TUR65559:TUR65573 UEN65559:UEN65573 UOJ65559:UOJ65573 UYF65559:UYF65573 VIB65559:VIB65573 VRX65559:VRX65573 WBT65559:WBT65573 WLP65559:WLP65573 WVL65559:WVL65573 C131095:C131109 IZ131095:IZ131109 SV131095:SV131109 ACR131095:ACR131109 AMN131095:AMN131109 AWJ131095:AWJ131109 BGF131095:BGF131109 BQB131095:BQB131109 BZX131095:BZX131109 CJT131095:CJT131109 CTP131095:CTP131109 DDL131095:DDL131109 DNH131095:DNH131109 DXD131095:DXD131109 EGZ131095:EGZ131109 EQV131095:EQV131109 FAR131095:FAR131109 FKN131095:FKN131109 FUJ131095:FUJ131109 GEF131095:GEF131109 GOB131095:GOB131109 GXX131095:GXX131109 HHT131095:HHT131109 HRP131095:HRP131109 IBL131095:IBL131109 ILH131095:ILH131109 IVD131095:IVD131109 JEZ131095:JEZ131109 JOV131095:JOV131109 JYR131095:JYR131109 KIN131095:KIN131109 KSJ131095:KSJ131109 LCF131095:LCF131109 LMB131095:LMB131109 LVX131095:LVX131109 MFT131095:MFT131109 MPP131095:MPP131109 MZL131095:MZL131109 NJH131095:NJH131109 NTD131095:NTD131109 OCZ131095:OCZ131109 OMV131095:OMV131109 OWR131095:OWR131109 PGN131095:PGN131109 PQJ131095:PQJ131109 QAF131095:QAF131109 QKB131095:QKB131109 QTX131095:QTX131109 RDT131095:RDT131109 RNP131095:RNP131109 RXL131095:RXL131109 SHH131095:SHH131109 SRD131095:SRD131109 TAZ131095:TAZ131109 TKV131095:TKV131109 TUR131095:TUR131109 UEN131095:UEN131109 UOJ131095:UOJ131109 UYF131095:UYF131109 VIB131095:VIB131109 VRX131095:VRX131109 WBT131095:WBT131109 WLP131095:WLP131109 WVL131095:WVL131109 C196631:C196645 IZ196631:IZ196645 SV196631:SV196645 ACR196631:ACR196645 AMN196631:AMN196645 AWJ196631:AWJ196645 BGF196631:BGF196645 BQB196631:BQB196645 BZX196631:BZX196645 CJT196631:CJT196645 CTP196631:CTP196645 DDL196631:DDL196645 DNH196631:DNH196645 DXD196631:DXD196645 EGZ196631:EGZ196645 EQV196631:EQV196645 FAR196631:FAR196645 FKN196631:FKN196645 FUJ196631:FUJ196645 GEF196631:GEF196645 GOB196631:GOB196645 GXX196631:GXX196645 HHT196631:HHT196645 HRP196631:HRP196645 IBL196631:IBL196645 ILH196631:ILH196645 IVD196631:IVD196645 JEZ196631:JEZ196645 JOV196631:JOV196645 JYR196631:JYR196645 KIN196631:KIN196645 KSJ196631:KSJ196645 LCF196631:LCF196645 LMB196631:LMB196645 LVX196631:LVX196645 MFT196631:MFT196645 MPP196631:MPP196645 MZL196631:MZL196645 NJH196631:NJH196645 NTD196631:NTD196645 OCZ196631:OCZ196645 OMV196631:OMV196645 OWR196631:OWR196645 PGN196631:PGN196645 PQJ196631:PQJ196645 QAF196631:QAF196645 QKB196631:QKB196645 QTX196631:QTX196645 RDT196631:RDT196645 RNP196631:RNP196645 RXL196631:RXL196645 SHH196631:SHH196645 SRD196631:SRD196645 TAZ196631:TAZ196645 TKV196631:TKV196645 TUR196631:TUR196645 UEN196631:UEN196645 UOJ196631:UOJ196645 UYF196631:UYF196645 VIB196631:VIB196645 VRX196631:VRX196645 WBT196631:WBT196645 WLP196631:WLP196645 WVL196631:WVL196645 C262167:C262181 IZ262167:IZ262181 SV262167:SV262181 ACR262167:ACR262181 AMN262167:AMN262181 AWJ262167:AWJ262181 BGF262167:BGF262181 BQB262167:BQB262181 BZX262167:BZX262181 CJT262167:CJT262181 CTP262167:CTP262181 DDL262167:DDL262181 DNH262167:DNH262181 DXD262167:DXD262181 EGZ262167:EGZ262181 EQV262167:EQV262181 FAR262167:FAR262181 FKN262167:FKN262181 FUJ262167:FUJ262181 GEF262167:GEF262181 GOB262167:GOB262181 GXX262167:GXX262181 HHT262167:HHT262181 HRP262167:HRP262181 IBL262167:IBL262181 ILH262167:ILH262181 IVD262167:IVD262181 JEZ262167:JEZ262181 JOV262167:JOV262181 JYR262167:JYR262181 KIN262167:KIN262181 KSJ262167:KSJ262181 LCF262167:LCF262181 LMB262167:LMB262181 LVX262167:LVX262181 MFT262167:MFT262181 MPP262167:MPP262181 MZL262167:MZL262181 NJH262167:NJH262181 NTD262167:NTD262181 OCZ262167:OCZ262181 OMV262167:OMV262181 OWR262167:OWR262181 PGN262167:PGN262181 PQJ262167:PQJ262181 QAF262167:QAF262181 QKB262167:QKB262181 QTX262167:QTX262181 RDT262167:RDT262181 RNP262167:RNP262181 RXL262167:RXL262181 SHH262167:SHH262181 SRD262167:SRD262181 TAZ262167:TAZ262181 TKV262167:TKV262181 TUR262167:TUR262181 UEN262167:UEN262181 UOJ262167:UOJ262181 UYF262167:UYF262181 VIB262167:VIB262181 VRX262167:VRX262181 WBT262167:WBT262181 WLP262167:WLP262181 WVL262167:WVL262181 C327703:C327717 IZ327703:IZ327717 SV327703:SV327717 ACR327703:ACR327717 AMN327703:AMN327717 AWJ327703:AWJ327717 BGF327703:BGF327717 BQB327703:BQB327717 BZX327703:BZX327717 CJT327703:CJT327717 CTP327703:CTP327717 DDL327703:DDL327717 DNH327703:DNH327717 DXD327703:DXD327717 EGZ327703:EGZ327717 EQV327703:EQV327717 FAR327703:FAR327717 FKN327703:FKN327717 FUJ327703:FUJ327717 GEF327703:GEF327717 GOB327703:GOB327717 GXX327703:GXX327717 HHT327703:HHT327717 HRP327703:HRP327717 IBL327703:IBL327717 ILH327703:ILH327717 IVD327703:IVD327717 JEZ327703:JEZ327717 JOV327703:JOV327717 JYR327703:JYR327717 KIN327703:KIN327717 KSJ327703:KSJ327717 LCF327703:LCF327717 LMB327703:LMB327717 LVX327703:LVX327717 MFT327703:MFT327717 MPP327703:MPP327717 MZL327703:MZL327717 NJH327703:NJH327717 NTD327703:NTD327717 OCZ327703:OCZ327717 OMV327703:OMV327717 OWR327703:OWR327717 PGN327703:PGN327717 PQJ327703:PQJ327717 QAF327703:QAF327717 QKB327703:QKB327717 QTX327703:QTX327717 RDT327703:RDT327717 RNP327703:RNP327717 RXL327703:RXL327717 SHH327703:SHH327717 SRD327703:SRD327717 TAZ327703:TAZ327717 TKV327703:TKV327717 TUR327703:TUR327717 UEN327703:UEN327717 UOJ327703:UOJ327717 UYF327703:UYF327717 VIB327703:VIB327717 VRX327703:VRX327717 WBT327703:WBT327717 WLP327703:WLP327717 WVL327703:WVL327717 C393239:C393253 IZ393239:IZ393253 SV393239:SV393253 ACR393239:ACR393253 AMN393239:AMN393253 AWJ393239:AWJ393253 BGF393239:BGF393253 BQB393239:BQB393253 BZX393239:BZX393253 CJT393239:CJT393253 CTP393239:CTP393253 DDL393239:DDL393253 DNH393239:DNH393253 DXD393239:DXD393253 EGZ393239:EGZ393253 EQV393239:EQV393253 FAR393239:FAR393253 FKN393239:FKN393253 FUJ393239:FUJ393253 GEF393239:GEF393253 GOB393239:GOB393253 GXX393239:GXX393253 HHT393239:HHT393253 HRP393239:HRP393253 IBL393239:IBL393253 ILH393239:ILH393253 IVD393239:IVD393253 JEZ393239:JEZ393253 JOV393239:JOV393253 JYR393239:JYR393253 KIN393239:KIN393253 KSJ393239:KSJ393253 LCF393239:LCF393253 LMB393239:LMB393253 LVX393239:LVX393253 MFT393239:MFT393253 MPP393239:MPP393253 MZL393239:MZL393253 NJH393239:NJH393253 NTD393239:NTD393253 OCZ393239:OCZ393253 OMV393239:OMV393253 OWR393239:OWR393253 PGN393239:PGN393253 PQJ393239:PQJ393253 QAF393239:QAF393253 QKB393239:QKB393253 QTX393239:QTX393253 RDT393239:RDT393253 RNP393239:RNP393253 RXL393239:RXL393253 SHH393239:SHH393253 SRD393239:SRD393253 TAZ393239:TAZ393253 TKV393239:TKV393253 TUR393239:TUR393253 UEN393239:UEN393253 UOJ393239:UOJ393253 UYF393239:UYF393253 VIB393239:VIB393253 VRX393239:VRX393253 WBT393239:WBT393253 WLP393239:WLP393253 WVL393239:WVL393253 C458775:C458789 IZ458775:IZ458789 SV458775:SV458789 ACR458775:ACR458789 AMN458775:AMN458789 AWJ458775:AWJ458789 BGF458775:BGF458789 BQB458775:BQB458789 BZX458775:BZX458789 CJT458775:CJT458789 CTP458775:CTP458789 DDL458775:DDL458789 DNH458775:DNH458789 DXD458775:DXD458789 EGZ458775:EGZ458789 EQV458775:EQV458789 FAR458775:FAR458789 FKN458775:FKN458789 FUJ458775:FUJ458789 GEF458775:GEF458789 GOB458775:GOB458789 GXX458775:GXX458789 HHT458775:HHT458789 HRP458775:HRP458789 IBL458775:IBL458789 ILH458775:ILH458789 IVD458775:IVD458789 JEZ458775:JEZ458789 JOV458775:JOV458789 JYR458775:JYR458789 KIN458775:KIN458789 KSJ458775:KSJ458789 LCF458775:LCF458789 LMB458775:LMB458789 LVX458775:LVX458789 MFT458775:MFT458789 MPP458775:MPP458789 MZL458775:MZL458789 NJH458775:NJH458789 NTD458775:NTD458789 OCZ458775:OCZ458789 OMV458775:OMV458789 OWR458775:OWR458789 PGN458775:PGN458789 PQJ458775:PQJ458789 QAF458775:QAF458789 QKB458775:QKB458789 QTX458775:QTX458789 RDT458775:RDT458789 RNP458775:RNP458789 RXL458775:RXL458789 SHH458775:SHH458789 SRD458775:SRD458789 TAZ458775:TAZ458789 TKV458775:TKV458789 TUR458775:TUR458789 UEN458775:UEN458789 UOJ458775:UOJ458789 UYF458775:UYF458789 VIB458775:VIB458789 VRX458775:VRX458789 WBT458775:WBT458789 WLP458775:WLP458789 WVL458775:WVL458789 C524311:C524325 IZ524311:IZ524325 SV524311:SV524325 ACR524311:ACR524325 AMN524311:AMN524325 AWJ524311:AWJ524325 BGF524311:BGF524325 BQB524311:BQB524325 BZX524311:BZX524325 CJT524311:CJT524325 CTP524311:CTP524325 DDL524311:DDL524325 DNH524311:DNH524325 DXD524311:DXD524325 EGZ524311:EGZ524325 EQV524311:EQV524325 FAR524311:FAR524325 FKN524311:FKN524325 FUJ524311:FUJ524325 GEF524311:GEF524325 GOB524311:GOB524325 GXX524311:GXX524325 HHT524311:HHT524325 HRP524311:HRP524325 IBL524311:IBL524325 ILH524311:ILH524325 IVD524311:IVD524325 JEZ524311:JEZ524325 JOV524311:JOV524325 JYR524311:JYR524325 KIN524311:KIN524325 KSJ524311:KSJ524325 LCF524311:LCF524325 LMB524311:LMB524325 LVX524311:LVX524325 MFT524311:MFT524325 MPP524311:MPP524325 MZL524311:MZL524325 NJH524311:NJH524325 NTD524311:NTD524325 OCZ524311:OCZ524325 OMV524311:OMV524325 OWR524311:OWR524325 PGN524311:PGN524325 PQJ524311:PQJ524325 QAF524311:QAF524325 QKB524311:QKB524325 QTX524311:QTX524325 RDT524311:RDT524325 RNP524311:RNP524325 RXL524311:RXL524325 SHH524311:SHH524325 SRD524311:SRD524325 TAZ524311:TAZ524325 TKV524311:TKV524325 TUR524311:TUR524325 UEN524311:UEN524325 UOJ524311:UOJ524325 UYF524311:UYF524325 VIB524311:VIB524325 VRX524311:VRX524325 WBT524311:WBT524325 WLP524311:WLP524325 WVL524311:WVL524325 C589847:C589861 IZ589847:IZ589861 SV589847:SV589861 ACR589847:ACR589861 AMN589847:AMN589861 AWJ589847:AWJ589861 BGF589847:BGF589861 BQB589847:BQB589861 BZX589847:BZX589861 CJT589847:CJT589861 CTP589847:CTP589861 DDL589847:DDL589861 DNH589847:DNH589861 DXD589847:DXD589861 EGZ589847:EGZ589861 EQV589847:EQV589861 FAR589847:FAR589861 FKN589847:FKN589861 FUJ589847:FUJ589861 GEF589847:GEF589861 GOB589847:GOB589861 GXX589847:GXX589861 HHT589847:HHT589861 HRP589847:HRP589861 IBL589847:IBL589861 ILH589847:ILH589861 IVD589847:IVD589861 JEZ589847:JEZ589861 JOV589847:JOV589861 JYR589847:JYR589861 KIN589847:KIN589861 KSJ589847:KSJ589861 LCF589847:LCF589861 LMB589847:LMB589861 LVX589847:LVX589861 MFT589847:MFT589861 MPP589847:MPP589861 MZL589847:MZL589861 NJH589847:NJH589861 NTD589847:NTD589861 OCZ589847:OCZ589861 OMV589847:OMV589861 OWR589847:OWR589861 PGN589847:PGN589861 PQJ589847:PQJ589861 QAF589847:QAF589861 QKB589847:QKB589861 QTX589847:QTX589861 RDT589847:RDT589861 RNP589847:RNP589861 RXL589847:RXL589861 SHH589847:SHH589861 SRD589847:SRD589861 TAZ589847:TAZ589861 TKV589847:TKV589861 TUR589847:TUR589861 UEN589847:UEN589861 UOJ589847:UOJ589861 UYF589847:UYF589861 VIB589847:VIB589861 VRX589847:VRX589861 WBT589847:WBT589861 WLP589847:WLP589861 WVL589847:WVL589861 C655383:C655397 IZ655383:IZ655397 SV655383:SV655397 ACR655383:ACR655397 AMN655383:AMN655397 AWJ655383:AWJ655397 BGF655383:BGF655397 BQB655383:BQB655397 BZX655383:BZX655397 CJT655383:CJT655397 CTP655383:CTP655397 DDL655383:DDL655397 DNH655383:DNH655397 DXD655383:DXD655397 EGZ655383:EGZ655397 EQV655383:EQV655397 FAR655383:FAR655397 FKN655383:FKN655397 FUJ655383:FUJ655397 GEF655383:GEF655397 GOB655383:GOB655397 GXX655383:GXX655397 HHT655383:HHT655397 HRP655383:HRP655397 IBL655383:IBL655397 ILH655383:ILH655397 IVD655383:IVD655397 JEZ655383:JEZ655397 JOV655383:JOV655397 JYR655383:JYR655397 KIN655383:KIN655397 KSJ655383:KSJ655397 LCF655383:LCF655397 LMB655383:LMB655397 LVX655383:LVX655397 MFT655383:MFT655397 MPP655383:MPP655397 MZL655383:MZL655397 NJH655383:NJH655397 NTD655383:NTD655397 OCZ655383:OCZ655397 OMV655383:OMV655397 OWR655383:OWR655397 PGN655383:PGN655397 PQJ655383:PQJ655397 QAF655383:QAF655397 QKB655383:QKB655397 QTX655383:QTX655397 RDT655383:RDT655397 RNP655383:RNP655397 RXL655383:RXL655397 SHH655383:SHH655397 SRD655383:SRD655397 TAZ655383:TAZ655397 TKV655383:TKV655397 TUR655383:TUR655397 UEN655383:UEN655397 UOJ655383:UOJ655397 UYF655383:UYF655397 VIB655383:VIB655397 VRX655383:VRX655397 WBT655383:WBT655397 WLP655383:WLP655397 WVL655383:WVL655397 C720919:C720933 IZ720919:IZ720933 SV720919:SV720933 ACR720919:ACR720933 AMN720919:AMN720933 AWJ720919:AWJ720933 BGF720919:BGF720933 BQB720919:BQB720933 BZX720919:BZX720933 CJT720919:CJT720933 CTP720919:CTP720933 DDL720919:DDL720933 DNH720919:DNH720933 DXD720919:DXD720933 EGZ720919:EGZ720933 EQV720919:EQV720933 FAR720919:FAR720933 FKN720919:FKN720933 FUJ720919:FUJ720933 GEF720919:GEF720933 GOB720919:GOB720933 GXX720919:GXX720933 HHT720919:HHT720933 HRP720919:HRP720933 IBL720919:IBL720933 ILH720919:ILH720933 IVD720919:IVD720933 JEZ720919:JEZ720933 JOV720919:JOV720933 JYR720919:JYR720933 KIN720919:KIN720933 KSJ720919:KSJ720933 LCF720919:LCF720933 LMB720919:LMB720933 LVX720919:LVX720933 MFT720919:MFT720933 MPP720919:MPP720933 MZL720919:MZL720933 NJH720919:NJH720933 NTD720919:NTD720933 OCZ720919:OCZ720933 OMV720919:OMV720933 OWR720919:OWR720933 PGN720919:PGN720933 PQJ720919:PQJ720933 QAF720919:QAF720933 QKB720919:QKB720933 QTX720919:QTX720933 RDT720919:RDT720933 RNP720919:RNP720933 RXL720919:RXL720933 SHH720919:SHH720933 SRD720919:SRD720933 TAZ720919:TAZ720933 TKV720919:TKV720933 TUR720919:TUR720933 UEN720919:UEN720933 UOJ720919:UOJ720933 UYF720919:UYF720933 VIB720919:VIB720933 VRX720919:VRX720933 WBT720919:WBT720933 WLP720919:WLP720933 WVL720919:WVL720933 C786455:C786469 IZ786455:IZ786469 SV786455:SV786469 ACR786455:ACR786469 AMN786455:AMN786469 AWJ786455:AWJ786469 BGF786455:BGF786469 BQB786455:BQB786469 BZX786455:BZX786469 CJT786455:CJT786469 CTP786455:CTP786469 DDL786455:DDL786469 DNH786455:DNH786469 DXD786455:DXD786469 EGZ786455:EGZ786469 EQV786455:EQV786469 FAR786455:FAR786469 FKN786455:FKN786469 FUJ786455:FUJ786469 GEF786455:GEF786469 GOB786455:GOB786469 GXX786455:GXX786469 HHT786455:HHT786469 HRP786455:HRP786469 IBL786455:IBL786469 ILH786455:ILH786469 IVD786455:IVD786469 JEZ786455:JEZ786469 JOV786455:JOV786469 JYR786455:JYR786469 KIN786455:KIN786469 KSJ786455:KSJ786469 LCF786455:LCF786469 LMB786455:LMB786469 LVX786455:LVX786469 MFT786455:MFT786469 MPP786455:MPP786469 MZL786455:MZL786469 NJH786455:NJH786469 NTD786455:NTD786469 OCZ786455:OCZ786469 OMV786455:OMV786469 OWR786455:OWR786469 PGN786455:PGN786469 PQJ786455:PQJ786469 QAF786455:QAF786469 QKB786455:QKB786469 QTX786455:QTX786469 RDT786455:RDT786469 RNP786455:RNP786469 RXL786455:RXL786469 SHH786455:SHH786469 SRD786455:SRD786469 TAZ786455:TAZ786469 TKV786455:TKV786469 TUR786455:TUR786469 UEN786455:UEN786469 UOJ786455:UOJ786469 UYF786455:UYF786469 VIB786455:VIB786469 VRX786455:VRX786469 WBT786455:WBT786469 WLP786455:WLP786469 WVL786455:WVL786469 C851991:C852005 IZ851991:IZ852005 SV851991:SV852005 ACR851991:ACR852005 AMN851991:AMN852005 AWJ851991:AWJ852005 BGF851991:BGF852005 BQB851991:BQB852005 BZX851991:BZX852005 CJT851991:CJT852005 CTP851991:CTP852005 DDL851991:DDL852005 DNH851991:DNH852005 DXD851991:DXD852005 EGZ851991:EGZ852005 EQV851991:EQV852005 FAR851991:FAR852005 FKN851991:FKN852005 FUJ851991:FUJ852005 GEF851991:GEF852005 GOB851991:GOB852005 GXX851991:GXX852005 HHT851991:HHT852005 HRP851991:HRP852005 IBL851991:IBL852005 ILH851991:ILH852005 IVD851991:IVD852005 JEZ851991:JEZ852005 JOV851991:JOV852005 JYR851991:JYR852005 KIN851991:KIN852005 KSJ851991:KSJ852005 LCF851991:LCF852005 LMB851991:LMB852005 LVX851991:LVX852005 MFT851991:MFT852005 MPP851991:MPP852005 MZL851991:MZL852005 NJH851991:NJH852005 NTD851991:NTD852005 OCZ851991:OCZ852005 OMV851991:OMV852005 OWR851991:OWR852005 PGN851991:PGN852005 PQJ851991:PQJ852005 QAF851991:QAF852005 QKB851991:QKB852005 QTX851991:QTX852005 RDT851991:RDT852005 RNP851991:RNP852005 RXL851991:RXL852005 SHH851991:SHH852005 SRD851991:SRD852005 TAZ851991:TAZ852005 TKV851991:TKV852005 TUR851991:TUR852005 UEN851991:UEN852005 UOJ851991:UOJ852005 UYF851991:UYF852005 VIB851991:VIB852005 VRX851991:VRX852005 WBT851991:WBT852005 WLP851991:WLP852005 WVL851991:WVL852005 C917527:C917541 IZ917527:IZ917541 SV917527:SV917541 ACR917527:ACR917541 AMN917527:AMN917541 AWJ917527:AWJ917541 BGF917527:BGF917541 BQB917527:BQB917541 BZX917527:BZX917541 CJT917527:CJT917541 CTP917527:CTP917541 DDL917527:DDL917541 DNH917527:DNH917541 DXD917527:DXD917541 EGZ917527:EGZ917541 EQV917527:EQV917541 FAR917527:FAR917541 FKN917527:FKN917541 FUJ917527:FUJ917541 GEF917527:GEF917541 GOB917527:GOB917541 GXX917527:GXX917541 HHT917527:HHT917541 HRP917527:HRP917541 IBL917527:IBL917541 ILH917527:ILH917541 IVD917527:IVD917541 JEZ917527:JEZ917541 JOV917527:JOV917541 JYR917527:JYR917541 KIN917527:KIN917541 KSJ917527:KSJ917541 LCF917527:LCF917541 LMB917527:LMB917541 LVX917527:LVX917541 MFT917527:MFT917541 MPP917527:MPP917541 MZL917527:MZL917541 NJH917527:NJH917541 NTD917527:NTD917541 OCZ917527:OCZ917541 OMV917527:OMV917541 OWR917527:OWR917541 PGN917527:PGN917541 PQJ917527:PQJ917541 QAF917527:QAF917541 QKB917527:QKB917541 QTX917527:QTX917541 RDT917527:RDT917541 RNP917527:RNP917541 RXL917527:RXL917541 SHH917527:SHH917541 SRD917527:SRD917541 TAZ917527:TAZ917541 TKV917527:TKV917541 TUR917527:TUR917541 UEN917527:UEN917541 UOJ917527:UOJ917541 UYF917527:UYF917541 VIB917527:VIB917541 VRX917527:VRX917541 WBT917527:WBT917541 WLP917527:WLP917541 WVL917527:WVL917541 C983063:C983077 IZ983063:IZ983077 SV983063:SV983077 ACR983063:ACR983077 AMN983063:AMN983077 AWJ983063:AWJ983077 BGF983063:BGF983077 BQB983063:BQB983077 BZX983063:BZX983077 CJT983063:CJT983077 CTP983063:CTP983077 DDL983063:DDL983077 DNH983063:DNH983077 DXD983063:DXD983077 EGZ983063:EGZ983077 EQV983063:EQV983077 FAR983063:FAR983077 FKN983063:FKN983077 FUJ983063:FUJ983077 GEF983063:GEF983077 GOB983063:GOB983077 GXX983063:GXX983077 HHT983063:HHT983077 HRP983063:HRP983077 IBL983063:IBL983077 ILH983063:ILH983077 IVD983063:IVD983077 JEZ983063:JEZ983077 JOV983063:JOV983077 JYR983063:JYR983077 KIN983063:KIN983077 KSJ983063:KSJ983077 LCF983063:LCF983077 LMB983063:LMB983077 LVX983063:LVX983077 MFT983063:MFT983077 MPP983063:MPP983077 MZL983063:MZL983077 NJH983063:NJH983077 NTD983063:NTD983077 OCZ983063:OCZ983077 OMV983063:OMV983077 OWR983063:OWR983077 PGN983063:PGN983077 PQJ983063:PQJ983077 QAF983063:QAF983077 QKB983063:QKB983077 QTX983063:QTX983077 RDT983063:RDT983077 RNP983063:RNP983077 RXL983063:RXL983077 SHH983063:SHH983077 SRD983063:SRD983077 TAZ983063:TAZ983077 TKV983063:TKV983077 TUR983063:TUR983077 UEN983063:UEN983077 UOJ983063:UOJ983077 UYF983063:UYF983077 VIB983063:VIB983077 VRX983063:VRX983077 WBT983063:WBT983077 WLP983063:WLP983077 X13:X37 JU13:JU37 TQ13:TQ37 ADM13:ADM37 ANI13:ANI37 AXE13:AXE37 BHA13:BHA37 BQW13:BQW37 CAS13:CAS37 CKO13:CKO37 CUK13:CUK37 DEG13:DEG37 DOC13:DOC37 DXY13:DXY37 EHU13:EHU37 ERQ13:ERQ37 FBM13:FBM37 FLI13:FLI37 FVE13:FVE37 GFA13:GFA37 GOW13:GOW37 GYS13:GYS37 HIO13:HIO37 HSK13:HSK37 ICG13:ICG37 IMC13:IMC37 IVY13:IVY37 JFU13:JFU37 JPQ13:JPQ37 JZM13:JZM37 KJI13:KJI37 KTE13:KTE37 LDA13:LDA37 LMW13:LMW37 LWS13:LWS37 MGO13:MGO37 MQK13:MQK37 NAG13:NAG37 NKC13:NKC37 NTY13:NTY37 ODU13:ODU37 ONQ13:ONQ37 OXM13:OXM37 PHI13:PHI37 PRE13:PRE37 QBA13:QBA37 QKW13:QKW37 QUS13:QUS37 REO13:REO37 ROK13:ROK37 RYG13:RYG37 SIC13:SIC37 SRY13:SRY37 TBU13:TBU37 TLQ13:TLQ37 TVM13:TVM37 UFI13:UFI37 UPE13:UPE37 UZA13:UZA37 VIW13:VIW37 VSS13:VSS37 WCO13:WCO37 WMK13:WMK37 WWG13:WWG37 C13:C37 IZ13:IZ37 SV13:SV37 ACR13:ACR37 AMN13:AMN37 AWJ13:AWJ37 BGF13:BGF37 BQB13:BQB37 BZX13:BZX37 CJT13:CJT37 CTP13:CTP37 DDL13:DDL37 DNH13:DNH37 DXD13:DXD37 EGZ13:EGZ37 EQV13:EQV37 FAR13:FAR37 FKN13:FKN37 FUJ13:FUJ37 GEF13:GEF37 GOB13:GOB37 GXX13:GXX37 HHT13:HHT37 HRP13:HRP37 IBL13:IBL37 ILH13:ILH37 IVD13:IVD37 JEZ13:JEZ37 JOV13:JOV37 JYR13:JYR37 KIN13:KIN37 KSJ13:KSJ37 LCF13:LCF37 LMB13:LMB37 LVX13:LVX37 MFT13:MFT37 MPP13:MPP37 MZL13:MZL37 NJH13:NJH37 NTD13:NTD37 OCZ13:OCZ37 OMV13:OMV37 OWR13:OWR37 PGN13:PGN37 PQJ13:PQJ37 QAF13:QAF37 QKB13:QKB37 QTX13:QTX37 RDT13:RDT37 RNP13:RNP37 RXL13:RXL37 SHH13:SHH37 SRD13:SRD37 TAZ13:TAZ37 TKV13:TKV37 TUR13:TUR37 UEN13:UEN37 UOJ13:UOJ37 UYF13:UYF37 VIB13:VIB37 VRX13:VRX37 WBT13:WBT37 WLP13:WLP37 WVL13:WVL37" xr:uid="{00000000-0002-0000-0200-000003000000}"/>
    <dataValidation type="date" imeMode="halfAlpha" allowBlank="1" showInputMessage="1" showErrorMessage="1" error="当該年度以外の日付は入力できません。" sqref="WVX983063:WVX983077 O65559:O65573 JL65559:JL65573 TH65559:TH65573 ADD65559:ADD65573 AMZ65559:AMZ65573 AWV65559:AWV65573 BGR65559:BGR65573 BQN65559:BQN65573 CAJ65559:CAJ65573 CKF65559:CKF65573 CUB65559:CUB65573 DDX65559:DDX65573 DNT65559:DNT65573 DXP65559:DXP65573 EHL65559:EHL65573 ERH65559:ERH65573 FBD65559:FBD65573 FKZ65559:FKZ65573 FUV65559:FUV65573 GER65559:GER65573 GON65559:GON65573 GYJ65559:GYJ65573 HIF65559:HIF65573 HSB65559:HSB65573 IBX65559:IBX65573 ILT65559:ILT65573 IVP65559:IVP65573 JFL65559:JFL65573 JPH65559:JPH65573 JZD65559:JZD65573 KIZ65559:KIZ65573 KSV65559:KSV65573 LCR65559:LCR65573 LMN65559:LMN65573 LWJ65559:LWJ65573 MGF65559:MGF65573 MQB65559:MQB65573 MZX65559:MZX65573 NJT65559:NJT65573 NTP65559:NTP65573 ODL65559:ODL65573 ONH65559:ONH65573 OXD65559:OXD65573 PGZ65559:PGZ65573 PQV65559:PQV65573 QAR65559:QAR65573 QKN65559:QKN65573 QUJ65559:QUJ65573 REF65559:REF65573 ROB65559:ROB65573 RXX65559:RXX65573 SHT65559:SHT65573 SRP65559:SRP65573 TBL65559:TBL65573 TLH65559:TLH65573 TVD65559:TVD65573 UEZ65559:UEZ65573 UOV65559:UOV65573 UYR65559:UYR65573 VIN65559:VIN65573 VSJ65559:VSJ65573 WCF65559:WCF65573 WMB65559:WMB65573 WVX65559:WVX65573 O131095:O131109 JL131095:JL131109 TH131095:TH131109 ADD131095:ADD131109 AMZ131095:AMZ131109 AWV131095:AWV131109 BGR131095:BGR131109 BQN131095:BQN131109 CAJ131095:CAJ131109 CKF131095:CKF131109 CUB131095:CUB131109 DDX131095:DDX131109 DNT131095:DNT131109 DXP131095:DXP131109 EHL131095:EHL131109 ERH131095:ERH131109 FBD131095:FBD131109 FKZ131095:FKZ131109 FUV131095:FUV131109 GER131095:GER131109 GON131095:GON131109 GYJ131095:GYJ131109 HIF131095:HIF131109 HSB131095:HSB131109 IBX131095:IBX131109 ILT131095:ILT131109 IVP131095:IVP131109 JFL131095:JFL131109 JPH131095:JPH131109 JZD131095:JZD131109 KIZ131095:KIZ131109 KSV131095:KSV131109 LCR131095:LCR131109 LMN131095:LMN131109 LWJ131095:LWJ131109 MGF131095:MGF131109 MQB131095:MQB131109 MZX131095:MZX131109 NJT131095:NJT131109 NTP131095:NTP131109 ODL131095:ODL131109 ONH131095:ONH131109 OXD131095:OXD131109 PGZ131095:PGZ131109 PQV131095:PQV131109 QAR131095:QAR131109 QKN131095:QKN131109 QUJ131095:QUJ131109 REF131095:REF131109 ROB131095:ROB131109 RXX131095:RXX131109 SHT131095:SHT131109 SRP131095:SRP131109 TBL131095:TBL131109 TLH131095:TLH131109 TVD131095:TVD131109 UEZ131095:UEZ131109 UOV131095:UOV131109 UYR131095:UYR131109 VIN131095:VIN131109 VSJ131095:VSJ131109 WCF131095:WCF131109 WMB131095:WMB131109 WVX131095:WVX131109 O196631:O196645 JL196631:JL196645 TH196631:TH196645 ADD196631:ADD196645 AMZ196631:AMZ196645 AWV196631:AWV196645 BGR196631:BGR196645 BQN196631:BQN196645 CAJ196631:CAJ196645 CKF196631:CKF196645 CUB196631:CUB196645 DDX196631:DDX196645 DNT196631:DNT196645 DXP196631:DXP196645 EHL196631:EHL196645 ERH196631:ERH196645 FBD196631:FBD196645 FKZ196631:FKZ196645 FUV196631:FUV196645 GER196631:GER196645 GON196631:GON196645 GYJ196631:GYJ196645 HIF196631:HIF196645 HSB196631:HSB196645 IBX196631:IBX196645 ILT196631:ILT196645 IVP196631:IVP196645 JFL196631:JFL196645 JPH196631:JPH196645 JZD196631:JZD196645 KIZ196631:KIZ196645 KSV196631:KSV196645 LCR196631:LCR196645 LMN196631:LMN196645 LWJ196631:LWJ196645 MGF196631:MGF196645 MQB196631:MQB196645 MZX196631:MZX196645 NJT196631:NJT196645 NTP196631:NTP196645 ODL196631:ODL196645 ONH196631:ONH196645 OXD196631:OXD196645 PGZ196631:PGZ196645 PQV196631:PQV196645 QAR196631:QAR196645 QKN196631:QKN196645 QUJ196631:QUJ196645 REF196631:REF196645 ROB196631:ROB196645 RXX196631:RXX196645 SHT196631:SHT196645 SRP196631:SRP196645 TBL196631:TBL196645 TLH196631:TLH196645 TVD196631:TVD196645 UEZ196631:UEZ196645 UOV196631:UOV196645 UYR196631:UYR196645 VIN196631:VIN196645 VSJ196631:VSJ196645 WCF196631:WCF196645 WMB196631:WMB196645 WVX196631:WVX196645 O262167:O262181 JL262167:JL262181 TH262167:TH262181 ADD262167:ADD262181 AMZ262167:AMZ262181 AWV262167:AWV262181 BGR262167:BGR262181 BQN262167:BQN262181 CAJ262167:CAJ262181 CKF262167:CKF262181 CUB262167:CUB262181 DDX262167:DDX262181 DNT262167:DNT262181 DXP262167:DXP262181 EHL262167:EHL262181 ERH262167:ERH262181 FBD262167:FBD262181 FKZ262167:FKZ262181 FUV262167:FUV262181 GER262167:GER262181 GON262167:GON262181 GYJ262167:GYJ262181 HIF262167:HIF262181 HSB262167:HSB262181 IBX262167:IBX262181 ILT262167:ILT262181 IVP262167:IVP262181 JFL262167:JFL262181 JPH262167:JPH262181 JZD262167:JZD262181 KIZ262167:KIZ262181 KSV262167:KSV262181 LCR262167:LCR262181 LMN262167:LMN262181 LWJ262167:LWJ262181 MGF262167:MGF262181 MQB262167:MQB262181 MZX262167:MZX262181 NJT262167:NJT262181 NTP262167:NTP262181 ODL262167:ODL262181 ONH262167:ONH262181 OXD262167:OXD262181 PGZ262167:PGZ262181 PQV262167:PQV262181 QAR262167:QAR262181 QKN262167:QKN262181 QUJ262167:QUJ262181 REF262167:REF262181 ROB262167:ROB262181 RXX262167:RXX262181 SHT262167:SHT262181 SRP262167:SRP262181 TBL262167:TBL262181 TLH262167:TLH262181 TVD262167:TVD262181 UEZ262167:UEZ262181 UOV262167:UOV262181 UYR262167:UYR262181 VIN262167:VIN262181 VSJ262167:VSJ262181 WCF262167:WCF262181 WMB262167:WMB262181 WVX262167:WVX262181 O327703:O327717 JL327703:JL327717 TH327703:TH327717 ADD327703:ADD327717 AMZ327703:AMZ327717 AWV327703:AWV327717 BGR327703:BGR327717 BQN327703:BQN327717 CAJ327703:CAJ327717 CKF327703:CKF327717 CUB327703:CUB327717 DDX327703:DDX327717 DNT327703:DNT327717 DXP327703:DXP327717 EHL327703:EHL327717 ERH327703:ERH327717 FBD327703:FBD327717 FKZ327703:FKZ327717 FUV327703:FUV327717 GER327703:GER327717 GON327703:GON327717 GYJ327703:GYJ327717 HIF327703:HIF327717 HSB327703:HSB327717 IBX327703:IBX327717 ILT327703:ILT327717 IVP327703:IVP327717 JFL327703:JFL327717 JPH327703:JPH327717 JZD327703:JZD327717 KIZ327703:KIZ327717 KSV327703:KSV327717 LCR327703:LCR327717 LMN327703:LMN327717 LWJ327703:LWJ327717 MGF327703:MGF327717 MQB327703:MQB327717 MZX327703:MZX327717 NJT327703:NJT327717 NTP327703:NTP327717 ODL327703:ODL327717 ONH327703:ONH327717 OXD327703:OXD327717 PGZ327703:PGZ327717 PQV327703:PQV327717 QAR327703:QAR327717 QKN327703:QKN327717 QUJ327703:QUJ327717 REF327703:REF327717 ROB327703:ROB327717 RXX327703:RXX327717 SHT327703:SHT327717 SRP327703:SRP327717 TBL327703:TBL327717 TLH327703:TLH327717 TVD327703:TVD327717 UEZ327703:UEZ327717 UOV327703:UOV327717 UYR327703:UYR327717 VIN327703:VIN327717 VSJ327703:VSJ327717 WCF327703:WCF327717 WMB327703:WMB327717 WVX327703:WVX327717 O393239:O393253 JL393239:JL393253 TH393239:TH393253 ADD393239:ADD393253 AMZ393239:AMZ393253 AWV393239:AWV393253 BGR393239:BGR393253 BQN393239:BQN393253 CAJ393239:CAJ393253 CKF393239:CKF393253 CUB393239:CUB393253 DDX393239:DDX393253 DNT393239:DNT393253 DXP393239:DXP393253 EHL393239:EHL393253 ERH393239:ERH393253 FBD393239:FBD393253 FKZ393239:FKZ393253 FUV393239:FUV393253 GER393239:GER393253 GON393239:GON393253 GYJ393239:GYJ393253 HIF393239:HIF393253 HSB393239:HSB393253 IBX393239:IBX393253 ILT393239:ILT393253 IVP393239:IVP393253 JFL393239:JFL393253 JPH393239:JPH393253 JZD393239:JZD393253 KIZ393239:KIZ393253 KSV393239:KSV393253 LCR393239:LCR393253 LMN393239:LMN393253 LWJ393239:LWJ393253 MGF393239:MGF393253 MQB393239:MQB393253 MZX393239:MZX393253 NJT393239:NJT393253 NTP393239:NTP393253 ODL393239:ODL393253 ONH393239:ONH393253 OXD393239:OXD393253 PGZ393239:PGZ393253 PQV393239:PQV393253 QAR393239:QAR393253 QKN393239:QKN393253 QUJ393239:QUJ393253 REF393239:REF393253 ROB393239:ROB393253 RXX393239:RXX393253 SHT393239:SHT393253 SRP393239:SRP393253 TBL393239:TBL393253 TLH393239:TLH393253 TVD393239:TVD393253 UEZ393239:UEZ393253 UOV393239:UOV393253 UYR393239:UYR393253 VIN393239:VIN393253 VSJ393239:VSJ393253 WCF393239:WCF393253 WMB393239:WMB393253 WVX393239:WVX393253 O458775:O458789 JL458775:JL458789 TH458775:TH458789 ADD458775:ADD458789 AMZ458775:AMZ458789 AWV458775:AWV458789 BGR458775:BGR458789 BQN458775:BQN458789 CAJ458775:CAJ458789 CKF458775:CKF458789 CUB458775:CUB458789 DDX458775:DDX458789 DNT458775:DNT458789 DXP458775:DXP458789 EHL458775:EHL458789 ERH458775:ERH458789 FBD458775:FBD458789 FKZ458775:FKZ458789 FUV458775:FUV458789 GER458775:GER458789 GON458775:GON458789 GYJ458775:GYJ458789 HIF458775:HIF458789 HSB458775:HSB458789 IBX458775:IBX458789 ILT458775:ILT458789 IVP458775:IVP458789 JFL458775:JFL458789 JPH458775:JPH458789 JZD458775:JZD458789 KIZ458775:KIZ458789 KSV458775:KSV458789 LCR458775:LCR458789 LMN458775:LMN458789 LWJ458775:LWJ458789 MGF458775:MGF458789 MQB458775:MQB458789 MZX458775:MZX458789 NJT458775:NJT458789 NTP458775:NTP458789 ODL458775:ODL458789 ONH458775:ONH458789 OXD458775:OXD458789 PGZ458775:PGZ458789 PQV458775:PQV458789 QAR458775:QAR458789 QKN458775:QKN458789 QUJ458775:QUJ458789 REF458775:REF458789 ROB458775:ROB458789 RXX458775:RXX458789 SHT458775:SHT458789 SRP458775:SRP458789 TBL458775:TBL458789 TLH458775:TLH458789 TVD458775:TVD458789 UEZ458775:UEZ458789 UOV458775:UOV458789 UYR458775:UYR458789 VIN458775:VIN458789 VSJ458775:VSJ458789 WCF458775:WCF458789 WMB458775:WMB458789 WVX458775:WVX458789 O524311:O524325 JL524311:JL524325 TH524311:TH524325 ADD524311:ADD524325 AMZ524311:AMZ524325 AWV524311:AWV524325 BGR524311:BGR524325 BQN524311:BQN524325 CAJ524311:CAJ524325 CKF524311:CKF524325 CUB524311:CUB524325 DDX524311:DDX524325 DNT524311:DNT524325 DXP524311:DXP524325 EHL524311:EHL524325 ERH524311:ERH524325 FBD524311:FBD524325 FKZ524311:FKZ524325 FUV524311:FUV524325 GER524311:GER524325 GON524311:GON524325 GYJ524311:GYJ524325 HIF524311:HIF524325 HSB524311:HSB524325 IBX524311:IBX524325 ILT524311:ILT524325 IVP524311:IVP524325 JFL524311:JFL524325 JPH524311:JPH524325 JZD524311:JZD524325 KIZ524311:KIZ524325 KSV524311:KSV524325 LCR524311:LCR524325 LMN524311:LMN524325 LWJ524311:LWJ524325 MGF524311:MGF524325 MQB524311:MQB524325 MZX524311:MZX524325 NJT524311:NJT524325 NTP524311:NTP524325 ODL524311:ODL524325 ONH524311:ONH524325 OXD524311:OXD524325 PGZ524311:PGZ524325 PQV524311:PQV524325 QAR524311:QAR524325 QKN524311:QKN524325 QUJ524311:QUJ524325 REF524311:REF524325 ROB524311:ROB524325 RXX524311:RXX524325 SHT524311:SHT524325 SRP524311:SRP524325 TBL524311:TBL524325 TLH524311:TLH524325 TVD524311:TVD524325 UEZ524311:UEZ524325 UOV524311:UOV524325 UYR524311:UYR524325 VIN524311:VIN524325 VSJ524311:VSJ524325 WCF524311:WCF524325 WMB524311:WMB524325 WVX524311:WVX524325 O589847:O589861 JL589847:JL589861 TH589847:TH589861 ADD589847:ADD589861 AMZ589847:AMZ589861 AWV589847:AWV589861 BGR589847:BGR589861 BQN589847:BQN589861 CAJ589847:CAJ589861 CKF589847:CKF589861 CUB589847:CUB589861 DDX589847:DDX589861 DNT589847:DNT589861 DXP589847:DXP589861 EHL589847:EHL589861 ERH589847:ERH589861 FBD589847:FBD589861 FKZ589847:FKZ589861 FUV589847:FUV589861 GER589847:GER589861 GON589847:GON589861 GYJ589847:GYJ589861 HIF589847:HIF589861 HSB589847:HSB589861 IBX589847:IBX589861 ILT589847:ILT589861 IVP589847:IVP589861 JFL589847:JFL589861 JPH589847:JPH589861 JZD589847:JZD589861 KIZ589847:KIZ589861 KSV589847:KSV589861 LCR589847:LCR589861 LMN589847:LMN589861 LWJ589847:LWJ589861 MGF589847:MGF589861 MQB589847:MQB589861 MZX589847:MZX589861 NJT589847:NJT589861 NTP589847:NTP589861 ODL589847:ODL589861 ONH589847:ONH589861 OXD589847:OXD589861 PGZ589847:PGZ589861 PQV589847:PQV589861 QAR589847:QAR589861 QKN589847:QKN589861 QUJ589847:QUJ589861 REF589847:REF589861 ROB589847:ROB589861 RXX589847:RXX589861 SHT589847:SHT589861 SRP589847:SRP589861 TBL589847:TBL589861 TLH589847:TLH589861 TVD589847:TVD589861 UEZ589847:UEZ589861 UOV589847:UOV589861 UYR589847:UYR589861 VIN589847:VIN589861 VSJ589847:VSJ589861 WCF589847:WCF589861 WMB589847:WMB589861 WVX589847:WVX589861 O655383:O655397 JL655383:JL655397 TH655383:TH655397 ADD655383:ADD655397 AMZ655383:AMZ655397 AWV655383:AWV655397 BGR655383:BGR655397 BQN655383:BQN655397 CAJ655383:CAJ655397 CKF655383:CKF655397 CUB655383:CUB655397 DDX655383:DDX655397 DNT655383:DNT655397 DXP655383:DXP655397 EHL655383:EHL655397 ERH655383:ERH655397 FBD655383:FBD655397 FKZ655383:FKZ655397 FUV655383:FUV655397 GER655383:GER655397 GON655383:GON655397 GYJ655383:GYJ655397 HIF655383:HIF655397 HSB655383:HSB655397 IBX655383:IBX655397 ILT655383:ILT655397 IVP655383:IVP655397 JFL655383:JFL655397 JPH655383:JPH655397 JZD655383:JZD655397 KIZ655383:KIZ655397 KSV655383:KSV655397 LCR655383:LCR655397 LMN655383:LMN655397 LWJ655383:LWJ655397 MGF655383:MGF655397 MQB655383:MQB655397 MZX655383:MZX655397 NJT655383:NJT655397 NTP655383:NTP655397 ODL655383:ODL655397 ONH655383:ONH655397 OXD655383:OXD655397 PGZ655383:PGZ655397 PQV655383:PQV655397 QAR655383:QAR655397 QKN655383:QKN655397 QUJ655383:QUJ655397 REF655383:REF655397 ROB655383:ROB655397 RXX655383:RXX655397 SHT655383:SHT655397 SRP655383:SRP655397 TBL655383:TBL655397 TLH655383:TLH655397 TVD655383:TVD655397 UEZ655383:UEZ655397 UOV655383:UOV655397 UYR655383:UYR655397 VIN655383:VIN655397 VSJ655383:VSJ655397 WCF655383:WCF655397 WMB655383:WMB655397 WVX655383:WVX655397 O720919:O720933 JL720919:JL720933 TH720919:TH720933 ADD720919:ADD720933 AMZ720919:AMZ720933 AWV720919:AWV720933 BGR720919:BGR720933 BQN720919:BQN720933 CAJ720919:CAJ720933 CKF720919:CKF720933 CUB720919:CUB720933 DDX720919:DDX720933 DNT720919:DNT720933 DXP720919:DXP720933 EHL720919:EHL720933 ERH720919:ERH720933 FBD720919:FBD720933 FKZ720919:FKZ720933 FUV720919:FUV720933 GER720919:GER720933 GON720919:GON720933 GYJ720919:GYJ720933 HIF720919:HIF720933 HSB720919:HSB720933 IBX720919:IBX720933 ILT720919:ILT720933 IVP720919:IVP720933 JFL720919:JFL720933 JPH720919:JPH720933 JZD720919:JZD720933 KIZ720919:KIZ720933 KSV720919:KSV720933 LCR720919:LCR720933 LMN720919:LMN720933 LWJ720919:LWJ720933 MGF720919:MGF720933 MQB720919:MQB720933 MZX720919:MZX720933 NJT720919:NJT720933 NTP720919:NTP720933 ODL720919:ODL720933 ONH720919:ONH720933 OXD720919:OXD720933 PGZ720919:PGZ720933 PQV720919:PQV720933 QAR720919:QAR720933 QKN720919:QKN720933 QUJ720919:QUJ720933 REF720919:REF720933 ROB720919:ROB720933 RXX720919:RXX720933 SHT720919:SHT720933 SRP720919:SRP720933 TBL720919:TBL720933 TLH720919:TLH720933 TVD720919:TVD720933 UEZ720919:UEZ720933 UOV720919:UOV720933 UYR720919:UYR720933 VIN720919:VIN720933 VSJ720919:VSJ720933 WCF720919:WCF720933 WMB720919:WMB720933 WVX720919:WVX720933 O786455:O786469 JL786455:JL786469 TH786455:TH786469 ADD786455:ADD786469 AMZ786455:AMZ786469 AWV786455:AWV786469 BGR786455:BGR786469 BQN786455:BQN786469 CAJ786455:CAJ786469 CKF786455:CKF786469 CUB786455:CUB786469 DDX786455:DDX786469 DNT786455:DNT786469 DXP786455:DXP786469 EHL786455:EHL786469 ERH786455:ERH786469 FBD786455:FBD786469 FKZ786455:FKZ786469 FUV786455:FUV786469 GER786455:GER786469 GON786455:GON786469 GYJ786455:GYJ786469 HIF786455:HIF786469 HSB786455:HSB786469 IBX786455:IBX786469 ILT786455:ILT786469 IVP786455:IVP786469 JFL786455:JFL786469 JPH786455:JPH786469 JZD786455:JZD786469 KIZ786455:KIZ786469 KSV786455:KSV786469 LCR786455:LCR786469 LMN786455:LMN786469 LWJ786455:LWJ786469 MGF786455:MGF786469 MQB786455:MQB786469 MZX786455:MZX786469 NJT786455:NJT786469 NTP786455:NTP786469 ODL786455:ODL786469 ONH786455:ONH786469 OXD786455:OXD786469 PGZ786455:PGZ786469 PQV786455:PQV786469 QAR786455:QAR786469 QKN786455:QKN786469 QUJ786455:QUJ786469 REF786455:REF786469 ROB786455:ROB786469 RXX786455:RXX786469 SHT786455:SHT786469 SRP786455:SRP786469 TBL786455:TBL786469 TLH786455:TLH786469 TVD786455:TVD786469 UEZ786455:UEZ786469 UOV786455:UOV786469 UYR786455:UYR786469 VIN786455:VIN786469 VSJ786455:VSJ786469 WCF786455:WCF786469 WMB786455:WMB786469 WVX786455:WVX786469 O851991:O852005 JL851991:JL852005 TH851991:TH852005 ADD851991:ADD852005 AMZ851991:AMZ852005 AWV851991:AWV852005 BGR851991:BGR852005 BQN851991:BQN852005 CAJ851991:CAJ852005 CKF851991:CKF852005 CUB851991:CUB852005 DDX851991:DDX852005 DNT851991:DNT852005 DXP851991:DXP852005 EHL851991:EHL852005 ERH851991:ERH852005 FBD851991:FBD852005 FKZ851991:FKZ852005 FUV851991:FUV852005 GER851991:GER852005 GON851991:GON852005 GYJ851991:GYJ852005 HIF851991:HIF852005 HSB851991:HSB852005 IBX851991:IBX852005 ILT851991:ILT852005 IVP851991:IVP852005 JFL851991:JFL852005 JPH851991:JPH852005 JZD851991:JZD852005 KIZ851991:KIZ852005 KSV851991:KSV852005 LCR851991:LCR852005 LMN851991:LMN852005 LWJ851991:LWJ852005 MGF851991:MGF852005 MQB851991:MQB852005 MZX851991:MZX852005 NJT851991:NJT852005 NTP851991:NTP852005 ODL851991:ODL852005 ONH851991:ONH852005 OXD851991:OXD852005 PGZ851991:PGZ852005 PQV851991:PQV852005 QAR851991:QAR852005 QKN851991:QKN852005 QUJ851991:QUJ852005 REF851991:REF852005 ROB851991:ROB852005 RXX851991:RXX852005 SHT851991:SHT852005 SRP851991:SRP852005 TBL851991:TBL852005 TLH851991:TLH852005 TVD851991:TVD852005 UEZ851991:UEZ852005 UOV851991:UOV852005 UYR851991:UYR852005 VIN851991:VIN852005 VSJ851991:VSJ852005 WCF851991:WCF852005 WMB851991:WMB852005 WVX851991:WVX852005 O917527:O917541 JL917527:JL917541 TH917527:TH917541 ADD917527:ADD917541 AMZ917527:AMZ917541 AWV917527:AWV917541 BGR917527:BGR917541 BQN917527:BQN917541 CAJ917527:CAJ917541 CKF917527:CKF917541 CUB917527:CUB917541 DDX917527:DDX917541 DNT917527:DNT917541 DXP917527:DXP917541 EHL917527:EHL917541 ERH917527:ERH917541 FBD917527:FBD917541 FKZ917527:FKZ917541 FUV917527:FUV917541 GER917527:GER917541 GON917527:GON917541 GYJ917527:GYJ917541 HIF917527:HIF917541 HSB917527:HSB917541 IBX917527:IBX917541 ILT917527:ILT917541 IVP917527:IVP917541 JFL917527:JFL917541 JPH917527:JPH917541 JZD917527:JZD917541 KIZ917527:KIZ917541 KSV917527:KSV917541 LCR917527:LCR917541 LMN917527:LMN917541 LWJ917527:LWJ917541 MGF917527:MGF917541 MQB917527:MQB917541 MZX917527:MZX917541 NJT917527:NJT917541 NTP917527:NTP917541 ODL917527:ODL917541 ONH917527:ONH917541 OXD917527:OXD917541 PGZ917527:PGZ917541 PQV917527:PQV917541 QAR917527:QAR917541 QKN917527:QKN917541 QUJ917527:QUJ917541 REF917527:REF917541 ROB917527:ROB917541 RXX917527:RXX917541 SHT917527:SHT917541 SRP917527:SRP917541 TBL917527:TBL917541 TLH917527:TLH917541 TVD917527:TVD917541 UEZ917527:UEZ917541 UOV917527:UOV917541 UYR917527:UYR917541 VIN917527:VIN917541 VSJ917527:VSJ917541 WCF917527:WCF917541 WMB917527:WMB917541 WVX917527:WVX917541 O983063:O983077 JL983063:JL983077 TH983063:TH983077 ADD983063:ADD983077 AMZ983063:AMZ983077 AWV983063:AWV983077 BGR983063:BGR983077 BQN983063:BQN983077 CAJ983063:CAJ983077 CKF983063:CKF983077 CUB983063:CUB983077 DDX983063:DDX983077 DNT983063:DNT983077 DXP983063:DXP983077 EHL983063:EHL983077 ERH983063:ERH983077 FBD983063:FBD983077 FKZ983063:FKZ983077 FUV983063:FUV983077 GER983063:GER983077 GON983063:GON983077 GYJ983063:GYJ983077 HIF983063:HIF983077 HSB983063:HSB983077 IBX983063:IBX983077 ILT983063:ILT983077 IVP983063:IVP983077 JFL983063:JFL983077 JPH983063:JPH983077 JZD983063:JZD983077 KIZ983063:KIZ983077 KSV983063:KSV983077 LCR983063:LCR983077 LMN983063:LMN983077 LWJ983063:LWJ983077 MGF983063:MGF983077 MQB983063:MQB983077 MZX983063:MZX983077 NJT983063:NJT983077 NTP983063:NTP983077 ODL983063:ODL983077 ONH983063:ONH983077 OXD983063:OXD983077 PGZ983063:PGZ983077 PQV983063:PQV983077 QAR983063:QAR983077 QKN983063:QKN983077 QUJ983063:QUJ983077 REF983063:REF983077 ROB983063:ROB983077 RXX983063:RXX983077 SHT983063:SHT983077 SRP983063:SRP983077 TBL983063:TBL983077 TLH983063:TLH983077 TVD983063:TVD983077 UEZ983063:UEZ983077 UOV983063:UOV983077 UYR983063:UYR983077 VIN983063:VIN983077 VSJ983063:VSJ983077 WCF983063:WCF983077 WMB983063:WMB983077 O13:O37 JL13:JL37 TH13:TH37 ADD13:ADD37 AMZ13:AMZ37 AWV13:AWV37 BGR13:BGR37 BQN13:BQN37 CAJ13:CAJ37 CKF13:CKF37 CUB13:CUB37 DDX13:DDX37 DNT13:DNT37 DXP13:DXP37 EHL13:EHL37 ERH13:ERH37 FBD13:FBD37 FKZ13:FKZ37 FUV13:FUV37 GER13:GER37 GON13:GON37 GYJ13:GYJ37 HIF13:HIF37 HSB13:HSB37 IBX13:IBX37 ILT13:ILT37 IVP13:IVP37 JFL13:JFL37 JPH13:JPH37 JZD13:JZD37 KIZ13:KIZ37 KSV13:KSV37 LCR13:LCR37 LMN13:LMN37 LWJ13:LWJ37 MGF13:MGF37 MQB13:MQB37 MZX13:MZX37 NJT13:NJT37 NTP13:NTP37 ODL13:ODL37 ONH13:ONH37 OXD13:OXD37 PGZ13:PGZ37 PQV13:PQV37 QAR13:QAR37 QKN13:QKN37 QUJ13:QUJ37 REF13:REF37 ROB13:ROB37 RXX13:RXX37 SHT13:SHT37 SRP13:SRP37 TBL13:TBL37 TLH13:TLH37 TVD13:TVD37 UEZ13:UEZ37 UOV13:UOV37 UYR13:UYR37 VIN13:VIN37 VSJ13:VSJ37 WCF13:WCF37 WMB13:WMB37 WVX13:WVX37" xr:uid="{00000000-0002-0000-0200-000004000000}">
      <formula1>$D$8</formula1>
      <formula2>$D$9</formula2>
    </dataValidation>
    <dataValidation type="date" imeMode="halfAlpha" operator="lessThanOrEqual" allowBlank="1" showInputMessage="1" showErrorMessage="1" error="当該年度を超えた日付は入力できません。" sqref="F65559:F65573 JC65559:JC65573 SY65559:SY65573 ACU65559:ACU65573 AMQ65559:AMQ65573 AWM65559:AWM65573 BGI65559:BGI65573 BQE65559:BQE65573 CAA65559:CAA65573 CJW65559:CJW65573 CTS65559:CTS65573 DDO65559:DDO65573 DNK65559:DNK65573 DXG65559:DXG65573 EHC65559:EHC65573 EQY65559:EQY65573 FAU65559:FAU65573 FKQ65559:FKQ65573 FUM65559:FUM65573 GEI65559:GEI65573 GOE65559:GOE65573 GYA65559:GYA65573 HHW65559:HHW65573 HRS65559:HRS65573 IBO65559:IBO65573 ILK65559:ILK65573 IVG65559:IVG65573 JFC65559:JFC65573 JOY65559:JOY65573 JYU65559:JYU65573 KIQ65559:KIQ65573 KSM65559:KSM65573 LCI65559:LCI65573 LME65559:LME65573 LWA65559:LWA65573 MFW65559:MFW65573 MPS65559:MPS65573 MZO65559:MZO65573 NJK65559:NJK65573 NTG65559:NTG65573 ODC65559:ODC65573 OMY65559:OMY65573 OWU65559:OWU65573 PGQ65559:PGQ65573 PQM65559:PQM65573 QAI65559:QAI65573 QKE65559:QKE65573 QUA65559:QUA65573 RDW65559:RDW65573 RNS65559:RNS65573 RXO65559:RXO65573 SHK65559:SHK65573 SRG65559:SRG65573 TBC65559:TBC65573 TKY65559:TKY65573 TUU65559:TUU65573 UEQ65559:UEQ65573 UOM65559:UOM65573 UYI65559:UYI65573 VIE65559:VIE65573 VSA65559:VSA65573 WBW65559:WBW65573 WLS65559:WLS65573 WVO65559:WVO65573 F131095:F131109 JC131095:JC131109 SY131095:SY131109 ACU131095:ACU131109 AMQ131095:AMQ131109 AWM131095:AWM131109 BGI131095:BGI131109 BQE131095:BQE131109 CAA131095:CAA131109 CJW131095:CJW131109 CTS131095:CTS131109 DDO131095:DDO131109 DNK131095:DNK131109 DXG131095:DXG131109 EHC131095:EHC131109 EQY131095:EQY131109 FAU131095:FAU131109 FKQ131095:FKQ131109 FUM131095:FUM131109 GEI131095:GEI131109 GOE131095:GOE131109 GYA131095:GYA131109 HHW131095:HHW131109 HRS131095:HRS131109 IBO131095:IBO131109 ILK131095:ILK131109 IVG131095:IVG131109 JFC131095:JFC131109 JOY131095:JOY131109 JYU131095:JYU131109 KIQ131095:KIQ131109 KSM131095:KSM131109 LCI131095:LCI131109 LME131095:LME131109 LWA131095:LWA131109 MFW131095:MFW131109 MPS131095:MPS131109 MZO131095:MZO131109 NJK131095:NJK131109 NTG131095:NTG131109 ODC131095:ODC131109 OMY131095:OMY131109 OWU131095:OWU131109 PGQ131095:PGQ131109 PQM131095:PQM131109 QAI131095:QAI131109 QKE131095:QKE131109 QUA131095:QUA131109 RDW131095:RDW131109 RNS131095:RNS131109 RXO131095:RXO131109 SHK131095:SHK131109 SRG131095:SRG131109 TBC131095:TBC131109 TKY131095:TKY131109 TUU131095:TUU131109 UEQ131095:UEQ131109 UOM131095:UOM131109 UYI131095:UYI131109 VIE131095:VIE131109 VSA131095:VSA131109 WBW131095:WBW131109 WLS131095:WLS131109 WVO131095:WVO131109 F196631:F196645 JC196631:JC196645 SY196631:SY196645 ACU196631:ACU196645 AMQ196631:AMQ196645 AWM196631:AWM196645 BGI196631:BGI196645 BQE196631:BQE196645 CAA196631:CAA196645 CJW196631:CJW196645 CTS196631:CTS196645 DDO196631:DDO196645 DNK196631:DNK196645 DXG196631:DXG196645 EHC196631:EHC196645 EQY196631:EQY196645 FAU196631:FAU196645 FKQ196631:FKQ196645 FUM196631:FUM196645 GEI196631:GEI196645 GOE196631:GOE196645 GYA196631:GYA196645 HHW196631:HHW196645 HRS196631:HRS196645 IBO196631:IBO196645 ILK196631:ILK196645 IVG196631:IVG196645 JFC196631:JFC196645 JOY196631:JOY196645 JYU196631:JYU196645 KIQ196631:KIQ196645 KSM196631:KSM196645 LCI196631:LCI196645 LME196631:LME196645 LWA196631:LWA196645 MFW196631:MFW196645 MPS196631:MPS196645 MZO196631:MZO196645 NJK196631:NJK196645 NTG196631:NTG196645 ODC196631:ODC196645 OMY196631:OMY196645 OWU196631:OWU196645 PGQ196631:PGQ196645 PQM196631:PQM196645 QAI196631:QAI196645 QKE196631:QKE196645 QUA196631:QUA196645 RDW196631:RDW196645 RNS196631:RNS196645 RXO196631:RXO196645 SHK196631:SHK196645 SRG196631:SRG196645 TBC196631:TBC196645 TKY196631:TKY196645 TUU196631:TUU196645 UEQ196631:UEQ196645 UOM196631:UOM196645 UYI196631:UYI196645 VIE196631:VIE196645 VSA196631:VSA196645 WBW196631:WBW196645 WLS196631:WLS196645 WVO196631:WVO196645 F262167:F262181 JC262167:JC262181 SY262167:SY262181 ACU262167:ACU262181 AMQ262167:AMQ262181 AWM262167:AWM262181 BGI262167:BGI262181 BQE262167:BQE262181 CAA262167:CAA262181 CJW262167:CJW262181 CTS262167:CTS262181 DDO262167:DDO262181 DNK262167:DNK262181 DXG262167:DXG262181 EHC262167:EHC262181 EQY262167:EQY262181 FAU262167:FAU262181 FKQ262167:FKQ262181 FUM262167:FUM262181 GEI262167:GEI262181 GOE262167:GOE262181 GYA262167:GYA262181 HHW262167:HHW262181 HRS262167:HRS262181 IBO262167:IBO262181 ILK262167:ILK262181 IVG262167:IVG262181 JFC262167:JFC262181 JOY262167:JOY262181 JYU262167:JYU262181 KIQ262167:KIQ262181 KSM262167:KSM262181 LCI262167:LCI262181 LME262167:LME262181 LWA262167:LWA262181 MFW262167:MFW262181 MPS262167:MPS262181 MZO262167:MZO262181 NJK262167:NJK262181 NTG262167:NTG262181 ODC262167:ODC262181 OMY262167:OMY262181 OWU262167:OWU262181 PGQ262167:PGQ262181 PQM262167:PQM262181 QAI262167:QAI262181 QKE262167:QKE262181 QUA262167:QUA262181 RDW262167:RDW262181 RNS262167:RNS262181 RXO262167:RXO262181 SHK262167:SHK262181 SRG262167:SRG262181 TBC262167:TBC262181 TKY262167:TKY262181 TUU262167:TUU262181 UEQ262167:UEQ262181 UOM262167:UOM262181 UYI262167:UYI262181 VIE262167:VIE262181 VSA262167:VSA262181 WBW262167:WBW262181 WLS262167:WLS262181 WVO262167:WVO262181 F327703:F327717 JC327703:JC327717 SY327703:SY327717 ACU327703:ACU327717 AMQ327703:AMQ327717 AWM327703:AWM327717 BGI327703:BGI327717 BQE327703:BQE327717 CAA327703:CAA327717 CJW327703:CJW327717 CTS327703:CTS327717 DDO327703:DDO327717 DNK327703:DNK327717 DXG327703:DXG327717 EHC327703:EHC327717 EQY327703:EQY327717 FAU327703:FAU327717 FKQ327703:FKQ327717 FUM327703:FUM327717 GEI327703:GEI327717 GOE327703:GOE327717 GYA327703:GYA327717 HHW327703:HHW327717 HRS327703:HRS327717 IBO327703:IBO327717 ILK327703:ILK327717 IVG327703:IVG327717 JFC327703:JFC327717 JOY327703:JOY327717 JYU327703:JYU327717 KIQ327703:KIQ327717 KSM327703:KSM327717 LCI327703:LCI327717 LME327703:LME327717 LWA327703:LWA327717 MFW327703:MFW327717 MPS327703:MPS327717 MZO327703:MZO327717 NJK327703:NJK327717 NTG327703:NTG327717 ODC327703:ODC327717 OMY327703:OMY327717 OWU327703:OWU327717 PGQ327703:PGQ327717 PQM327703:PQM327717 QAI327703:QAI327717 QKE327703:QKE327717 QUA327703:QUA327717 RDW327703:RDW327717 RNS327703:RNS327717 RXO327703:RXO327717 SHK327703:SHK327717 SRG327703:SRG327717 TBC327703:TBC327717 TKY327703:TKY327717 TUU327703:TUU327717 UEQ327703:UEQ327717 UOM327703:UOM327717 UYI327703:UYI327717 VIE327703:VIE327717 VSA327703:VSA327717 WBW327703:WBW327717 WLS327703:WLS327717 WVO327703:WVO327717 F393239:F393253 JC393239:JC393253 SY393239:SY393253 ACU393239:ACU393253 AMQ393239:AMQ393253 AWM393239:AWM393253 BGI393239:BGI393253 BQE393239:BQE393253 CAA393239:CAA393253 CJW393239:CJW393253 CTS393239:CTS393253 DDO393239:DDO393253 DNK393239:DNK393253 DXG393239:DXG393253 EHC393239:EHC393253 EQY393239:EQY393253 FAU393239:FAU393253 FKQ393239:FKQ393253 FUM393239:FUM393253 GEI393239:GEI393253 GOE393239:GOE393253 GYA393239:GYA393253 HHW393239:HHW393253 HRS393239:HRS393253 IBO393239:IBO393253 ILK393239:ILK393253 IVG393239:IVG393253 JFC393239:JFC393253 JOY393239:JOY393253 JYU393239:JYU393253 KIQ393239:KIQ393253 KSM393239:KSM393253 LCI393239:LCI393253 LME393239:LME393253 LWA393239:LWA393253 MFW393239:MFW393253 MPS393239:MPS393253 MZO393239:MZO393253 NJK393239:NJK393253 NTG393239:NTG393253 ODC393239:ODC393253 OMY393239:OMY393253 OWU393239:OWU393253 PGQ393239:PGQ393253 PQM393239:PQM393253 QAI393239:QAI393253 QKE393239:QKE393253 QUA393239:QUA393253 RDW393239:RDW393253 RNS393239:RNS393253 RXO393239:RXO393253 SHK393239:SHK393253 SRG393239:SRG393253 TBC393239:TBC393253 TKY393239:TKY393253 TUU393239:TUU393253 UEQ393239:UEQ393253 UOM393239:UOM393253 UYI393239:UYI393253 VIE393239:VIE393253 VSA393239:VSA393253 WBW393239:WBW393253 WLS393239:WLS393253 WVO393239:WVO393253 F458775:F458789 JC458775:JC458789 SY458775:SY458789 ACU458775:ACU458789 AMQ458775:AMQ458789 AWM458775:AWM458789 BGI458775:BGI458789 BQE458775:BQE458789 CAA458775:CAA458789 CJW458775:CJW458789 CTS458775:CTS458789 DDO458775:DDO458789 DNK458775:DNK458789 DXG458775:DXG458789 EHC458775:EHC458789 EQY458775:EQY458789 FAU458775:FAU458789 FKQ458775:FKQ458789 FUM458775:FUM458789 GEI458775:GEI458789 GOE458775:GOE458789 GYA458775:GYA458789 HHW458775:HHW458789 HRS458775:HRS458789 IBO458775:IBO458789 ILK458775:ILK458789 IVG458775:IVG458789 JFC458775:JFC458789 JOY458775:JOY458789 JYU458775:JYU458789 KIQ458775:KIQ458789 KSM458775:KSM458789 LCI458775:LCI458789 LME458775:LME458789 LWA458775:LWA458789 MFW458775:MFW458789 MPS458775:MPS458789 MZO458775:MZO458789 NJK458775:NJK458789 NTG458775:NTG458789 ODC458775:ODC458789 OMY458775:OMY458789 OWU458775:OWU458789 PGQ458775:PGQ458789 PQM458775:PQM458789 QAI458775:QAI458789 QKE458775:QKE458789 QUA458775:QUA458789 RDW458775:RDW458789 RNS458775:RNS458789 RXO458775:RXO458789 SHK458775:SHK458789 SRG458775:SRG458789 TBC458775:TBC458789 TKY458775:TKY458789 TUU458775:TUU458789 UEQ458775:UEQ458789 UOM458775:UOM458789 UYI458775:UYI458789 VIE458775:VIE458789 VSA458775:VSA458789 WBW458775:WBW458789 WLS458775:WLS458789 WVO458775:WVO458789 F524311:F524325 JC524311:JC524325 SY524311:SY524325 ACU524311:ACU524325 AMQ524311:AMQ524325 AWM524311:AWM524325 BGI524311:BGI524325 BQE524311:BQE524325 CAA524311:CAA524325 CJW524311:CJW524325 CTS524311:CTS524325 DDO524311:DDO524325 DNK524311:DNK524325 DXG524311:DXG524325 EHC524311:EHC524325 EQY524311:EQY524325 FAU524311:FAU524325 FKQ524311:FKQ524325 FUM524311:FUM524325 GEI524311:GEI524325 GOE524311:GOE524325 GYA524311:GYA524325 HHW524311:HHW524325 HRS524311:HRS524325 IBO524311:IBO524325 ILK524311:ILK524325 IVG524311:IVG524325 JFC524311:JFC524325 JOY524311:JOY524325 JYU524311:JYU524325 KIQ524311:KIQ524325 KSM524311:KSM524325 LCI524311:LCI524325 LME524311:LME524325 LWA524311:LWA524325 MFW524311:MFW524325 MPS524311:MPS524325 MZO524311:MZO524325 NJK524311:NJK524325 NTG524311:NTG524325 ODC524311:ODC524325 OMY524311:OMY524325 OWU524311:OWU524325 PGQ524311:PGQ524325 PQM524311:PQM524325 QAI524311:QAI524325 QKE524311:QKE524325 QUA524311:QUA524325 RDW524311:RDW524325 RNS524311:RNS524325 RXO524311:RXO524325 SHK524311:SHK524325 SRG524311:SRG524325 TBC524311:TBC524325 TKY524311:TKY524325 TUU524311:TUU524325 UEQ524311:UEQ524325 UOM524311:UOM524325 UYI524311:UYI524325 VIE524311:VIE524325 VSA524311:VSA524325 WBW524311:WBW524325 WLS524311:WLS524325 WVO524311:WVO524325 F589847:F589861 JC589847:JC589861 SY589847:SY589861 ACU589847:ACU589861 AMQ589847:AMQ589861 AWM589847:AWM589861 BGI589847:BGI589861 BQE589847:BQE589861 CAA589847:CAA589861 CJW589847:CJW589861 CTS589847:CTS589861 DDO589847:DDO589861 DNK589847:DNK589861 DXG589847:DXG589861 EHC589847:EHC589861 EQY589847:EQY589861 FAU589847:FAU589861 FKQ589847:FKQ589861 FUM589847:FUM589861 GEI589847:GEI589861 GOE589847:GOE589861 GYA589847:GYA589861 HHW589847:HHW589861 HRS589847:HRS589861 IBO589847:IBO589861 ILK589847:ILK589861 IVG589847:IVG589861 JFC589847:JFC589861 JOY589847:JOY589861 JYU589847:JYU589861 KIQ589847:KIQ589861 KSM589847:KSM589861 LCI589847:LCI589861 LME589847:LME589861 LWA589847:LWA589861 MFW589847:MFW589861 MPS589847:MPS589861 MZO589847:MZO589861 NJK589847:NJK589861 NTG589847:NTG589861 ODC589847:ODC589861 OMY589847:OMY589861 OWU589847:OWU589861 PGQ589847:PGQ589861 PQM589847:PQM589861 QAI589847:QAI589861 QKE589847:QKE589861 QUA589847:QUA589861 RDW589847:RDW589861 RNS589847:RNS589861 RXO589847:RXO589861 SHK589847:SHK589861 SRG589847:SRG589861 TBC589847:TBC589861 TKY589847:TKY589861 TUU589847:TUU589861 UEQ589847:UEQ589861 UOM589847:UOM589861 UYI589847:UYI589861 VIE589847:VIE589861 VSA589847:VSA589861 WBW589847:WBW589861 WLS589847:WLS589861 WVO589847:WVO589861 F655383:F655397 JC655383:JC655397 SY655383:SY655397 ACU655383:ACU655397 AMQ655383:AMQ655397 AWM655383:AWM655397 BGI655383:BGI655397 BQE655383:BQE655397 CAA655383:CAA655397 CJW655383:CJW655397 CTS655383:CTS655397 DDO655383:DDO655397 DNK655383:DNK655397 DXG655383:DXG655397 EHC655383:EHC655397 EQY655383:EQY655397 FAU655383:FAU655397 FKQ655383:FKQ655397 FUM655383:FUM655397 GEI655383:GEI655397 GOE655383:GOE655397 GYA655383:GYA655397 HHW655383:HHW655397 HRS655383:HRS655397 IBO655383:IBO655397 ILK655383:ILK655397 IVG655383:IVG655397 JFC655383:JFC655397 JOY655383:JOY655397 JYU655383:JYU655397 KIQ655383:KIQ655397 KSM655383:KSM655397 LCI655383:LCI655397 LME655383:LME655397 LWA655383:LWA655397 MFW655383:MFW655397 MPS655383:MPS655397 MZO655383:MZO655397 NJK655383:NJK655397 NTG655383:NTG655397 ODC655383:ODC655397 OMY655383:OMY655397 OWU655383:OWU655397 PGQ655383:PGQ655397 PQM655383:PQM655397 QAI655383:QAI655397 QKE655383:QKE655397 QUA655383:QUA655397 RDW655383:RDW655397 RNS655383:RNS655397 RXO655383:RXO655397 SHK655383:SHK655397 SRG655383:SRG655397 TBC655383:TBC655397 TKY655383:TKY655397 TUU655383:TUU655397 UEQ655383:UEQ655397 UOM655383:UOM655397 UYI655383:UYI655397 VIE655383:VIE655397 VSA655383:VSA655397 WBW655383:WBW655397 WLS655383:WLS655397 WVO655383:WVO655397 F720919:F720933 JC720919:JC720933 SY720919:SY720933 ACU720919:ACU720933 AMQ720919:AMQ720933 AWM720919:AWM720933 BGI720919:BGI720933 BQE720919:BQE720933 CAA720919:CAA720933 CJW720919:CJW720933 CTS720919:CTS720933 DDO720919:DDO720933 DNK720919:DNK720933 DXG720919:DXG720933 EHC720919:EHC720933 EQY720919:EQY720933 FAU720919:FAU720933 FKQ720919:FKQ720933 FUM720919:FUM720933 GEI720919:GEI720933 GOE720919:GOE720933 GYA720919:GYA720933 HHW720919:HHW720933 HRS720919:HRS720933 IBO720919:IBO720933 ILK720919:ILK720933 IVG720919:IVG720933 JFC720919:JFC720933 JOY720919:JOY720933 JYU720919:JYU720933 KIQ720919:KIQ720933 KSM720919:KSM720933 LCI720919:LCI720933 LME720919:LME720933 LWA720919:LWA720933 MFW720919:MFW720933 MPS720919:MPS720933 MZO720919:MZO720933 NJK720919:NJK720933 NTG720919:NTG720933 ODC720919:ODC720933 OMY720919:OMY720933 OWU720919:OWU720933 PGQ720919:PGQ720933 PQM720919:PQM720933 QAI720919:QAI720933 QKE720919:QKE720933 QUA720919:QUA720933 RDW720919:RDW720933 RNS720919:RNS720933 RXO720919:RXO720933 SHK720919:SHK720933 SRG720919:SRG720933 TBC720919:TBC720933 TKY720919:TKY720933 TUU720919:TUU720933 UEQ720919:UEQ720933 UOM720919:UOM720933 UYI720919:UYI720933 VIE720919:VIE720933 VSA720919:VSA720933 WBW720919:WBW720933 WLS720919:WLS720933 WVO720919:WVO720933 F786455:F786469 JC786455:JC786469 SY786455:SY786469 ACU786455:ACU786469 AMQ786455:AMQ786469 AWM786455:AWM786469 BGI786455:BGI786469 BQE786455:BQE786469 CAA786455:CAA786469 CJW786455:CJW786469 CTS786455:CTS786469 DDO786455:DDO786469 DNK786455:DNK786469 DXG786455:DXG786469 EHC786455:EHC786469 EQY786455:EQY786469 FAU786455:FAU786469 FKQ786455:FKQ786469 FUM786455:FUM786469 GEI786455:GEI786469 GOE786455:GOE786469 GYA786455:GYA786469 HHW786455:HHW786469 HRS786455:HRS786469 IBO786455:IBO786469 ILK786455:ILK786469 IVG786455:IVG786469 JFC786455:JFC786469 JOY786455:JOY786469 JYU786455:JYU786469 KIQ786455:KIQ786469 KSM786455:KSM786469 LCI786455:LCI786469 LME786455:LME786469 LWA786455:LWA786469 MFW786455:MFW786469 MPS786455:MPS786469 MZO786455:MZO786469 NJK786455:NJK786469 NTG786455:NTG786469 ODC786455:ODC786469 OMY786455:OMY786469 OWU786455:OWU786469 PGQ786455:PGQ786469 PQM786455:PQM786469 QAI786455:QAI786469 QKE786455:QKE786469 QUA786455:QUA786469 RDW786455:RDW786469 RNS786455:RNS786469 RXO786455:RXO786469 SHK786455:SHK786469 SRG786455:SRG786469 TBC786455:TBC786469 TKY786455:TKY786469 TUU786455:TUU786469 UEQ786455:UEQ786469 UOM786455:UOM786469 UYI786455:UYI786469 VIE786455:VIE786469 VSA786455:VSA786469 WBW786455:WBW786469 WLS786455:WLS786469 WVO786455:WVO786469 F851991:F852005 JC851991:JC852005 SY851991:SY852005 ACU851991:ACU852005 AMQ851991:AMQ852005 AWM851991:AWM852005 BGI851991:BGI852005 BQE851991:BQE852005 CAA851991:CAA852005 CJW851991:CJW852005 CTS851991:CTS852005 DDO851991:DDO852005 DNK851991:DNK852005 DXG851991:DXG852005 EHC851991:EHC852005 EQY851991:EQY852005 FAU851991:FAU852005 FKQ851991:FKQ852005 FUM851991:FUM852005 GEI851991:GEI852005 GOE851991:GOE852005 GYA851991:GYA852005 HHW851991:HHW852005 HRS851991:HRS852005 IBO851991:IBO852005 ILK851991:ILK852005 IVG851991:IVG852005 JFC851991:JFC852005 JOY851991:JOY852005 JYU851991:JYU852005 KIQ851991:KIQ852005 KSM851991:KSM852005 LCI851991:LCI852005 LME851991:LME852005 LWA851991:LWA852005 MFW851991:MFW852005 MPS851991:MPS852005 MZO851991:MZO852005 NJK851991:NJK852005 NTG851991:NTG852005 ODC851991:ODC852005 OMY851991:OMY852005 OWU851991:OWU852005 PGQ851991:PGQ852005 PQM851991:PQM852005 QAI851991:QAI852005 QKE851991:QKE852005 QUA851991:QUA852005 RDW851991:RDW852005 RNS851991:RNS852005 RXO851991:RXO852005 SHK851991:SHK852005 SRG851991:SRG852005 TBC851991:TBC852005 TKY851991:TKY852005 TUU851991:TUU852005 UEQ851991:UEQ852005 UOM851991:UOM852005 UYI851991:UYI852005 VIE851991:VIE852005 VSA851991:VSA852005 WBW851991:WBW852005 WLS851991:WLS852005 WVO851991:WVO852005 F917527:F917541 JC917527:JC917541 SY917527:SY917541 ACU917527:ACU917541 AMQ917527:AMQ917541 AWM917527:AWM917541 BGI917527:BGI917541 BQE917527:BQE917541 CAA917527:CAA917541 CJW917527:CJW917541 CTS917527:CTS917541 DDO917527:DDO917541 DNK917527:DNK917541 DXG917527:DXG917541 EHC917527:EHC917541 EQY917527:EQY917541 FAU917527:FAU917541 FKQ917527:FKQ917541 FUM917527:FUM917541 GEI917527:GEI917541 GOE917527:GOE917541 GYA917527:GYA917541 HHW917527:HHW917541 HRS917527:HRS917541 IBO917527:IBO917541 ILK917527:ILK917541 IVG917527:IVG917541 JFC917527:JFC917541 JOY917527:JOY917541 JYU917527:JYU917541 KIQ917527:KIQ917541 KSM917527:KSM917541 LCI917527:LCI917541 LME917527:LME917541 LWA917527:LWA917541 MFW917527:MFW917541 MPS917527:MPS917541 MZO917527:MZO917541 NJK917527:NJK917541 NTG917527:NTG917541 ODC917527:ODC917541 OMY917527:OMY917541 OWU917527:OWU917541 PGQ917527:PGQ917541 PQM917527:PQM917541 QAI917527:QAI917541 QKE917527:QKE917541 QUA917527:QUA917541 RDW917527:RDW917541 RNS917527:RNS917541 RXO917527:RXO917541 SHK917527:SHK917541 SRG917527:SRG917541 TBC917527:TBC917541 TKY917527:TKY917541 TUU917527:TUU917541 UEQ917527:UEQ917541 UOM917527:UOM917541 UYI917527:UYI917541 VIE917527:VIE917541 VSA917527:VSA917541 WBW917527:WBW917541 WLS917527:WLS917541 WVO917527:WVO917541 F983063:F983077 JC983063:JC983077 SY983063:SY983077 ACU983063:ACU983077 AMQ983063:AMQ983077 AWM983063:AWM983077 BGI983063:BGI983077 BQE983063:BQE983077 CAA983063:CAA983077 CJW983063:CJW983077 CTS983063:CTS983077 DDO983063:DDO983077 DNK983063:DNK983077 DXG983063:DXG983077 EHC983063:EHC983077 EQY983063:EQY983077 FAU983063:FAU983077 FKQ983063:FKQ983077 FUM983063:FUM983077 GEI983063:GEI983077 GOE983063:GOE983077 GYA983063:GYA983077 HHW983063:HHW983077 HRS983063:HRS983077 IBO983063:IBO983077 ILK983063:ILK983077 IVG983063:IVG983077 JFC983063:JFC983077 JOY983063:JOY983077 JYU983063:JYU983077 KIQ983063:KIQ983077 KSM983063:KSM983077 LCI983063:LCI983077 LME983063:LME983077 LWA983063:LWA983077 MFW983063:MFW983077 MPS983063:MPS983077 MZO983063:MZO983077 NJK983063:NJK983077 NTG983063:NTG983077 ODC983063:ODC983077 OMY983063:OMY983077 OWU983063:OWU983077 PGQ983063:PGQ983077 PQM983063:PQM983077 QAI983063:QAI983077 QKE983063:QKE983077 QUA983063:QUA983077 RDW983063:RDW983077 RNS983063:RNS983077 RXO983063:RXO983077 SHK983063:SHK983077 SRG983063:SRG983077 TBC983063:TBC983077 TKY983063:TKY983077 TUU983063:TUU983077 UEQ983063:UEQ983077 UOM983063:UOM983077 UYI983063:UYI983077 VIE983063:VIE983077 VSA983063:VSA983077 WBW983063:WBW983077 WLS983063:WLS983077 WVO983063:WVO983077 WVQ983063:WVQ983077 H65559:H65573 JE65559:JE65573 TA65559:TA65573 ACW65559:ACW65573 AMS65559:AMS65573 AWO65559:AWO65573 BGK65559:BGK65573 BQG65559:BQG65573 CAC65559:CAC65573 CJY65559:CJY65573 CTU65559:CTU65573 DDQ65559:DDQ65573 DNM65559:DNM65573 DXI65559:DXI65573 EHE65559:EHE65573 ERA65559:ERA65573 FAW65559:FAW65573 FKS65559:FKS65573 FUO65559:FUO65573 GEK65559:GEK65573 GOG65559:GOG65573 GYC65559:GYC65573 HHY65559:HHY65573 HRU65559:HRU65573 IBQ65559:IBQ65573 ILM65559:ILM65573 IVI65559:IVI65573 JFE65559:JFE65573 JPA65559:JPA65573 JYW65559:JYW65573 KIS65559:KIS65573 KSO65559:KSO65573 LCK65559:LCK65573 LMG65559:LMG65573 LWC65559:LWC65573 MFY65559:MFY65573 MPU65559:MPU65573 MZQ65559:MZQ65573 NJM65559:NJM65573 NTI65559:NTI65573 ODE65559:ODE65573 ONA65559:ONA65573 OWW65559:OWW65573 PGS65559:PGS65573 PQO65559:PQO65573 QAK65559:QAK65573 QKG65559:QKG65573 QUC65559:QUC65573 RDY65559:RDY65573 RNU65559:RNU65573 RXQ65559:RXQ65573 SHM65559:SHM65573 SRI65559:SRI65573 TBE65559:TBE65573 TLA65559:TLA65573 TUW65559:TUW65573 UES65559:UES65573 UOO65559:UOO65573 UYK65559:UYK65573 VIG65559:VIG65573 VSC65559:VSC65573 WBY65559:WBY65573 WLU65559:WLU65573 WVQ65559:WVQ65573 H131095:H131109 JE131095:JE131109 TA131095:TA131109 ACW131095:ACW131109 AMS131095:AMS131109 AWO131095:AWO131109 BGK131095:BGK131109 BQG131095:BQG131109 CAC131095:CAC131109 CJY131095:CJY131109 CTU131095:CTU131109 DDQ131095:DDQ131109 DNM131095:DNM131109 DXI131095:DXI131109 EHE131095:EHE131109 ERA131095:ERA131109 FAW131095:FAW131109 FKS131095:FKS131109 FUO131095:FUO131109 GEK131095:GEK131109 GOG131095:GOG131109 GYC131095:GYC131109 HHY131095:HHY131109 HRU131095:HRU131109 IBQ131095:IBQ131109 ILM131095:ILM131109 IVI131095:IVI131109 JFE131095:JFE131109 JPA131095:JPA131109 JYW131095:JYW131109 KIS131095:KIS131109 KSO131095:KSO131109 LCK131095:LCK131109 LMG131095:LMG131109 LWC131095:LWC131109 MFY131095:MFY131109 MPU131095:MPU131109 MZQ131095:MZQ131109 NJM131095:NJM131109 NTI131095:NTI131109 ODE131095:ODE131109 ONA131095:ONA131109 OWW131095:OWW131109 PGS131095:PGS131109 PQO131095:PQO131109 QAK131095:QAK131109 QKG131095:QKG131109 QUC131095:QUC131109 RDY131095:RDY131109 RNU131095:RNU131109 RXQ131095:RXQ131109 SHM131095:SHM131109 SRI131095:SRI131109 TBE131095:TBE131109 TLA131095:TLA131109 TUW131095:TUW131109 UES131095:UES131109 UOO131095:UOO131109 UYK131095:UYK131109 VIG131095:VIG131109 VSC131095:VSC131109 WBY131095:WBY131109 WLU131095:WLU131109 WVQ131095:WVQ131109 H196631:H196645 JE196631:JE196645 TA196631:TA196645 ACW196631:ACW196645 AMS196631:AMS196645 AWO196631:AWO196645 BGK196631:BGK196645 BQG196631:BQG196645 CAC196631:CAC196645 CJY196631:CJY196645 CTU196631:CTU196645 DDQ196631:DDQ196645 DNM196631:DNM196645 DXI196631:DXI196645 EHE196631:EHE196645 ERA196631:ERA196645 FAW196631:FAW196645 FKS196631:FKS196645 FUO196631:FUO196645 GEK196631:GEK196645 GOG196631:GOG196645 GYC196631:GYC196645 HHY196631:HHY196645 HRU196631:HRU196645 IBQ196631:IBQ196645 ILM196631:ILM196645 IVI196631:IVI196645 JFE196631:JFE196645 JPA196631:JPA196645 JYW196631:JYW196645 KIS196631:KIS196645 KSO196631:KSO196645 LCK196631:LCK196645 LMG196631:LMG196645 LWC196631:LWC196645 MFY196631:MFY196645 MPU196631:MPU196645 MZQ196631:MZQ196645 NJM196631:NJM196645 NTI196631:NTI196645 ODE196631:ODE196645 ONA196631:ONA196645 OWW196631:OWW196645 PGS196631:PGS196645 PQO196631:PQO196645 QAK196631:QAK196645 QKG196631:QKG196645 QUC196631:QUC196645 RDY196631:RDY196645 RNU196631:RNU196645 RXQ196631:RXQ196645 SHM196631:SHM196645 SRI196631:SRI196645 TBE196631:TBE196645 TLA196631:TLA196645 TUW196631:TUW196645 UES196631:UES196645 UOO196631:UOO196645 UYK196631:UYK196645 VIG196631:VIG196645 VSC196631:VSC196645 WBY196631:WBY196645 WLU196631:WLU196645 WVQ196631:WVQ196645 H262167:H262181 JE262167:JE262181 TA262167:TA262181 ACW262167:ACW262181 AMS262167:AMS262181 AWO262167:AWO262181 BGK262167:BGK262181 BQG262167:BQG262181 CAC262167:CAC262181 CJY262167:CJY262181 CTU262167:CTU262181 DDQ262167:DDQ262181 DNM262167:DNM262181 DXI262167:DXI262181 EHE262167:EHE262181 ERA262167:ERA262181 FAW262167:FAW262181 FKS262167:FKS262181 FUO262167:FUO262181 GEK262167:GEK262181 GOG262167:GOG262181 GYC262167:GYC262181 HHY262167:HHY262181 HRU262167:HRU262181 IBQ262167:IBQ262181 ILM262167:ILM262181 IVI262167:IVI262181 JFE262167:JFE262181 JPA262167:JPA262181 JYW262167:JYW262181 KIS262167:KIS262181 KSO262167:KSO262181 LCK262167:LCK262181 LMG262167:LMG262181 LWC262167:LWC262181 MFY262167:MFY262181 MPU262167:MPU262181 MZQ262167:MZQ262181 NJM262167:NJM262181 NTI262167:NTI262181 ODE262167:ODE262181 ONA262167:ONA262181 OWW262167:OWW262181 PGS262167:PGS262181 PQO262167:PQO262181 QAK262167:QAK262181 QKG262167:QKG262181 QUC262167:QUC262181 RDY262167:RDY262181 RNU262167:RNU262181 RXQ262167:RXQ262181 SHM262167:SHM262181 SRI262167:SRI262181 TBE262167:TBE262181 TLA262167:TLA262181 TUW262167:TUW262181 UES262167:UES262181 UOO262167:UOO262181 UYK262167:UYK262181 VIG262167:VIG262181 VSC262167:VSC262181 WBY262167:WBY262181 WLU262167:WLU262181 WVQ262167:WVQ262181 H327703:H327717 JE327703:JE327717 TA327703:TA327717 ACW327703:ACW327717 AMS327703:AMS327717 AWO327703:AWO327717 BGK327703:BGK327717 BQG327703:BQG327717 CAC327703:CAC327717 CJY327703:CJY327717 CTU327703:CTU327717 DDQ327703:DDQ327717 DNM327703:DNM327717 DXI327703:DXI327717 EHE327703:EHE327717 ERA327703:ERA327717 FAW327703:FAW327717 FKS327703:FKS327717 FUO327703:FUO327717 GEK327703:GEK327717 GOG327703:GOG327717 GYC327703:GYC327717 HHY327703:HHY327717 HRU327703:HRU327717 IBQ327703:IBQ327717 ILM327703:ILM327717 IVI327703:IVI327717 JFE327703:JFE327717 JPA327703:JPA327717 JYW327703:JYW327717 KIS327703:KIS327717 KSO327703:KSO327717 LCK327703:LCK327717 LMG327703:LMG327717 LWC327703:LWC327717 MFY327703:MFY327717 MPU327703:MPU327717 MZQ327703:MZQ327717 NJM327703:NJM327717 NTI327703:NTI327717 ODE327703:ODE327717 ONA327703:ONA327717 OWW327703:OWW327717 PGS327703:PGS327717 PQO327703:PQO327717 QAK327703:QAK327717 QKG327703:QKG327717 QUC327703:QUC327717 RDY327703:RDY327717 RNU327703:RNU327717 RXQ327703:RXQ327717 SHM327703:SHM327717 SRI327703:SRI327717 TBE327703:TBE327717 TLA327703:TLA327717 TUW327703:TUW327717 UES327703:UES327717 UOO327703:UOO327717 UYK327703:UYK327717 VIG327703:VIG327717 VSC327703:VSC327717 WBY327703:WBY327717 WLU327703:WLU327717 WVQ327703:WVQ327717 H393239:H393253 JE393239:JE393253 TA393239:TA393253 ACW393239:ACW393253 AMS393239:AMS393253 AWO393239:AWO393253 BGK393239:BGK393253 BQG393239:BQG393253 CAC393239:CAC393253 CJY393239:CJY393253 CTU393239:CTU393253 DDQ393239:DDQ393253 DNM393239:DNM393253 DXI393239:DXI393253 EHE393239:EHE393253 ERA393239:ERA393253 FAW393239:FAW393253 FKS393239:FKS393253 FUO393239:FUO393253 GEK393239:GEK393253 GOG393239:GOG393253 GYC393239:GYC393253 HHY393239:HHY393253 HRU393239:HRU393253 IBQ393239:IBQ393253 ILM393239:ILM393253 IVI393239:IVI393253 JFE393239:JFE393253 JPA393239:JPA393253 JYW393239:JYW393253 KIS393239:KIS393253 KSO393239:KSO393253 LCK393239:LCK393253 LMG393239:LMG393253 LWC393239:LWC393253 MFY393239:MFY393253 MPU393239:MPU393253 MZQ393239:MZQ393253 NJM393239:NJM393253 NTI393239:NTI393253 ODE393239:ODE393253 ONA393239:ONA393253 OWW393239:OWW393253 PGS393239:PGS393253 PQO393239:PQO393253 QAK393239:QAK393253 QKG393239:QKG393253 QUC393239:QUC393253 RDY393239:RDY393253 RNU393239:RNU393253 RXQ393239:RXQ393253 SHM393239:SHM393253 SRI393239:SRI393253 TBE393239:TBE393253 TLA393239:TLA393253 TUW393239:TUW393253 UES393239:UES393253 UOO393239:UOO393253 UYK393239:UYK393253 VIG393239:VIG393253 VSC393239:VSC393253 WBY393239:WBY393253 WLU393239:WLU393253 WVQ393239:WVQ393253 H458775:H458789 JE458775:JE458789 TA458775:TA458789 ACW458775:ACW458789 AMS458775:AMS458789 AWO458775:AWO458789 BGK458775:BGK458789 BQG458775:BQG458789 CAC458775:CAC458789 CJY458775:CJY458789 CTU458775:CTU458789 DDQ458775:DDQ458789 DNM458775:DNM458789 DXI458775:DXI458789 EHE458775:EHE458789 ERA458775:ERA458789 FAW458775:FAW458789 FKS458775:FKS458789 FUO458775:FUO458789 GEK458775:GEK458789 GOG458775:GOG458789 GYC458775:GYC458789 HHY458775:HHY458789 HRU458775:HRU458789 IBQ458775:IBQ458789 ILM458775:ILM458789 IVI458775:IVI458789 JFE458775:JFE458789 JPA458775:JPA458789 JYW458775:JYW458789 KIS458775:KIS458789 KSO458775:KSO458789 LCK458775:LCK458789 LMG458775:LMG458789 LWC458775:LWC458789 MFY458775:MFY458789 MPU458775:MPU458789 MZQ458775:MZQ458789 NJM458775:NJM458789 NTI458775:NTI458789 ODE458775:ODE458789 ONA458775:ONA458789 OWW458775:OWW458789 PGS458775:PGS458789 PQO458775:PQO458789 QAK458775:QAK458789 QKG458775:QKG458789 QUC458775:QUC458789 RDY458775:RDY458789 RNU458775:RNU458789 RXQ458775:RXQ458789 SHM458775:SHM458789 SRI458775:SRI458789 TBE458775:TBE458789 TLA458775:TLA458789 TUW458775:TUW458789 UES458775:UES458789 UOO458775:UOO458789 UYK458775:UYK458789 VIG458775:VIG458789 VSC458775:VSC458789 WBY458775:WBY458789 WLU458775:WLU458789 WVQ458775:WVQ458789 H524311:H524325 JE524311:JE524325 TA524311:TA524325 ACW524311:ACW524325 AMS524311:AMS524325 AWO524311:AWO524325 BGK524311:BGK524325 BQG524311:BQG524325 CAC524311:CAC524325 CJY524311:CJY524325 CTU524311:CTU524325 DDQ524311:DDQ524325 DNM524311:DNM524325 DXI524311:DXI524325 EHE524311:EHE524325 ERA524311:ERA524325 FAW524311:FAW524325 FKS524311:FKS524325 FUO524311:FUO524325 GEK524311:GEK524325 GOG524311:GOG524325 GYC524311:GYC524325 HHY524311:HHY524325 HRU524311:HRU524325 IBQ524311:IBQ524325 ILM524311:ILM524325 IVI524311:IVI524325 JFE524311:JFE524325 JPA524311:JPA524325 JYW524311:JYW524325 KIS524311:KIS524325 KSO524311:KSO524325 LCK524311:LCK524325 LMG524311:LMG524325 LWC524311:LWC524325 MFY524311:MFY524325 MPU524311:MPU524325 MZQ524311:MZQ524325 NJM524311:NJM524325 NTI524311:NTI524325 ODE524311:ODE524325 ONA524311:ONA524325 OWW524311:OWW524325 PGS524311:PGS524325 PQO524311:PQO524325 QAK524311:QAK524325 QKG524311:QKG524325 QUC524311:QUC524325 RDY524311:RDY524325 RNU524311:RNU524325 RXQ524311:RXQ524325 SHM524311:SHM524325 SRI524311:SRI524325 TBE524311:TBE524325 TLA524311:TLA524325 TUW524311:TUW524325 UES524311:UES524325 UOO524311:UOO524325 UYK524311:UYK524325 VIG524311:VIG524325 VSC524311:VSC524325 WBY524311:WBY524325 WLU524311:WLU524325 WVQ524311:WVQ524325 H589847:H589861 JE589847:JE589861 TA589847:TA589861 ACW589847:ACW589861 AMS589847:AMS589861 AWO589847:AWO589861 BGK589847:BGK589861 BQG589847:BQG589861 CAC589847:CAC589861 CJY589847:CJY589861 CTU589847:CTU589861 DDQ589847:DDQ589861 DNM589847:DNM589861 DXI589847:DXI589861 EHE589847:EHE589861 ERA589847:ERA589861 FAW589847:FAW589861 FKS589847:FKS589861 FUO589847:FUO589861 GEK589847:GEK589861 GOG589847:GOG589861 GYC589847:GYC589861 HHY589847:HHY589861 HRU589847:HRU589861 IBQ589847:IBQ589861 ILM589847:ILM589861 IVI589847:IVI589861 JFE589847:JFE589861 JPA589847:JPA589861 JYW589847:JYW589861 KIS589847:KIS589861 KSO589847:KSO589861 LCK589847:LCK589861 LMG589847:LMG589861 LWC589847:LWC589861 MFY589847:MFY589861 MPU589847:MPU589861 MZQ589847:MZQ589861 NJM589847:NJM589861 NTI589847:NTI589861 ODE589847:ODE589861 ONA589847:ONA589861 OWW589847:OWW589861 PGS589847:PGS589861 PQO589847:PQO589861 QAK589847:QAK589861 QKG589847:QKG589861 QUC589847:QUC589861 RDY589847:RDY589861 RNU589847:RNU589861 RXQ589847:RXQ589861 SHM589847:SHM589861 SRI589847:SRI589861 TBE589847:TBE589861 TLA589847:TLA589861 TUW589847:TUW589861 UES589847:UES589861 UOO589847:UOO589861 UYK589847:UYK589861 VIG589847:VIG589861 VSC589847:VSC589861 WBY589847:WBY589861 WLU589847:WLU589861 WVQ589847:WVQ589861 H655383:H655397 JE655383:JE655397 TA655383:TA655397 ACW655383:ACW655397 AMS655383:AMS655397 AWO655383:AWO655397 BGK655383:BGK655397 BQG655383:BQG655397 CAC655383:CAC655397 CJY655383:CJY655397 CTU655383:CTU655397 DDQ655383:DDQ655397 DNM655383:DNM655397 DXI655383:DXI655397 EHE655383:EHE655397 ERA655383:ERA655397 FAW655383:FAW655397 FKS655383:FKS655397 FUO655383:FUO655397 GEK655383:GEK655397 GOG655383:GOG655397 GYC655383:GYC655397 HHY655383:HHY655397 HRU655383:HRU655397 IBQ655383:IBQ655397 ILM655383:ILM655397 IVI655383:IVI655397 JFE655383:JFE655397 JPA655383:JPA655397 JYW655383:JYW655397 KIS655383:KIS655397 KSO655383:KSO655397 LCK655383:LCK655397 LMG655383:LMG655397 LWC655383:LWC655397 MFY655383:MFY655397 MPU655383:MPU655397 MZQ655383:MZQ655397 NJM655383:NJM655397 NTI655383:NTI655397 ODE655383:ODE655397 ONA655383:ONA655397 OWW655383:OWW655397 PGS655383:PGS655397 PQO655383:PQO655397 QAK655383:QAK655397 QKG655383:QKG655397 QUC655383:QUC655397 RDY655383:RDY655397 RNU655383:RNU655397 RXQ655383:RXQ655397 SHM655383:SHM655397 SRI655383:SRI655397 TBE655383:TBE655397 TLA655383:TLA655397 TUW655383:TUW655397 UES655383:UES655397 UOO655383:UOO655397 UYK655383:UYK655397 VIG655383:VIG655397 VSC655383:VSC655397 WBY655383:WBY655397 WLU655383:WLU655397 WVQ655383:WVQ655397 H720919:H720933 JE720919:JE720933 TA720919:TA720933 ACW720919:ACW720933 AMS720919:AMS720933 AWO720919:AWO720933 BGK720919:BGK720933 BQG720919:BQG720933 CAC720919:CAC720933 CJY720919:CJY720933 CTU720919:CTU720933 DDQ720919:DDQ720933 DNM720919:DNM720933 DXI720919:DXI720933 EHE720919:EHE720933 ERA720919:ERA720933 FAW720919:FAW720933 FKS720919:FKS720933 FUO720919:FUO720933 GEK720919:GEK720933 GOG720919:GOG720933 GYC720919:GYC720933 HHY720919:HHY720933 HRU720919:HRU720933 IBQ720919:IBQ720933 ILM720919:ILM720933 IVI720919:IVI720933 JFE720919:JFE720933 JPA720919:JPA720933 JYW720919:JYW720933 KIS720919:KIS720933 KSO720919:KSO720933 LCK720919:LCK720933 LMG720919:LMG720933 LWC720919:LWC720933 MFY720919:MFY720933 MPU720919:MPU720933 MZQ720919:MZQ720933 NJM720919:NJM720933 NTI720919:NTI720933 ODE720919:ODE720933 ONA720919:ONA720933 OWW720919:OWW720933 PGS720919:PGS720933 PQO720919:PQO720933 QAK720919:QAK720933 QKG720919:QKG720933 QUC720919:QUC720933 RDY720919:RDY720933 RNU720919:RNU720933 RXQ720919:RXQ720933 SHM720919:SHM720933 SRI720919:SRI720933 TBE720919:TBE720933 TLA720919:TLA720933 TUW720919:TUW720933 UES720919:UES720933 UOO720919:UOO720933 UYK720919:UYK720933 VIG720919:VIG720933 VSC720919:VSC720933 WBY720919:WBY720933 WLU720919:WLU720933 WVQ720919:WVQ720933 H786455:H786469 JE786455:JE786469 TA786455:TA786469 ACW786455:ACW786469 AMS786455:AMS786469 AWO786455:AWO786469 BGK786455:BGK786469 BQG786455:BQG786469 CAC786455:CAC786469 CJY786455:CJY786469 CTU786455:CTU786469 DDQ786455:DDQ786469 DNM786455:DNM786469 DXI786455:DXI786469 EHE786455:EHE786469 ERA786455:ERA786469 FAW786455:FAW786469 FKS786455:FKS786469 FUO786455:FUO786469 GEK786455:GEK786469 GOG786455:GOG786469 GYC786455:GYC786469 HHY786455:HHY786469 HRU786455:HRU786469 IBQ786455:IBQ786469 ILM786455:ILM786469 IVI786455:IVI786469 JFE786455:JFE786469 JPA786455:JPA786469 JYW786455:JYW786469 KIS786455:KIS786469 KSO786455:KSO786469 LCK786455:LCK786469 LMG786455:LMG786469 LWC786455:LWC786469 MFY786455:MFY786469 MPU786455:MPU786469 MZQ786455:MZQ786469 NJM786455:NJM786469 NTI786455:NTI786469 ODE786455:ODE786469 ONA786455:ONA786469 OWW786455:OWW786469 PGS786455:PGS786469 PQO786455:PQO786469 QAK786455:QAK786469 QKG786455:QKG786469 QUC786455:QUC786469 RDY786455:RDY786469 RNU786455:RNU786469 RXQ786455:RXQ786469 SHM786455:SHM786469 SRI786455:SRI786469 TBE786455:TBE786469 TLA786455:TLA786469 TUW786455:TUW786469 UES786455:UES786469 UOO786455:UOO786469 UYK786455:UYK786469 VIG786455:VIG786469 VSC786455:VSC786469 WBY786455:WBY786469 WLU786455:WLU786469 WVQ786455:WVQ786469 H851991:H852005 JE851991:JE852005 TA851991:TA852005 ACW851991:ACW852005 AMS851991:AMS852005 AWO851991:AWO852005 BGK851991:BGK852005 BQG851991:BQG852005 CAC851991:CAC852005 CJY851991:CJY852005 CTU851991:CTU852005 DDQ851991:DDQ852005 DNM851991:DNM852005 DXI851991:DXI852005 EHE851991:EHE852005 ERA851991:ERA852005 FAW851991:FAW852005 FKS851991:FKS852005 FUO851991:FUO852005 GEK851991:GEK852005 GOG851991:GOG852005 GYC851991:GYC852005 HHY851991:HHY852005 HRU851991:HRU852005 IBQ851991:IBQ852005 ILM851991:ILM852005 IVI851991:IVI852005 JFE851991:JFE852005 JPA851991:JPA852005 JYW851991:JYW852005 KIS851991:KIS852005 KSO851991:KSO852005 LCK851991:LCK852005 LMG851991:LMG852005 LWC851991:LWC852005 MFY851991:MFY852005 MPU851991:MPU852005 MZQ851991:MZQ852005 NJM851991:NJM852005 NTI851991:NTI852005 ODE851991:ODE852005 ONA851991:ONA852005 OWW851991:OWW852005 PGS851991:PGS852005 PQO851991:PQO852005 QAK851991:QAK852005 QKG851991:QKG852005 QUC851991:QUC852005 RDY851991:RDY852005 RNU851991:RNU852005 RXQ851991:RXQ852005 SHM851991:SHM852005 SRI851991:SRI852005 TBE851991:TBE852005 TLA851991:TLA852005 TUW851991:TUW852005 UES851991:UES852005 UOO851991:UOO852005 UYK851991:UYK852005 VIG851991:VIG852005 VSC851991:VSC852005 WBY851991:WBY852005 WLU851991:WLU852005 WVQ851991:WVQ852005 H917527:H917541 JE917527:JE917541 TA917527:TA917541 ACW917527:ACW917541 AMS917527:AMS917541 AWO917527:AWO917541 BGK917527:BGK917541 BQG917527:BQG917541 CAC917527:CAC917541 CJY917527:CJY917541 CTU917527:CTU917541 DDQ917527:DDQ917541 DNM917527:DNM917541 DXI917527:DXI917541 EHE917527:EHE917541 ERA917527:ERA917541 FAW917527:FAW917541 FKS917527:FKS917541 FUO917527:FUO917541 GEK917527:GEK917541 GOG917527:GOG917541 GYC917527:GYC917541 HHY917527:HHY917541 HRU917527:HRU917541 IBQ917527:IBQ917541 ILM917527:ILM917541 IVI917527:IVI917541 JFE917527:JFE917541 JPA917527:JPA917541 JYW917527:JYW917541 KIS917527:KIS917541 KSO917527:KSO917541 LCK917527:LCK917541 LMG917527:LMG917541 LWC917527:LWC917541 MFY917527:MFY917541 MPU917527:MPU917541 MZQ917527:MZQ917541 NJM917527:NJM917541 NTI917527:NTI917541 ODE917527:ODE917541 ONA917527:ONA917541 OWW917527:OWW917541 PGS917527:PGS917541 PQO917527:PQO917541 QAK917527:QAK917541 QKG917527:QKG917541 QUC917527:QUC917541 RDY917527:RDY917541 RNU917527:RNU917541 RXQ917527:RXQ917541 SHM917527:SHM917541 SRI917527:SRI917541 TBE917527:TBE917541 TLA917527:TLA917541 TUW917527:TUW917541 UES917527:UES917541 UOO917527:UOO917541 UYK917527:UYK917541 VIG917527:VIG917541 VSC917527:VSC917541 WBY917527:WBY917541 WLU917527:WLU917541 WVQ917527:WVQ917541 H983063:H983077 JE983063:JE983077 TA983063:TA983077 ACW983063:ACW983077 AMS983063:AMS983077 AWO983063:AWO983077 BGK983063:BGK983077 BQG983063:BQG983077 CAC983063:CAC983077 CJY983063:CJY983077 CTU983063:CTU983077 DDQ983063:DDQ983077 DNM983063:DNM983077 DXI983063:DXI983077 EHE983063:EHE983077 ERA983063:ERA983077 FAW983063:FAW983077 FKS983063:FKS983077 FUO983063:FUO983077 GEK983063:GEK983077 GOG983063:GOG983077 GYC983063:GYC983077 HHY983063:HHY983077 HRU983063:HRU983077 IBQ983063:IBQ983077 ILM983063:ILM983077 IVI983063:IVI983077 JFE983063:JFE983077 JPA983063:JPA983077 JYW983063:JYW983077 KIS983063:KIS983077 KSO983063:KSO983077 LCK983063:LCK983077 LMG983063:LMG983077 LWC983063:LWC983077 MFY983063:MFY983077 MPU983063:MPU983077 MZQ983063:MZQ983077 NJM983063:NJM983077 NTI983063:NTI983077 ODE983063:ODE983077 ONA983063:ONA983077 OWW983063:OWW983077 PGS983063:PGS983077 PQO983063:PQO983077 QAK983063:QAK983077 QKG983063:QKG983077 QUC983063:QUC983077 RDY983063:RDY983077 RNU983063:RNU983077 RXQ983063:RXQ983077 SHM983063:SHM983077 SRI983063:SRI983077 TBE983063:TBE983077 TLA983063:TLA983077 TUW983063:TUW983077 UES983063:UES983077 UOO983063:UOO983077 UYK983063:UYK983077 VIG983063:VIG983077 VSC983063:VSC983077 WBY983063:WBY983077 WLU983063:WLU983077 F13:F37 JC13:JC37 SY13:SY37 ACU13:ACU37 AMQ13:AMQ37 AWM13:AWM37 BGI13:BGI37 BQE13:BQE37 CAA13:CAA37 CJW13:CJW37 CTS13:CTS37 DDO13:DDO37 DNK13:DNK37 DXG13:DXG37 EHC13:EHC37 EQY13:EQY37 FAU13:FAU37 FKQ13:FKQ37 FUM13:FUM37 GEI13:GEI37 GOE13:GOE37 GYA13:GYA37 HHW13:HHW37 HRS13:HRS37 IBO13:IBO37 ILK13:ILK37 IVG13:IVG37 JFC13:JFC37 JOY13:JOY37 JYU13:JYU37 KIQ13:KIQ37 KSM13:KSM37 LCI13:LCI37 LME13:LME37 LWA13:LWA37 MFW13:MFW37 MPS13:MPS37 MZO13:MZO37 NJK13:NJK37 NTG13:NTG37 ODC13:ODC37 OMY13:OMY37 OWU13:OWU37 PGQ13:PGQ37 PQM13:PQM37 QAI13:QAI37 QKE13:QKE37 QUA13:QUA37 RDW13:RDW37 RNS13:RNS37 RXO13:RXO37 SHK13:SHK37 SRG13:SRG37 TBC13:TBC37 TKY13:TKY37 TUU13:TUU37 UEQ13:UEQ37 UOM13:UOM37 UYI13:UYI37 VIE13:VIE37 VSA13:VSA37 WBW13:WBW37 WLS13:WLS37 WVO13:WVO37 H13:H37 JE13:JE37 TA13:TA37 ACW13:ACW37 AMS13:AMS37 AWO13:AWO37 BGK13:BGK37 BQG13:BQG37 CAC13:CAC37 CJY13:CJY37 CTU13:CTU37 DDQ13:DDQ37 DNM13:DNM37 DXI13:DXI37 EHE13:EHE37 ERA13:ERA37 FAW13:FAW37 FKS13:FKS37 FUO13:FUO37 GEK13:GEK37 GOG13:GOG37 GYC13:GYC37 HHY13:HHY37 HRU13:HRU37 IBQ13:IBQ37 ILM13:ILM37 IVI13:IVI37 JFE13:JFE37 JPA13:JPA37 JYW13:JYW37 KIS13:KIS37 KSO13:KSO37 LCK13:LCK37 LMG13:LMG37 LWC13:LWC37 MFY13:MFY37 MPU13:MPU37 MZQ13:MZQ37 NJM13:NJM37 NTI13:NTI37 ODE13:ODE37 ONA13:ONA37 OWW13:OWW37 PGS13:PGS37 PQO13:PQO37 QAK13:QAK37 QKG13:QKG37 QUC13:QUC37 RDY13:RDY37 RNU13:RNU37 RXQ13:RXQ37 SHM13:SHM37 SRI13:SRI37 TBE13:TBE37 TLA13:TLA37 TUW13:TUW37 UES13:UES37 UOO13:UOO37 UYK13:UYK37 VIG13:VIG37 VSC13:VSC37 WBY13:WBY37 WLU13:WLU37 WVQ13:WVQ37" xr:uid="{00000000-0002-0000-0200-000005000000}">
      <formula1>$D$9</formula1>
    </dataValidation>
    <dataValidation type="list" imeMode="hiragana" allowBlank="1" showInputMessage="1" showErrorMessage="1" sqref="WVM983063:WVN983077 D65559:E65573 JA65559:JB65573 SW65559:SX65573 ACS65559:ACT65573 AMO65559:AMP65573 AWK65559:AWL65573 BGG65559:BGH65573 BQC65559:BQD65573 BZY65559:BZZ65573 CJU65559:CJV65573 CTQ65559:CTR65573 DDM65559:DDN65573 DNI65559:DNJ65573 DXE65559:DXF65573 EHA65559:EHB65573 EQW65559:EQX65573 FAS65559:FAT65573 FKO65559:FKP65573 FUK65559:FUL65573 GEG65559:GEH65573 GOC65559:GOD65573 GXY65559:GXZ65573 HHU65559:HHV65573 HRQ65559:HRR65573 IBM65559:IBN65573 ILI65559:ILJ65573 IVE65559:IVF65573 JFA65559:JFB65573 JOW65559:JOX65573 JYS65559:JYT65573 KIO65559:KIP65573 KSK65559:KSL65573 LCG65559:LCH65573 LMC65559:LMD65573 LVY65559:LVZ65573 MFU65559:MFV65573 MPQ65559:MPR65573 MZM65559:MZN65573 NJI65559:NJJ65573 NTE65559:NTF65573 ODA65559:ODB65573 OMW65559:OMX65573 OWS65559:OWT65573 PGO65559:PGP65573 PQK65559:PQL65573 QAG65559:QAH65573 QKC65559:QKD65573 QTY65559:QTZ65573 RDU65559:RDV65573 RNQ65559:RNR65573 RXM65559:RXN65573 SHI65559:SHJ65573 SRE65559:SRF65573 TBA65559:TBB65573 TKW65559:TKX65573 TUS65559:TUT65573 UEO65559:UEP65573 UOK65559:UOL65573 UYG65559:UYH65573 VIC65559:VID65573 VRY65559:VRZ65573 WBU65559:WBV65573 WLQ65559:WLR65573 WVM65559:WVN65573 D131095:E131109 JA131095:JB131109 SW131095:SX131109 ACS131095:ACT131109 AMO131095:AMP131109 AWK131095:AWL131109 BGG131095:BGH131109 BQC131095:BQD131109 BZY131095:BZZ131109 CJU131095:CJV131109 CTQ131095:CTR131109 DDM131095:DDN131109 DNI131095:DNJ131109 DXE131095:DXF131109 EHA131095:EHB131109 EQW131095:EQX131109 FAS131095:FAT131109 FKO131095:FKP131109 FUK131095:FUL131109 GEG131095:GEH131109 GOC131095:GOD131109 GXY131095:GXZ131109 HHU131095:HHV131109 HRQ131095:HRR131109 IBM131095:IBN131109 ILI131095:ILJ131109 IVE131095:IVF131109 JFA131095:JFB131109 JOW131095:JOX131109 JYS131095:JYT131109 KIO131095:KIP131109 KSK131095:KSL131109 LCG131095:LCH131109 LMC131095:LMD131109 LVY131095:LVZ131109 MFU131095:MFV131109 MPQ131095:MPR131109 MZM131095:MZN131109 NJI131095:NJJ131109 NTE131095:NTF131109 ODA131095:ODB131109 OMW131095:OMX131109 OWS131095:OWT131109 PGO131095:PGP131109 PQK131095:PQL131109 QAG131095:QAH131109 QKC131095:QKD131109 QTY131095:QTZ131109 RDU131095:RDV131109 RNQ131095:RNR131109 RXM131095:RXN131109 SHI131095:SHJ131109 SRE131095:SRF131109 TBA131095:TBB131109 TKW131095:TKX131109 TUS131095:TUT131109 UEO131095:UEP131109 UOK131095:UOL131109 UYG131095:UYH131109 VIC131095:VID131109 VRY131095:VRZ131109 WBU131095:WBV131109 WLQ131095:WLR131109 WVM131095:WVN131109 D196631:E196645 JA196631:JB196645 SW196631:SX196645 ACS196631:ACT196645 AMO196631:AMP196645 AWK196631:AWL196645 BGG196631:BGH196645 BQC196631:BQD196645 BZY196631:BZZ196645 CJU196631:CJV196645 CTQ196631:CTR196645 DDM196631:DDN196645 DNI196631:DNJ196645 DXE196631:DXF196645 EHA196631:EHB196645 EQW196631:EQX196645 FAS196631:FAT196645 FKO196631:FKP196645 FUK196631:FUL196645 GEG196631:GEH196645 GOC196631:GOD196645 GXY196631:GXZ196645 HHU196631:HHV196645 HRQ196631:HRR196645 IBM196631:IBN196645 ILI196631:ILJ196645 IVE196631:IVF196645 JFA196631:JFB196645 JOW196631:JOX196645 JYS196631:JYT196645 KIO196631:KIP196645 KSK196631:KSL196645 LCG196631:LCH196645 LMC196631:LMD196645 LVY196631:LVZ196645 MFU196631:MFV196645 MPQ196631:MPR196645 MZM196631:MZN196645 NJI196631:NJJ196645 NTE196631:NTF196645 ODA196631:ODB196645 OMW196631:OMX196645 OWS196631:OWT196645 PGO196631:PGP196645 PQK196631:PQL196645 QAG196631:QAH196645 QKC196631:QKD196645 QTY196631:QTZ196645 RDU196631:RDV196645 RNQ196631:RNR196645 RXM196631:RXN196645 SHI196631:SHJ196645 SRE196631:SRF196645 TBA196631:TBB196645 TKW196631:TKX196645 TUS196631:TUT196645 UEO196631:UEP196645 UOK196631:UOL196645 UYG196631:UYH196645 VIC196631:VID196645 VRY196631:VRZ196645 WBU196631:WBV196645 WLQ196631:WLR196645 WVM196631:WVN196645 D262167:E262181 JA262167:JB262181 SW262167:SX262181 ACS262167:ACT262181 AMO262167:AMP262181 AWK262167:AWL262181 BGG262167:BGH262181 BQC262167:BQD262181 BZY262167:BZZ262181 CJU262167:CJV262181 CTQ262167:CTR262181 DDM262167:DDN262181 DNI262167:DNJ262181 DXE262167:DXF262181 EHA262167:EHB262181 EQW262167:EQX262181 FAS262167:FAT262181 FKO262167:FKP262181 FUK262167:FUL262181 GEG262167:GEH262181 GOC262167:GOD262181 GXY262167:GXZ262181 HHU262167:HHV262181 HRQ262167:HRR262181 IBM262167:IBN262181 ILI262167:ILJ262181 IVE262167:IVF262181 JFA262167:JFB262181 JOW262167:JOX262181 JYS262167:JYT262181 KIO262167:KIP262181 KSK262167:KSL262181 LCG262167:LCH262181 LMC262167:LMD262181 LVY262167:LVZ262181 MFU262167:MFV262181 MPQ262167:MPR262181 MZM262167:MZN262181 NJI262167:NJJ262181 NTE262167:NTF262181 ODA262167:ODB262181 OMW262167:OMX262181 OWS262167:OWT262181 PGO262167:PGP262181 PQK262167:PQL262181 QAG262167:QAH262181 QKC262167:QKD262181 QTY262167:QTZ262181 RDU262167:RDV262181 RNQ262167:RNR262181 RXM262167:RXN262181 SHI262167:SHJ262181 SRE262167:SRF262181 TBA262167:TBB262181 TKW262167:TKX262181 TUS262167:TUT262181 UEO262167:UEP262181 UOK262167:UOL262181 UYG262167:UYH262181 VIC262167:VID262181 VRY262167:VRZ262181 WBU262167:WBV262181 WLQ262167:WLR262181 WVM262167:WVN262181 D327703:E327717 JA327703:JB327717 SW327703:SX327717 ACS327703:ACT327717 AMO327703:AMP327717 AWK327703:AWL327717 BGG327703:BGH327717 BQC327703:BQD327717 BZY327703:BZZ327717 CJU327703:CJV327717 CTQ327703:CTR327717 DDM327703:DDN327717 DNI327703:DNJ327717 DXE327703:DXF327717 EHA327703:EHB327717 EQW327703:EQX327717 FAS327703:FAT327717 FKO327703:FKP327717 FUK327703:FUL327717 GEG327703:GEH327717 GOC327703:GOD327717 GXY327703:GXZ327717 HHU327703:HHV327717 HRQ327703:HRR327717 IBM327703:IBN327717 ILI327703:ILJ327717 IVE327703:IVF327717 JFA327703:JFB327717 JOW327703:JOX327717 JYS327703:JYT327717 KIO327703:KIP327717 KSK327703:KSL327717 LCG327703:LCH327717 LMC327703:LMD327717 LVY327703:LVZ327717 MFU327703:MFV327717 MPQ327703:MPR327717 MZM327703:MZN327717 NJI327703:NJJ327717 NTE327703:NTF327717 ODA327703:ODB327717 OMW327703:OMX327717 OWS327703:OWT327717 PGO327703:PGP327717 PQK327703:PQL327717 QAG327703:QAH327717 QKC327703:QKD327717 QTY327703:QTZ327717 RDU327703:RDV327717 RNQ327703:RNR327717 RXM327703:RXN327717 SHI327703:SHJ327717 SRE327703:SRF327717 TBA327703:TBB327717 TKW327703:TKX327717 TUS327703:TUT327717 UEO327703:UEP327717 UOK327703:UOL327717 UYG327703:UYH327717 VIC327703:VID327717 VRY327703:VRZ327717 WBU327703:WBV327717 WLQ327703:WLR327717 WVM327703:WVN327717 D393239:E393253 JA393239:JB393253 SW393239:SX393253 ACS393239:ACT393253 AMO393239:AMP393253 AWK393239:AWL393253 BGG393239:BGH393253 BQC393239:BQD393253 BZY393239:BZZ393253 CJU393239:CJV393253 CTQ393239:CTR393253 DDM393239:DDN393253 DNI393239:DNJ393253 DXE393239:DXF393253 EHA393239:EHB393253 EQW393239:EQX393253 FAS393239:FAT393253 FKO393239:FKP393253 FUK393239:FUL393253 GEG393239:GEH393253 GOC393239:GOD393253 GXY393239:GXZ393253 HHU393239:HHV393253 HRQ393239:HRR393253 IBM393239:IBN393253 ILI393239:ILJ393253 IVE393239:IVF393253 JFA393239:JFB393253 JOW393239:JOX393253 JYS393239:JYT393253 KIO393239:KIP393253 KSK393239:KSL393253 LCG393239:LCH393253 LMC393239:LMD393253 LVY393239:LVZ393253 MFU393239:MFV393253 MPQ393239:MPR393253 MZM393239:MZN393253 NJI393239:NJJ393253 NTE393239:NTF393253 ODA393239:ODB393253 OMW393239:OMX393253 OWS393239:OWT393253 PGO393239:PGP393253 PQK393239:PQL393253 QAG393239:QAH393253 QKC393239:QKD393253 QTY393239:QTZ393253 RDU393239:RDV393253 RNQ393239:RNR393253 RXM393239:RXN393253 SHI393239:SHJ393253 SRE393239:SRF393253 TBA393239:TBB393253 TKW393239:TKX393253 TUS393239:TUT393253 UEO393239:UEP393253 UOK393239:UOL393253 UYG393239:UYH393253 VIC393239:VID393253 VRY393239:VRZ393253 WBU393239:WBV393253 WLQ393239:WLR393253 WVM393239:WVN393253 D458775:E458789 JA458775:JB458789 SW458775:SX458789 ACS458775:ACT458789 AMO458775:AMP458789 AWK458775:AWL458789 BGG458775:BGH458789 BQC458775:BQD458789 BZY458775:BZZ458789 CJU458775:CJV458789 CTQ458775:CTR458789 DDM458775:DDN458789 DNI458775:DNJ458789 DXE458775:DXF458789 EHA458775:EHB458789 EQW458775:EQX458789 FAS458775:FAT458789 FKO458775:FKP458789 FUK458775:FUL458789 GEG458775:GEH458789 GOC458775:GOD458789 GXY458775:GXZ458789 HHU458775:HHV458789 HRQ458775:HRR458789 IBM458775:IBN458789 ILI458775:ILJ458789 IVE458775:IVF458789 JFA458775:JFB458789 JOW458775:JOX458789 JYS458775:JYT458789 KIO458775:KIP458789 KSK458775:KSL458789 LCG458775:LCH458789 LMC458775:LMD458789 LVY458775:LVZ458789 MFU458775:MFV458789 MPQ458775:MPR458789 MZM458775:MZN458789 NJI458775:NJJ458789 NTE458775:NTF458789 ODA458775:ODB458789 OMW458775:OMX458789 OWS458775:OWT458789 PGO458775:PGP458789 PQK458775:PQL458789 QAG458775:QAH458789 QKC458775:QKD458789 QTY458775:QTZ458789 RDU458775:RDV458789 RNQ458775:RNR458789 RXM458775:RXN458789 SHI458775:SHJ458789 SRE458775:SRF458789 TBA458775:TBB458789 TKW458775:TKX458789 TUS458775:TUT458789 UEO458775:UEP458789 UOK458775:UOL458789 UYG458775:UYH458789 VIC458775:VID458789 VRY458775:VRZ458789 WBU458775:WBV458789 WLQ458775:WLR458789 WVM458775:WVN458789 D524311:E524325 JA524311:JB524325 SW524311:SX524325 ACS524311:ACT524325 AMO524311:AMP524325 AWK524311:AWL524325 BGG524311:BGH524325 BQC524311:BQD524325 BZY524311:BZZ524325 CJU524311:CJV524325 CTQ524311:CTR524325 DDM524311:DDN524325 DNI524311:DNJ524325 DXE524311:DXF524325 EHA524311:EHB524325 EQW524311:EQX524325 FAS524311:FAT524325 FKO524311:FKP524325 FUK524311:FUL524325 GEG524311:GEH524325 GOC524311:GOD524325 GXY524311:GXZ524325 HHU524311:HHV524325 HRQ524311:HRR524325 IBM524311:IBN524325 ILI524311:ILJ524325 IVE524311:IVF524325 JFA524311:JFB524325 JOW524311:JOX524325 JYS524311:JYT524325 KIO524311:KIP524325 KSK524311:KSL524325 LCG524311:LCH524325 LMC524311:LMD524325 LVY524311:LVZ524325 MFU524311:MFV524325 MPQ524311:MPR524325 MZM524311:MZN524325 NJI524311:NJJ524325 NTE524311:NTF524325 ODA524311:ODB524325 OMW524311:OMX524325 OWS524311:OWT524325 PGO524311:PGP524325 PQK524311:PQL524325 QAG524311:QAH524325 QKC524311:QKD524325 QTY524311:QTZ524325 RDU524311:RDV524325 RNQ524311:RNR524325 RXM524311:RXN524325 SHI524311:SHJ524325 SRE524311:SRF524325 TBA524311:TBB524325 TKW524311:TKX524325 TUS524311:TUT524325 UEO524311:UEP524325 UOK524311:UOL524325 UYG524311:UYH524325 VIC524311:VID524325 VRY524311:VRZ524325 WBU524311:WBV524325 WLQ524311:WLR524325 WVM524311:WVN524325 D589847:E589861 JA589847:JB589861 SW589847:SX589861 ACS589847:ACT589861 AMO589847:AMP589861 AWK589847:AWL589861 BGG589847:BGH589861 BQC589847:BQD589861 BZY589847:BZZ589861 CJU589847:CJV589861 CTQ589847:CTR589861 DDM589847:DDN589861 DNI589847:DNJ589861 DXE589847:DXF589861 EHA589847:EHB589861 EQW589847:EQX589861 FAS589847:FAT589861 FKO589847:FKP589861 FUK589847:FUL589861 GEG589847:GEH589861 GOC589847:GOD589861 GXY589847:GXZ589861 HHU589847:HHV589861 HRQ589847:HRR589861 IBM589847:IBN589861 ILI589847:ILJ589861 IVE589847:IVF589861 JFA589847:JFB589861 JOW589847:JOX589861 JYS589847:JYT589861 KIO589847:KIP589861 KSK589847:KSL589861 LCG589847:LCH589861 LMC589847:LMD589861 LVY589847:LVZ589861 MFU589847:MFV589861 MPQ589847:MPR589861 MZM589847:MZN589861 NJI589847:NJJ589861 NTE589847:NTF589861 ODA589847:ODB589861 OMW589847:OMX589861 OWS589847:OWT589861 PGO589847:PGP589861 PQK589847:PQL589861 QAG589847:QAH589861 QKC589847:QKD589861 QTY589847:QTZ589861 RDU589847:RDV589861 RNQ589847:RNR589861 RXM589847:RXN589861 SHI589847:SHJ589861 SRE589847:SRF589861 TBA589847:TBB589861 TKW589847:TKX589861 TUS589847:TUT589861 UEO589847:UEP589861 UOK589847:UOL589861 UYG589847:UYH589861 VIC589847:VID589861 VRY589847:VRZ589861 WBU589847:WBV589861 WLQ589847:WLR589861 WVM589847:WVN589861 D655383:E655397 JA655383:JB655397 SW655383:SX655397 ACS655383:ACT655397 AMO655383:AMP655397 AWK655383:AWL655397 BGG655383:BGH655397 BQC655383:BQD655397 BZY655383:BZZ655397 CJU655383:CJV655397 CTQ655383:CTR655397 DDM655383:DDN655397 DNI655383:DNJ655397 DXE655383:DXF655397 EHA655383:EHB655397 EQW655383:EQX655397 FAS655383:FAT655397 FKO655383:FKP655397 FUK655383:FUL655397 GEG655383:GEH655397 GOC655383:GOD655397 GXY655383:GXZ655397 HHU655383:HHV655397 HRQ655383:HRR655397 IBM655383:IBN655397 ILI655383:ILJ655397 IVE655383:IVF655397 JFA655383:JFB655397 JOW655383:JOX655397 JYS655383:JYT655397 KIO655383:KIP655397 KSK655383:KSL655397 LCG655383:LCH655397 LMC655383:LMD655397 LVY655383:LVZ655397 MFU655383:MFV655397 MPQ655383:MPR655397 MZM655383:MZN655397 NJI655383:NJJ655397 NTE655383:NTF655397 ODA655383:ODB655397 OMW655383:OMX655397 OWS655383:OWT655397 PGO655383:PGP655397 PQK655383:PQL655397 QAG655383:QAH655397 QKC655383:QKD655397 QTY655383:QTZ655397 RDU655383:RDV655397 RNQ655383:RNR655397 RXM655383:RXN655397 SHI655383:SHJ655397 SRE655383:SRF655397 TBA655383:TBB655397 TKW655383:TKX655397 TUS655383:TUT655397 UEO655383:UEP655397 UOK655383:UOL655397 UYG655383:UYH655397 VIC655383:VID655397 VRY655383:VRZ655397 WBU655383:WBV655397 WLQ655383:WLR655397 WVM655383:WVN655397 D720919:E720933 JA720919:JB720933 SW720919:SX720933 ACS720919:ACT720933 AMO720919:AMP720933 AWK720919:AWL720933 BGG720919:BGH720933 BQC720919:BQD720933 BZY720919:BZZ720933 CJU720919:CJV720933 CTQ720919:CTR720933 DDM720919:DDN720933 DNI720919:DNJ720933 DXE720919:DXF720933 EHA720919:EHB720933 EQW720919:EQX720933 FAS720919:FAT720933 FKO720919:FKP720933 FUK720919:FUL720933 GEG720919:GEH720933 GOC720919:GOD720933 GXY720919:GXZ720933 HHU720919:HHV720933 HRQ720919:HRR720933 IBM720919:IBN720933 ILI720919:ILJ720933 IVE720919:IVF720933 JFA720919:JFB720933 JOW720919:JOX720933 JYS720919:JYT720933 KIO720919:KIP720933 KSK720919:KSL720933 LCG720919:LCH720933 LMC720919:LMD720933 LVY720919:LVZ720933 MFU720919:MFV720933 MPQ720919:MPR720933 MZM720919:MZN720933 NJI720919:NJJ720933 NTE720919:NTF720933 ODA720919:ODB720933 OMW720919:OMX720933 OWS720919:OWT720933 PGO720919:PGP720933 PQK720919:PQL720933 QAG720919:QAH720933 QKC720919:QKD720933 QTY720919:QTZ720933 RDU720919:RDV720933 RNQ720919:RNR720933 RXM720919:RXN720933 SHI720919:SHJ720933 SRE720919:SRF720933 TBA720919:TBB720933 TKW720919:TKX720933 TUS720919:TUT720933 UEO720919:UEP720933 UOK720919:UOL720933 UYG720919:UYH720933 VIC720919:VID720933 VRY720919:VRZ720933 WBU720919:WBV720933 WLQ720919:WLR720933 WVM720919:WVN720933 D786455:E786469 JA786455:JB786469 SW786455:SX786469 ACS786455:ACT786469 AMO786455:AMP786469 AWK786455:AWL786469 BGG786455:BGH786469 BQC786455:BQD786469 BZY786455:BZZ786469 CJU786455:CJV786469 CTQ786455:CTR786469 DDM786455:DDN786469 DNI786455:DNJ786469 DXE786455:DXF786469 EHA786455:EHB786469 EQW786455:EQX786469 FAS786455:FAT786469 FKO786455:FKP786469 FUK786455:FUL786469 GEG786455:GEH786469 GOC786455:GOD786469 GXY786455:GXZ786469 HHU786455:HHV786469 HRQ786455:HRR786469 IBM786455:IBN786469 ILI786455:ILJ786469 IVE786455:IVF786469 JFA786455:JFB786469 JOW786455:JOX786469 JYS786455:JYT786469 KIO786455:KIP786469 KSK786455:KSL786469 LCG786455:LCH786469 LMC786455:LMD786469 LVY786455:LVZ786469 MFU786455:MFV786469 MPQ786455:MPR786469 MZM786455:MZN786469 NJI786455:NJJ786469 NTE786455:NTF786469 ODA786455:ODB786469 OMW786455:OMX786469 OWS786455:OWT786469 PGO786455:PGP786469 PQK786455:PQL786469 QAG786455:QAH786469 QKC786455:QKD786469 QTY786455:QTZ786469 RDU786455:RDV786469 RNQ786455:RNR786469 RXM786455:RXN786469 SHI786455:SHJ786469 SRE786455:SRF786469 TBA786455:TBB786469 TKW786455:TKX786469 TUS786455:TUT786469 UEO786455:UEP786469 UOK786455:UOL786469 UYG786455:UYH786469 VIC786455:VID786469 VRY786455:VRZ786469 WBU786455:WBV786469 WLQ786455:WLR786469 WVM786455:WVN786469 D851991:E852005 JA851991:JB852005 SW851991:SX852005 ACS851991:ACT852005 AMO851991:AMP852005 AWK851991:AWL852005 BGG851991:BGH852005 BQC851991:BQD852005 BZY851991:BZZ852005 CJU851991:CJV852005 CTQ851991:CTR852005 DDM851991:DDN852005 DNI851991:DNJ852005 DXE851991:DXF852005 EHA851991:EHB852005 EQW851991:EQX852005 FAS851991:FAT852005 FKO851991:FKP852005 FUK851991:FUL852005 GEG851991:GEH852005 GOC851991:GOD852005 GXY851991:GXZ852005 HHU851991:HHV852005 HRQ851991:HRR852005 IBM851991:IBN852005 ILI851991:ILJ852005 IVE851991:IVF852005 JFA851991:JFB852005 JOW851991:JOX852005 JYS851991:JYT852005 KIO851991:KIP852005 KSK851991:KSL852005 LCG851991:LCH852005 LMC851991:LMD852005 LVY851991:LVZ852005 MFU851991:MFV852005 MPQ851991:MPR852005 MZM851991:MZN852005 NJI851991:NJJ852005 NTE851991:NTF852005 ODA851991:ODB852005 OMW851991:OMX852005 OWS851991:OWT852005 PGO851991:PGP852005 PQK851991:PQL852005 QAG851991:QAH852005 QKC851991:QKD852005 QTY851991:QTZ852005 RDU851991:RDV852005 RNQ851991:RNR852005 RXM851991:RXN852005 SHI851991:SHJ852005 SRE851991:SRF852005 TBA851991:TBB852005 TKW851991:TKX852005 TUS851991:TUT852005 UEO851991:UEP852005 UOK851991:UOL852005 UYG851991:UYH852005 VIC851991:VID852005 VRY851991:VRZ852005 WBU851991:WBV852005 WLQ851991:WLR852005 WVM851991:WVN852005 D917527:E917541 JA917527:JB917541 SW917527:SX917541 ACS917527:ACT917541 AMO917527:AMP917541 AWK917527:AWL917541 BGG917527:BGH917541 BQC917527:BQD917541 BZY917527:BZZ917541 CJU917527:CJV917541 CTQ917527:CTR917541 DDM917527:DDN917541 DNI917527:DNJ917541 DXE917527:DXF917541 EHA917527:EHB917541 EQW917527:EQX917541 FAS917527:FAT917541 FKO917527:FKP917541 FUK917527:FUL917541 GEG917527:GEH917541 GOC917527:GOD917541 GXY917527:GXZ917541 HHU917527:HHV917541 HRQ917527:HRR917541 IBM917527:IBN917541 ILI917527:ILJ917541 IVE917527:IVF917541 JFA917527:JFB917541 JOW917527:JOX917541 JYS917527:JYT917541 KIO917527:KIP917541 KSK917527:KSL917541 LCG917527:LCH917541 LMC917527:LMD917541 LVY917527:LVZ917541 MFU917527:MFV917541 MPQ917527:MPR917541 MZM917527:MZN917541 NJI917527:NJJ917541 NTE917527:NTF917541 ODA917527:ODB917541 OMW917527:OMX917541 OWS917527:OWT917541 PGO917527:PGP917541 PQK917527:PQL917541 QAG917527:QAH917541 QKC917527:QKD917541 QTY917527:QTZ917541 RDU917527:RDV917541 RNQ917527:RNR917541 RXM917527:RXN917541 SHI917527:SHJ917541 SRE917527:SRF917541 TBA917527:TBB917541 TKW917527:TKX917541 TUS917527:TUT917541 UEO917527:UEP917541 UOK917527:UOL917541 UYG917527:UYH917541 VIC917527:VID917541 VRY917527:VRZ917541 WBU917527:WBV917541 WLQ917527:WLR917541 WVM917527:WVN917541 D983063:E983077 JA983063:JB983077 SW983063:SX983077 ACS983063:ACT983077 AMO983063:AMP983077 AWK983063:AWL983077 BGG983063:BGH983077 BQC983063:BQD983077 BZY983063:BZZ983077 CJU983063:CJV983077 CTQ983063:CTR983077 DDM983063:DDN983077 DNI983063:DNJ983077 DXE983063:DXF983077 EHA983063:EHB983077 EQW983063:EQX983077 FAS983063:FAT983077 FKO983063:FKP983077 FUK983063:FUL983077 GEG983063:GEH983077 GOC983063:GOD983077 GXY983063:GXZ983077 HHU983063:HHV983077 HRQ983063:HRR983077 IBM983063:IBN983077 ILI983063:ILJ983077 IVE983063:IVF983077 JFA983063:JFB983077 JOW983063:JOX983077 JYS983063:JYT983077 KIO983063:KIP983077 KSK983063:KSL983077 LCG983063:LCH983077 LMC983063:LMD983077 LVY983063:LVZ983077 MFU983063:MFV983077 MPQ983063:MPR983077 MZM983063:MZN983077 NJI983063:NJJ983077 NTE983063:NTF983077 ODA983063:ODB983077 OMW983063:OMX983077 OWS983063:OWT983077 PGO983063:PGP983077 PQK983063:PQL983077 QAG983063:QAH983077 QKC983063:QKD983077 QTY983063:QTZ983077 RDU983063:RDV983077 RNQ983063:RNR983077 RXM983063:RXN983077 SHI983063:SHJ983077 SRE983063:SRF983077 TBA983063:TBB983077 TKW983063:TKX983077 TUS983063:TUT983077 UEO983063:UEP983077 UOK983063:UOL983077 UYG983063:UYH983077 VIC983063:VID983077 VRY983063:VRZ983077 WBU983063:WBV983077 WLQ983063:WLR983077 D13:E37 JA13:JB37 SW13:SX37 ACS13:ACT37 AMO13:AMP37 AWK13:AWL37 BGG13:BGH37 BQC13:BQD37 BZY13:BZZ37 CJU13:CJV37 CTQ13:CTR37 DDM13:DDN37 DNI13:DNJ37 DXE13:DXF37 EHA13:EHB37 EQW13:EQX37 FAS13:FAT37 FKO13:FKP37 FUK13:FUL37 GEG13:GEH37 GOC13:GOD37 GXY13:GXZ37 HHU13:HHV37 HRQ13:HRR37 IBM13:IBN37 ILI13:ILJ37 IVE13:IVF37 JFA13:JFB37 JOW13:JOX37 JYS13:JYT37 KIO13:KIP37 KSK13:KSL37 LCG13:LCH37 LMC13:LMD37 LVY13:LVZ37 MFU13:MFV37 MPQ13:MPR37 MZM13:MZN37 NJI13:NJJ37 NTE13:NTF37 ODA13:ODB37 OMW13:OMX37 OWS13:OWT37 PGO13:PGP37 PQK13:PQL37 QAG13:QAH37 QKC13:QKD37 QTY13:QTZ37 RDU13:RDV37 RNQ13:RNR37 RXM13:RXN37 SHI13:SHJ37 SRE13:SRF37 TBA13:TBB37 TKW13:TKX37 TUS13:TUT37 UEO13:UEP37 UOK13:UOL37 UYG13:UYH37 VIC13:VID37 VRY13:VRZ37 WBU13:WBV37 WLQ13:WLR37 WVM13:WVN37" xr:uid="{00000000-0002-0000-0200-000006000000}">
      <formula1>"保育士,教諭,保育教諭,補助者,家庭的保育補助者,その他"</formula1>
    </dataValidation>
    <dataValidation type="list" allowBlank="1" showInputMessage="1" showErrorMessage="1" sqref="WWB983052:WWG983052 JP2:JU2 TL2:TQ2 ADH2:ADM2 AND2:ANI2 AWZ2:AXE2 BGV2:BHA2 BQR2:BQW2 CAN2:CAS2 CKJ2:CKO2 CUF2:CUK2 DEB2:DEG2 DNX2:DOC2 DXT2:DXY2 EHP2:EHU2 ERL2:ERQ2 FBH2:FBM2 FLD2:FLI2 FUZ2:FVE2 GEV2:GFA2 GOR2:GOW2 GYN2:GYS2 HIJ2:HIO2 HSF2:HSK2 ICB2:ICG2 ILX2:IMC2 IVT2:IVY2 JFP2:JFU2 JPL2:JPQ2 JZH2:JZM2 KJD2:KJI2 KSZ2:KTE2 LCV2:LDA2 LMR2:LMW2 LWN2:LWS2 MGJ2:MGO2 MQF2:MQK2 NAB2:NAG2 NJX2:NKC2 NTT2:NTY2 ODP2:ODU2 ONL2:ONQ2 OXH2:OXM2 PHD2:PHI2 PQZ2:PRE2 QAV2:QBA2 QKR2:QKW2 QUN2:QUS2 REJ2:REO2 ROF2:ROK2 RYB2:RYG2 SHX2:SIC2 SRT2:SRY2 TBP2:TBU2 TLL2:TLQ2 TVH2:TVM2 UFD2:UFI2 UOZ2:UPE2 UYV2:UZA2 VIR2:VIW2 VSN2:VSS2 WCJ2:WCO2 WMF2:WMK2 WWB2:WWG2 S65548:X65548 JP65548:JU65548 TL65548:TQ65548 ADH65548:ADM65548 AND65548:ANI65548 AWZ65548:AXE65548 BGV65548:BHA65548 BQR65548:BQW65548 CAN65548:CAS65548 CKJ65548:CKO65548 CUF65548:CUK65548 DEB65548:DEG65548 DNX65548:DOC65548 DXT65548:DXY65548 EHP65548:EHU65548 ERL65548:ERQ65548 FBH65548:FBM65548 FLD65548:FLI65548 FUZ65548:FVE65548 GEV65548:GFA65548 GOR65548:GOW65548 GYN65548:GYS65548 HIJ65548:HIO65548 HSF65548:HSK65548 ICB65548:ICG65548 ILX65548:IMC65548 IVT65548:IVY65548 JFP65548:JFU65548 JPL65548:JPQ65548 JZH65548:JZM65548 KJD65548:KJI65548 KSZ65548:KTE65548 LCV65548:LDA65548 LMR65548:LMW65548 LWN65548:LWS65548 MGJ65548:MGO65548 MQF65548:MQK65548 NAB65548:NAG65548 NJX65548:NKC65548 NTT65548:NTY65548 ODP65548:ODU65548 ONL65548:ONQ65548 OXH65548:OXM65548 PHD65548:PHI65548 PQZ65548:PRE65548 QAV65548:QBA65548 QKR65548:QKW65548 QUN65548:QUS65548 REJ65548:REO65548 ROF65548:ROK65548 RYB65548:RYG65548 SHX65548:SIC65548 SRT65548:SRY65548 TBP65548:TBU65548 TLL65548:TLQ65548 TVH65548:TVM65548 UFD65548:UFI65548 UOZ65548:UPE65548 UYV65548:UZA65548 VIR65548:VIW65548 VSN65548:VSS65548 WCJ65548:WCO65548 WMF65548:WMK65548 WWB65548:WWG65548 S131084:X131084 JP131084:JU131084 TL131084:TQ131084 ADH131084:ADM131084 AND131084:ANI131084 AWZ131084:AXE131084 BGV131084:BHA131084 BQR131084:BQW131084 CAN131084:CAS131084 CKJ131084:CKO131084 CUF131084:CUK131084 DEB131084:DEG131084 DNX131084:DOC131084 DXT131084:DXY131084 EHP131084:EHU131084 ERL131084:ERQ131084 FBH131084:FBM131084 FLD131084:FLI131084 FUZ131084:FVE131084 GEV131084:GFA131084 GOR131084:GOW131084 GYN131084:GYS131084 HIJ131084:HIO131084 HSF131084:HSK131084 ICB131084:ICG131084 ILX131084:IMC131084 IVT131084:IVY131084 JFP131084:JFU131084 JPL131084:JPQ131084 JZH131084:JZM131084 KJD131084:KJI131084 KSZ131084:KTE131084 LCV131084:LDA131084 LMR131084:LMW131084 LWN131084:LWS131084 MGJ131084:MGO131084 MQF131084:MQK131084 NAB131084:NAG131084 NJX131084:NKC131084 NTT131084:NTY131084 ODP131084:ODU131084 ONL131084:ONQ131084 OXH131084:OXM131084 PHD131084:PHI131084 PQZ131084:PRE131084 QAV131084:QBA131084 QKR131084:QKW131084 QUN131084:QUS131084 REJ131084:REO131084 ROF131084:ROK131084 RYB131084:RYG131084 SHX131084:SIC131084 SRT131084:SRY131084 TBP131084:TBU131084 TLL131084:TLQ131084 TVH131084:TVM131084 UFD131084:UFI131084 UOZ131084:UPE131084 UYV131084:UZA131084 VIR131084:VIW131084 VSN131084:VSS131084 WCJ131084:WCO131084 WMF131084:WMK131084 WWB131084:WWG131084 S196620:X196620 JP196620:JU196620 TL196620:TQ196620 ADH196620:ADM196620 AND196620:ANI196620 AWZ196620:AXE196620 BGV196620:BHA196620 BQR196620:BQW196620 CAN196620:CAS196620 CKJ196620:CKO196620 CUF196620:CUK196620 DEB196620:DEG196620 DNX196620:DOC196620 DXT196620:DXY196620 EHP196620:EHU196620 ERL196620:ERQ196620 FBH196620:FBM196620 FLD196620:FLI196620 FUZ196620:FVE196620 GEV196620:GFA196620 GOR196620:GOW196620 GYN196620:GYS196620 HIJ196620:HIO196620 HSF196620:HSK196620 ICB196620:ICG196620 ILX196620:IMC196620 IVT196620:IVY196620 JFP196620:JFU196620 JPL196620:JPQ196620 JZH196620:JZM196620 KJD196620:KJI196620 KSZ196620:KTE196620 LCV196620:LDA196620 LMR196620:LMW196620 LWN196620:LWS196620 MGJ196620:MGO196620 MQF196620:MQK196620 NAB196620:NAG196620 NJX196620:NKC196620 NTT196620:NTY196620 ODP196620:ODU196620 ONL196620:ONQ196620 OXH196620:OXM196620 PHD196620:PHI196620 PQZ196620:PRE196620 QAV196620:QBA196620 QKR196620:QKW196620 QUN196620:QUS196620 REJ196620:REO196620 ROF196620:ROK196620 RYB196620:RYG196620 SHX196620:SIC196620 SRT196620:SRY196620 TBP196620:TBU196620 TLL196620:TLQ196620 TVH196620:TVM196620 UFD196620:UFI196620 UOZ196620:UPE196620 UYV196620:UZA196620 VIR196620:VIW196620 VSN196620:VSS196620 WCJ196620:WCO196620 WMF196620:WMK196620 WWB196620:WWG196620 S262156:X262156 JP262156:JU262156 TL262156:TQ262156 ADH262156:ADM262156 AND262156:ANI262156 AWZ262156:AXE262156 BGV262156:BHA262156 BQR262156:BQW262156 CAN262156:CAS262156 CKJ262156:CKO262156 CUF262156:CUK262156 DEB262156:DEG262156 DNX262156:DOC262156 DXT262156:DXY262156 EHP262156:EHU262156 ERL262156:ERQ262156 FBH262156:FBM262156 FLD262156:FLI262156 FUZ262156:FVE262156 GEV262156:GFA262156 GOR262156:GOW262156 GYN262156:GYS262156 HIJ262156:HIO262156 HSF262156:HSK262156 ICB262156:ICG262156 ILX262156:IMC262156 IVT262156:IVY262156 JFP262156:JFU262156 JPL262156:JPQ262156 JZH262156:JZM262156 KJD262156:KJI262156 KSZ262156:KTE262156 LCV262156:LDA262156 LMR262156:LMW262156 LWN262156:LWS262156 MGJ262156:MGO262156 MQF262156:MQK262156 NAB262156:NAG262156 NJX262156:NKC262156 NTT262156:NTY262156 ODP262156:ODU262156 ONL262156:ONQ262156 OXH262156:OXM262156 PHD262156:PHI262156 PQZ262156:PRE262156 QAV262156:QBA262156 QKR262156:QKW262156 QUN262156:QUS262156 REJ262156:REO262156 ROF262156:ROK262156 RYB262156:RYG262156 SHX262156:SIC262156 SRT262156:SRY262156 TBP262156:TBU262156 TLL262156:TLQ262156 TVH262156:TVM262156 UFD262156:UFI262156 UOZ262156:UPE262156 UYV262156:UZA262156 VIR262156:VIW262156 VSN262156:VSS262156 WCJ262156:WCO262156 WMF262156:WMK262156 WWB262156:WWG262156 S327692:X327692 JP327692:JU327692 TL327692:TQ327692 ADH327692:ADM327692 AND327692:ANI327692 AWZ327692:AXE327692 BGV327692:BHA327692 BQR327692:BQW327692 CAN327692:CAS327692 CKJ327692:CKO327692 CUF327692:CUK327692 DEB327692:DEG327692 DNX327692:DOC327692 DXT327692:DXY327692 EHP327692:EHU327692 ERL327692:ERQ327692 FBH327692:FBM327692 FLD327692:FLI327692 FUZ327692:FVE327692 GEV327692:GFA327692 GOR327692:GOW327692 GYN327692:GYS327692 HIJ327692:HIO327692 HSF327692:HSK327692 ICB327692:ICG327692 ILX327692:IMC327692 IVT327692:IVY327692 JFP327692:JFU327692 JPL327692:JPQ327692 JZH327692:JZM327692 KJD327692:KJI327692 KSZ327692:KTE327692 LCV327692:LDA327692 LMR327692:LMW327692 LWN327692:LWS327692 MGJ327692:MGO327692 MQF327692:MQK327692 NAB327692:NAG327692 NJX327692:NKC327692 NTT327692:NTY327692 ODP327692:ODU327692 ONL327692:ONQ327692 OXH327692:OXM327692 PHD327692:PHI327692 PQZ327692:PRE327692 QAV327692:QBA327692 QKR327692:QKW327692 QUN327692:QUS327692 REJ327692:REO327692 ROF327692:ROK327692 RYB327692:RYG327692 SHX327692:SIC327692 SRT327692:SRY327692 TBP327692:TBU327692 TLL327692:TLQ327692 TVH327692:TVM327692 UFD327692:UFI327692 UOZ327692:UPE327692 UYV327692:UZA327692 VIR327692:VIW327692 VSN327692:VSS327692 WCJ327692:WCO327692 WMF327692:WMK327692 WWB327692:WWG327692 S393228:X393228 JP393228:JU393228 TL393228:TQ393228 ADH393228:ADM393228 AND393228:ANI393228 AWZ393228:AXE393228 BGV393228:BHA393228 BQR393228:BQW393228 CAN393228:CAS393228 CKJ393228:CKO393228 CUF393228:CUK393228 DEB393228:DEG393228 DNX393228:DOC393228 DXT393228:DXY393228 EHP393228:EHU393228 ERL393228:ERQ393228 FBH393228:FBM393228 FLD393228:FLI393228 FUZ393228:FVE393228 GEV393228:GFA393228 GOR393228:GOW393228 GYN393228:GYS393228 HIJ393228:HIO393228 HSF393228:HSK393228 ICB393228:ICG393228 ILX393228:IMC393228 IVT393228:IVY393228 JFP393228:JFU393228 JPL393228:JPQ393228 JZH393228:JZM393228 KJD393228:KJI393228 KSZ393228:KTE393228 LCV393228:LDA393228 LMR393228:LMW393228 LWN393228:LWS393228 MGJ393228:MGO393228 MQF393228:MQK393228 NAB393228:NAG393228 NJX393228:NKC393228 NTT393228:NTY393228 ODP393228:ODU393228 ONL393228:ONQ393228 OXH393228:OXM393228 PHD393228:PHI393228 PQZ393228:PRE393228 QAV393228:QBA393228 QKR393228:QKW393228 QUN393228:QUS393228 REJ393228:REO393228 ROF393228:ROK393228 RYB393228:RYG393228 SHX393228:SIC393228 SRT393228:SRY393228 TBP393228:TBU393228 TLL393228:TLQ393228 TVH393228:TVM393228 UFD393228:UFI393228 UOZ393228:UPE393228 UYV393228:UZA393228 VIR393228:VIW393228 VSN393228:VSS393228 WCJ393228:WCO393228 WMF393228:WMK393228 WWB393228:WWG393228 S458764:X458764 JP458764:JU458764 TL458764:TQ458764 ADH458764:ADM458764 AND458764:ANI458764 AWZ458764:AXE458764 BGV458764:BHA458764 BQR458764:BQW458764 CAN458764:CAS458764 CKJ458764:CKO458764 CUF458764:CUK458764 DEB458764:DEG458764 DNX458764:DOC458764 DXT458764:DXY458764 EHP458764:EHU458764 ERL458764:ERQ458764 FBH458764:FBM458764 FLD458764:FLI458764 FUZ458764:FVE458764 GEV458764:GFA458764 GOR458764:GOW458764 GYN458764:GYS458764 HIJ458764:HIO458764 HSF458764:HSK458764 ICB458764:ICG458764 ILX458764:IMC458764 IVT458764:IVY458764 JFP458764:JFU458764 JPL458764:JPQ458764 JZH458764:JZM458764 KJD458764:KJI458764 KSZ458764:KTE458764 LCV458764:LDA458764 LMR458764:LMW458764 LWN458764:LWS458764 MGJ458764:MGO458764 MQF458764:MQK458764 NAB458764:NAG458764 NJX458764:NKC458764 NTT458764:NTY458764 ODP458764:ODU458764 ONL458764:ONQ458764 OXH458764:OXM458764 PHD458764:PHI458764 PQZ458764:PRE458764 QAV458764:QBA458764 QKR458764:QKW458764 QUN458764:QUS458764 REJ458764:REO458764 ROF458764:ROK458764 RYB458764:RYG458764 SHX458764:SIC458764 SRT458764:SRY458764 TBP458764:TBU458764 TLL458764:TLQ458764 TVH458764:TVM458764 UFD458764:UFI458764 UOZ458764:UPE458764 UYV458764:UZA458764 VIR458764:VIW458764 VSN458764:VSS458764 WCJ458764:WCO458764 WMF458764:WMK458764 WWB458764:WWG458764 S524300:X524300 JP524300:JU524300 TL524300:TQ524300 ADH524300:ADM524300 AND524300:ANI524300 AWZ524300:AXE524300 BGV524300:BHA524300 BQR524300:BQW524300 CAN524300:CAS524300 CKJ524300:CKO524300 CUF524300:CUK524300 DEB524300:DEG524300 DNX524300:DOC524300 DXT524300:DXY524300 EHP524300:EHU524300 ERL524300:ERQ524300 FBH524300:FBM524300 FLD524300:FLI524300 FUZ524300:FVE524300 GEV524300:GFA524300 GOR524300:GOW524300 GYN524300:GYS524300 HIJ524300:HIO524300 HSF524300:HSK524300 ICB524300:ICG524300 ILX524300:IMC524300 IVT524300:IVY524300 JFP524300:JFU524300 JPL524300:JPQ524300 JZH524300:JZM524300 KJD524300:KJI524300 KSZ524300:KTE524300 LCV524300:LDA524300 LMR524300:LMW524300 LWN524300:LWS524300 MGJ524300:MGO524300 MQF524300:MQK524300 NAB524300:NAG524300 NJX524300:NKC524300 NTT524300:NTY524300 ODP524300:ODU524300 ONL524300:ONQ524300 OXH524300:OXM524300 PHD524300:PHI524300 PQZ524300:PRE524300 QAV524300:QBA524300 QKR524300:QKW524300 QUN524300:QUS524300 REJ524300:REO524300 ROF524300:ROK524300 RYB524300:RYG524300 SHX524300:SIC524300 SRT524300:SRY524300 TBP524300:TBU524300 TLL524300:TLQ524300 TVH524300:TVM524300 UFD524300:UFI524300 UOZ524300:UPE524300 UYV524300:UZA524300 VIR524300:VIW524300 VSN524300:VSS524300 WCJ524300:WCO524300 WMF524300:WMK524300 WWB524300:WWG524300 S589836:X589836 JP589836:JU589836 TL589836:TQ589836 ADH589836:ADM589836 AND589836:ANI589836 AWZ589836:AXE589836 BGV589836:BHA589836 BQR589836:BQW589836 CAN589836:CAS589836 CKJ589836:CKO589836 CUF589836:CUK589836 DEB589836:DEG589836 DNX589836:DOC589836 DXT589836:DXY589836 EHP589836:EHU589836 ERL589836:ERQ589836 FBH589836:FBM589836 FLD589836:FLI589836 FUZ589836:FVE589836 GEV589836:GFA589836 GOR589836:GOW589836 GYN589836:GYS589836 HIJ589836:HIO589836 HSF589836:HSK589836 ICB589836:ICG589836 ILX589836:IMC589836 IVT589836:IVY589836 JFP589836:JFU589836 JPL589836:JPQ589836 JZH589836:JZM589836 KJD589836:KJI589836 KSZ589836:KTE589836 LCV589836:LDA589836 LMR589836:LMW589836 LWN589836:LWS589836 MGJ589836:MGO589836 MQF589836:MQK589836 NAB589836:NAG589836 NJX589836:NKC589836 NTT589836:NTY589836 ODP589836:ODU589836 ONL589836:ONQ589836 OXH589836:OXM589836 PHD589836:PHI589836 PQZ589836:PRE589836 QAV589836:QBA589836 QKR589836:QKW589836 QUN589836:QUS589836 REJ589836:REO589836 ROF589836:ROK589836 RYB589836:RYG589836 SHX589836:SIC589836 SRT589836:SRY589836 TBP589836:TBU589836 TLL589836:TLQ589836 TVH589836:TVM589836 UFD589836:UFI589836 UOZ589836:UPE589836 UYV589836:UZA589836 VIR589836:VIW589836 VSN589836:VSS589836 WCJ589836:WCO589836 WMF589836:WMK589836 WWB589836:WWG589836 S655372:X655372 JP655372:JU655372 TL655372:TQ655372 ADH655372:ADM655372 AND655372:ANI655372 AWZ655372:AXE655372 BGV655372:BHA655372 BQR655372:BQW655372 CAN655372:CAS655372 CKJ655372:CKO655372 CUF655372:CUK655372 DEB655372:DEG655372 DNX655372:DOC655372 DXT655372:DXY655372 EHP655372:EHU655372 ERL655372:ERQ655372 FBH655372:FBM655372 FLD655372:FLI655372 FUZ655372:FVE655372 GEV655372:GFA655372 GOR655372:GOW655372 GYN655372:GYS655372 HIJ655372:HIO655372 HSF655372:HSK655372 ICB655372:ICG655372 ILX655372:IMC655372 IVT655372:IVY655372 JFP655372:JFU655372 JPL655372:JPQ655372 JZH655372:JZM655372 KJD655372:KJI655372 KSZ655372:KTE655372 LCV655372:LDA655372 LMR655372:LMW655372 LWN655372:LWS655372 MGJ655372:MGO655372 MQF655372:MQK655372 NAB655372:NAG655372 NJX655372:NKC655372 NTT655372:NTY655372 ODP655372:ODU655372 ONL655372:ONQ655372 OXH655372:OXM655372 PHD655372:PHI655372 PQZ655372:PRE655372 QAV655372:QBA655372 QKR655372:QKW655372 QUN655372:QUS655372 REJ655372:REO655372 ROF655372:ROK655372 RYB655372:RYG655372 SHX655372:SIC655372 SRT655372:SRY655372 TBP655372:TBU655372 TLL655372:TLQ655372 TVH655372:TVM655372 UFD655372:UFI655372 UOZ655372:UPE655372 UYV655372:UZA655372 VIR655372:VIW655372 VSN655372:VSS655372 WCJ655372:WCO655372 WMF655372:WMK655372 WWB655372:WWG655372 S720908:X720908 JP720908:JU720908 TL720908:TQ720908 ADH720908:ADM720908 AND720908:ANI720908 AWZ720908:AXE720908 BGV720908:BHA720908 BQR720908:BQW720908 CAN720908:CAS720908 CKJ720908:CKO720908 CUF720908:CUK720908 DEB720908:DEG720908 DNX720908:DOC720908 DXT720908:DXY720908 EHP720908:EHU720908 ERL720908:ERQ720908 FBH720908:FBM720908 FLD720908:FLI720908 FUZ720908:FVE720908 GEV720908:GFA720908 GOR720908:GOW720908 GYN720908:GYS720908 HIJ720908:HIO720908 HSF720908:HSK720908 ICB720908:ICG720908 ILX720908:IMC720908 IVT720908:IVY720908 JFP720908:JFU720908 JPL720908:JPQ720908 JZH720908:JZM720908 KJD720908:KJI720908 KSZ720908:KTE720908 LCV720908:LDA720908 LMR720908:LMW720908 LWN720908:LWS720908 MGJ720908:MGO720908 MQF720908:MQK720908 NAB720908:NAG720908 NJX720908:NKC720908 NTT720908:NTY720908 ODP720908:ODU720908 ONL720908:ONQ720908 OXH720908:OXM720908 PHD720908:PHI720908 PQZ720908:PRE720908 QAV720908:QBA720908 QKR720908:QKW720908 QUN720908:QUS720908 REJ720908:REO720908 ROF720908:ROK720908 RYB720908:RYG720908 SHX720908:SIC720908 SRT720908:SRY720908 TBP720908:TBU720908 TLL720908:TLQ720908 TVH720908:TVM720908 UFD720908:UFI720908 UOZ720908:UPE720908 UYV720908:UZA720908 VIR720908:VIW720908 VSN720908:VSS720908 WCJ720908:WCO720908 WMF720908:WMK720908 WWB720908:WWG720908 S786444:X786444 JP786444:JU786444 TL786444:TQ786444 ADH786444:ADM786444 AND786444:ANI786444 AWZ786444:AXE786444 BGV786444:BHA786444 BQR786444:BQW786444 CAN786444:CAS786444 CKJ786444:CKO786444 CUF786444:CUK786444 DEB786444:DEG786444 DNX786444:DOC786444 DXT786444:DXY786444 EHP786444:EHU786444 ERL786444:ERQ786444 FBH786444:FBM786444 FLD786444:FLI786444 FUZ786444:FVE786444 GEV786444:GFA786444 GOR786444:GOW786444 GYN786444:GYS786444 HIJ786444:HIO786444 HSF786444:HSK786444 ICB786444:ICG786444 ILX786444:IMC786444 IVT786444:IVY786444 JFP786444:JFU786444 JPL786444:JPQ786444 JZH786444:JZM786444 KJD786444:KJI786444 KSZ786444:KTE786444 LCV786444:LDA786444 LMR786444:LMW786444 LWN786444:LWS786444 MGJ786444:MGO786444 MQF786444:MQK786444 NAB786444:NAG786444 NJX786444:NKC786444 NTT786444:NTY786444 ODP786444:ODU786444 ONL786444:ONQ786444 OXH786444:OXM786444 PHD786444:PHI786444 PQZ786444:PRE786444 QAV786444:QBA786444 QKR786444:QKW786444 QUN786444:QUS786444 REJ786444:REO786444 ROF786444:ROK786444 RYB786444:RYG786444 SHX786444:SIC786444 SRT786444:SRY786444 TBP786444:TBU786444 TLL786444:TLQ786444 TVH786444:TVM786444 UFD786444:UFI786444 UOZ786444:UPE786444 UYV786444:UZA786444 VIR786444:VIW786444 VSN786444:VSS786444 WCJ786444:WCO786444 WMF786444:WMK786444 WWB786444:WWG786444 S851980:X851980 JP851980:JU851980 TL851980:TQ851980 ADH851980:ADM851980 AND851980:ANI851980 AWZ851980:AXE851980 BGV851980:BHA851980 BQR851980:BQW851980 CAN851980:CAS851980 CKJ851980:CKO851980 CUF851980:CUK851980 DEB851980:DEG851980 DNX851980:DOC851980 DXT851980:DXY851980 EHP851980:EHU851980 ERL851980:ERQ851980 FBH851980:FBM851980 FLD851980:FLI851980 FUZ851980:FVE851980 GEV851980:GFA851980 GOR851980:GOW851980 GYN851980:GYS851980 HIJ851980:HIO851980 HSF851980:HSK851980 ICB851980:ICG851980 ILX851980:IMC851980 IVT851980:IVY851980 JFP851980:JFU851980 JPL851980:JPQ851980 JZH851980:JZM851980 KJD851980:KJI851980 KSZ851980:KTE851980 LCV851980:LDA851980 LMR851980:LMW851980 LWN851980:LWS851980 MGJ851980:MGO851980 MQF851980:MQK851980 NAB851980:NAG851980 NJX851980:NKC851980 NTT851980:NTY851980 ODP851980:ODU851980 ONL851980:ONQ851980 OXH851980:OXM851980 PHD851980:PHI851980 PQZ851980:PRE851980 QAV851980:QBA851980 QKR851980:QKW851980 QUN851980:QUS851980 REJ851980:REO851980 ROF851980:ROK851980 RYB851980:RYG851980 SHX851980:SIC851980 SRT851980:SRY851980 TBP851980:TBU851980 TLL851980:TLQ851980 TVH851980:TVM851980 UFD851980:UFI851980 UOZ851980:UPE851980 UYV851980:UZA851980 VIR851980:VIW851980 VSN851980:VSS851980 WCJ851980:WCO851980 WMF851980:WMK851980 WWB851980:WWG851980 S917516:X917516 JP917516:JU917516 TL917516:TQ917516 ADH917516:ADM917516 AND917516:ANI917516 AWZ917516:AXE917516 BGV917516:BHA917516 BQR917516:BQW917516 CAN917516:CAS917516 CKJ917516:CKO917516 CUF917516:CUK917516 DEB917516:DEG917516 DNX917516:DOC917516 DXT917516:DXY917516 EHP917516:EHU917516 ERL917516:ERQ917516 FBH917516:FBM917516 FLD917516:FLI917516 FUZ917516:FVE917516 GEV917516:GFA917516 GOR917516:GOW917516 GYN917516:GYS917516 HIJ917516:HIO917516 HSF917516:HSK917516 ICB917516:ICG917516 ILX917516:IMC917516 IVT917516:IVY917516 JFP917516:JFU917516 JPL917516:JPQ917516 JZH917516:JZM917516 KJD917516:KJI917516 KSZ917516:KTE917516 LCV917516:LDA917516 LMR917516:LMW917516 LWN917516:LWS917516 MGJ917516:MGO917516 MQF917516:MQK917516 NAB917516:NAG917516 NJX917516:NKC917516 NTT917516:NTY917516 ODP917516:ODU917516 ONL917516:ONQ917516 OXH917516:OXM917516 PHD917516:PHI917516 PQZ917516:PRE917516 QAV917516:QBA917516 QKR917516:QKW917516 QUN917516:QUS917516 REJ917516:REO917516 ROF917516:ROK917516 RYB917516:RYG917516 SHX917516:SIC917516 SRT917516:SRY917516 TBP917516:TBU917516 TLL917516:TLQ917516 TVH917516:TVM917516 UFD917516:UFI917516 UOZ917516:UPE917516 UYV917516:UZA917516 VIR917516:VIW917516 VSN917516:VSS917516 WCJ917516:WCO917516 WMF917516:WMK917516 WWB917516:WWG917516 S983052:X983052 JP983052:JU983052 TL983052:TQ983052 ADH983052:ADM983052 AND983052:ANI983052 AWZ983052:AXE983052 BGV983052:BHA983052 BQR983052:BQW983052 CAN983052:CAS983052 CKJ983052:CKO983052 CUF983052:CUK983052 DEB983052:DEG983052 DNX983052:DOC983052 DXT983052:DXY983052 EHP983052:EHU983052 ERL983052:ERQ983052 FBH983052:FBM983052 FLD983052:FLI983052 FUZ983052:FVE983052 GEV983052:GFA983052 GOR983052:GOW983052 GYN983052:GYS983052 HIJ983052:HIO983052 HSF983052:HSK983052 ICB983052:ICG983052 ILX983052:IMC983052 IVT983052:IVY983052 JFP983052:JFU983052 JPL983052:JPQ983052 JZH983052:JZM983052 KJD983052:KJI983052 KSZ983052:KTE983052 LCV983052:LDA983052 LMR983052:LMW983052 LWN983052:LWS983052 MGJ983052:MGO983052 MQF983052:MQK983052 NAB983052:NAG983052 NJX983052:NKC983052 NTT983052:NTY983052 ODP983052:ODU983052 ONL983052:ONQ983052 OXH983052:OXM983052 PHD983052:PHI983052 PQZ983052:PRE983052 QAV983052:QBA983052 QKR983052:QKW983052 QUN983052:QUS983052 REJ983052:REO983052 ROF983052:ROK983052 RYB983052:RYG983052 SHX983052:SIC983052 SRT983052:SRY983052 TBP983052:TBU983052 TLL983052:TLQ983052 TVH983052:TVM983052 UFD983052:UFI983052 UOZ983052:UPE983052 UYV983052:UZA983052 VIR983052:VIW983052 VSN983052:VSS983052 WCJ983052:WCO983052 WMF983052:WMK983052" xr:uid="{00000000-0002-0000-0200-000007000000}">
      <formula1>"幼稚園,保育所,認定こども園,家庭的保育事業,小規模保育事業（Ａ型）,小規模保育事業（Ｂ型）,小規模保育事業（Ｃ型）,事業所内保育事業（小規模保育事業-Ａ型）,事業所内保育事業（小規模保育事業-Ｂ型）,事業所内保育事業（保育所型）"</formula1>
    </dataValidation>
  </dataValidations>
  <pageMargins left="0.70866141732283472" right="0.70866141732283472" top="0.74803149606299213" bottom="0.35433070866141736" header="0.31496062992125984" footer="0.31496062992125984"/>
  <pageSetup paperSize="9" scale="6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AE43"/>
  <sheetViews>
    <sheetView zoomScale="70" zoomScaleNormal="70" zoomScaleSheetLayoutView="85" workbookViewId="0">
      <selection activeCell="K5" sqref="K5"/>
    </sheetView>
  </sheetViews>
  <sheetFormatPr defaultRowHeight="18.75"/>
  <cols>
    <col min="1" max="1" width="1.5" style="128" customWidth="1"/>
    <col min="2" max="2" width="2.625" style="128" customWidth="1"/>
    <col min="3" max="3" width="9" style="128"/>
    <col min="4" max="11" width="5.25" style="128" customWidth="1"/>
    <col min="12" max="27" width="3" style="128" customWidth="1"/>
    <col min="28" max="16384" width="9" style="128"/>
  </cols>
  <sheetData>
    <row r="1" spans="2:27" ht="17.25" customHeight="1">
      <c r="W1" s="433">
        <f>一番最初に入力!C8</f>
        <v>0</v>
      </c>
      <c r="X1" s="434"/>
      <c r="Y1" s="434"/>
      <c r="Z1" s="434"/>
      <c r="AA1" s="434"/>
    </row>
    <row r="2" spans="2:27" ht="42" customHeight="1">
      <c r="B2" s="435" t="s">
        <v>1010</v>
      </c>
      <c r="C2" s="435"/>
      <c r="D2" s="435"/>
      <c r="E2" s="435"/>
      <c r="F2" s="435"/>
      <c r="G2" s="435"/>
      <c r="H2" s="435"/>
      <c r="I2" s="435"/>
      <c r="J2" s="435"/>
      <c r="K2" s="435"/>
      <c r="L2" s="435"/>
      <c r="M2" s="435"/>
      <c r="N2" s="435"/>
      <c r="O2" s="435"/>
      <c r="P2" s="435"/>
      <c r="Q2" s="435"/>
      <c r="R2" s="435"/>
      <c r="S2" s="435"/>
      <c r="T2" s="435"/>
      <c r="U2" s="435"/>
      <c r="V2" s="435"/>
      <c r="W2" s="435"/>
      <c r="X2" s="435"/>
      <c r="Y2" s="435"/>
      <c r="Z2" s="435"/>
      <c r="AA2" s="435"/>
    </row>
    <row r="3" spans="2:27" ht="19.5" thickBot="1"/>
    <row r="4" spans="2:27" ht="13.5" customHeight="1">
      <c r="D4" s="436" t="s">
        <v>1011</v>
      </c>
      <c r="E4" s="437"/>
      <c r="F4" s="129" t="s">
        <v>1012</v>
      </c>
      <c r="G4" s="130" t="s">
        <v>1013</v>
      </c>
      <c r="H4" s="131" t="s">
        <v>1014</v>
      </c>
      <c r="I4" s="129" t="s">
        <v>1015</v>
      </c>
      <c r="J4" s="130" t="s">
        <v>1012</v>
      </c>
      <c r="K4" s="131" t="s">
        <v>1013</v>
      </c>
      <c r="L4" s="440" t="s">
        <v>1014</v>
      </c>
      <c r="M4" s="441"/>
      <c r="N4" s="442" t="s">
        <v>1016</v>
      </c>
      <c r="O4" s="441"/>
      <c r="P4" s="442" t="s">
        <v>1012</v>
      </c>
      <c r="Q4" s="443"/>
      <c r="R4" s="440" t="s">
        <v>1013</v>
      </c>
      <c r="S4" s="441"/>
      <c r="T4" s="442" t="s">
        <v>1014</v>
      </c>
      <c r="U4" s="441"/>
      <c r="V4" s="444" t="s">
        <v>1017</v>
      </c>
      <c r="W4" s="445"/>
    </row>
    <row r="5" spans="2:27" ht="48" customHeight="1" thickBot="1">
      <c r="D5" s="438"/>
      <c r="E5" s="439"/>
      <c r="F5" s="132"/>
      <c r="G5" s="133"/>
      <c r="H5" s="134"/>
      <c r="I5" s="132" t="str">
        <f>様式第１号!U20</f>
        <v/>
      </c>
      <c r="J5" s="133" t="str">
        <f>様式第１号!V20</f>
        <v/>
      </c>
      <c r="K5" s="134" t="str">
        <f>様式第１号!W20</f>
        <v/>
      </c>
      <c r="L5" s="430" t="str">
        <f>様式第１号!X20</f>
        <v/>
      </c>
      <c r="M5" s="428"/>
      <c r="N5" s="427" t="str">
        <f>様式第１号!Y20</f>
        <v/>
      </c>
      <c r="O5" s="428"/>
      <c r="P5" s="427" t="str">
        <f>様式第１号!Z20</f>
        <v/>
      </c>
      <c r="Q5" s="429"/>
      <c r="R5" s="430" t="str">
        <f>様式第１号!AA20</f>
        <v/>
      </c>
      <c r="S5" s="428"/>
      <c r="T5" s="427" t="str">
        <f>様式第１号!AB20</f>
        <v/>
      </c>
      <c r="U5" s="428"/>
      <c r="V5" s="427" t="str">
        <f>様式第１号!AC20</f>
        <v>￥</v>
      </c>
      <c r="W5" s="429"/>
    </row>
    <row r="6" spans="2:27" ht="17.25" customHeight="1"/>
    <row r="7" spans="2:27">
      <c r="B7" s="431" t="str">
        <f>+"ただし，　令和 "&amp;一番最初に入力!C12&amp;" 年度　仙台市保育士等就労スタートアップ事業費補助金　　として"</f>
        <v>ただし，　令和 7 年度　仙台市保育士等就労スタートアップ事業費補助金　　として</v>
      </c>
      <c r="C7" s="432"/>
      <c r="D7" s="432"/>
      <c r="E7" s="432"/>
      <c r="F7" s="432"/>
      <c r="G7" s="432"/>
      <c r="H7" s="432"/>
      <c r="I7" s="432"/>
      <c r="J7" s="432"/>
      <c r="K7" s="432"/>
      <c r="L7" s="432"/>
      <c r="M7" s="432"/>
      <c r="N7" s="432"/>
      <c r="O7" s="432"/>
      <c r="P7" s="432"/>
      <c r="Q7" s="432"/>
      <c r="R7" s="432"/>
      <c r="S7" s="432"/>
      <c r="T7" s="432"/>
      <c r="U7" s="432"/>
      <c r="V7" s="432"/>
      <c r="W7" s="432"/>
      <c r="X7" s="432"/>
      <c r="Y7" s="432"/>
      <c r="Z7" s="432"/>
      <c r="AA7" s="432"/>
    </row>
    <row r="8" spans="2:27" ht="19.5" thickBot="1"/>
    <row r="9" spans="2:27" ht="28.5" customHeight="1">
      <c r="B9" s="458" t="s">
        <v>1018</v>
      </c>
      <c r="C9" s="459"/>
      <c r="D9" s="459"/>
      <c r="E9" s="459"/>
      <c r="F9" s="459"/>
      <c r="G9" s="459"/>
      <c r="H9" s="459"/>
      <c r="I9" s="459"/>
      <c r="J9" s="459"/>
      <c r="K9" s="459"/>
      <c r="L9" s="459"/>
      <c r="M9" s="459"/>
      <c r="N9" s="459"/>
      <c r="O9" s="459"/>
      <c r="P9" s="459"/>
      <c r="Q9" s="459"/>
      <c r="R9" s="459"/>
      <c r="S9" s="459"/>
      <c r="T9" s="459"/>
      <c r="U9" s="459"/>
      <c r="V9" s="459"/>
      <c r="W9" s="459"/>
      <c r="X9" s="459"/>
      <c r="Y9" s="459"/>
      <c r="Z9" s="459"/>
      <c r="AA9" s="460"/>
    </row>
    <row r="10" spans="2:27" ht="20.25" customHeight="1">
      <c r="B10" s="446" t="s">
        <v>1019</v>
      </c>
      <c r="C10" s="447"/>
      <c r="D10" s="448"/>
      <c r="E10" s="449" t="s">
        <v>1020</v>
      </c>
      <c r="F10" s="449"/>
      <c r="G10" s="449"/>
      <c r="H10" s="449" t="s">
        <v>1021</v>
      </c>
      <c r="I10" s="449"/>
      <c r="J10" s="449" t="s">
        <v>1022</v>
      </c>
      <c r="K10" s="449"/>
      <c r="L10" s="461" t="s">
        <v>1023</v>
      </c>
      <c r="M10" s="462"/>
      <c r="N10" s="462"/>
      <c r="O10" s="462"/>
      <c r="P10" s="462"/>
      <c r="Q10" s="462"/>
      <c r="R10" s="463"/>
      <c r="S10" s="446" t="s">
        <v>1011</v>
      </c>
      <c r="T10" s="464"/>
      <c r="U10" s="447"/>
      <c r="V10" s="447"/>
      <c r="W10" s="447"/>
      <c r="X10" s="447"/>
      <c r="Y10" s="447"/>
      <c r="Z10" s="448"/>
      <c r="AA10" s="465"/>
    </row>
    <row r="11" spans="2:27" ht="18.75" customHeight="1">
      <c r="B11" s="446"/>
      <c r="C11" s="447"/>
      <c r="D11" s="448"/>
      <c r="E11" s="449"/>
      <c r="F11" s="449"/>
      <c r="G11" s="449"/>
      <c r="H11" s="449"/>
      <c r="I11" s="449"/>
      <c r="J11" s="449"/>
      <c r="K11" s="449"/>
      <c r="L11" s="450" t="s">
        <v>1017</v>
      </c>
      <c r="M11" s="451"/>
      <c r="N11" s="451"/>
      <c r="O11" s="451"/>
      <c r="P11" s="452"/>
      <c r="Q11" s="135"/>
      <c r="R11" s="135"/>
      <c r="S11" s="453" t="s">
        <v>1017</v>
      </c>
      <c r="T11" s="454"/>
      <c r="U11" s="455"/>
      <c r="V11" s="455"/>
      <c r="W11" s="455"/>
      <c r="X11" s="456"/>
      <c r="Y11" s="457"/>
      <c r="Z11" s="136"/>
      <c r="AA11" s="137"/>
    </row>
    <row r="12" spans="2:27" ht="18.75" customHeight="1">
      <c r="B12" s="446"/>
      <c r="C12" s="447"/>
      <c r="D12" s="448"/>
      <c r="E12" s="449"/>
      <c r="F12" s="449"/>
      <c r="G12" s="449"/>
      <c r="H12" s="449"/>
      <c r="I12" s="449"/>
      <c r="J12" s="449"/>
      <c r="K12" s="449"/>
      <c r="L12" s="461"/>
      <c r="M12" s="462"/>
      <c r="N12" s="462"/>
      <c r="O12" s="462"/>
      <c r="P12" s="466"/>
      <c r="Q12" s="135"/>
      <c r="R12" s="135"/>
      <c r="S12" s="446"/>
      <c r="T12" s="464"/>
      <c r="U12" s="447"/>
      <c r="V12" s="447"/>
      <c r="W12" s="447"/>
      <c r="X12" s="448"/>
      <c r="Y12" s="467"/>
      <c r="Z12" s="138"/>
      <c r="AA12" s="137"/>
    </row>
    <row r="13" spans="2:27" ht="18.75" customHeight="1">
      <c r="B13" s="446"/>
      <c r="C13" s="447"/>
      <c r="D13" s="448"/>
      <c r="E13" s="449"/>
      <c r="F13" s="449"/>
      <c r="G13" s="449"/>
      <c r="H13" s="449"/>
      <c r="I13" s="449"/>
      <c r="J13" s="449"/>
      <c r="K13" s="449"/>
      <c r="L13" s="461"/>
      <c r="M13" s="462"/>
      <c r="N13" s="462"/>
      <c r="O13" s="462"/>
      <c r="P13" s="466"/>
      <c r="Q13" s="135"/>
      <c r="R13" s="135"/>
      <c r="S13" s="446"/>
      <c r="T13" s="464"/>
      <c r="U13" s="447"/>
      <c r="V13" s="447"/>
      <c r="W13" s="447"/>
      <c r="X13" s="448"/>
      <c r="Y13" s="467"/>
      <c r="Z13" s="138"/>
      <c r="AA13" s="137"/>
    </row>
    <row r="14" spans="2:27" ht="18.75" customHeight="1">
      <c r="B14" s="446"/>
      <c r="C14" s="447"/>
      <c r="D14" s="448"/>
      <c r="E14" s="449"/>
      <c r="F14" s="449"/>
      <c r="G14" s="449"/>
      <c r="H14" s="449"/>
      <c r="I14" s="449"/>
      <c r="J14" s="449"/>
      <c r="K14" s="449"/>
      <c r="L14" s="461"/>
      <c r="M14" s="462"/>
      <c r="N14" s="462"/>
      <c r="O14" s="462"/>
      <c r="P14" s="466"/>
      <c r="Q14" s="135"/>
      <c r="R14" s="135"/>
      <c r="S14" s="446"/>
      <c r="T14" s="464"/>
      <c r="U14" s="447"/>
      <c r="V14" s="447"/>
      <c r="W14" s="447"/>
      <c r="X14" s="448"/>
      <c r="Y14" s="467"/>
      <c r="Z14" s="138"/>
      <c r="AA14" s="137"/>
    </row>
    <row r="15" spans="2:27" ht="18.75" customHeight="1">
      <c r="B15" s="446"/>
      <c r="C15" s="447"/>
      <c r="D15" s="448"/>
      <c r="E15" s="449"/>
      <c r="F15" s="449"/>
      <c r="G15" s="449"/>
      <c r="H15" s="449"/>
      <c r="I15" s="449"/>
      <c r="J15" s="449"/>
      <c r="K15" s="449"/>
      <c r="L15" s="461"/>
      <c r="M15" s="462"/>
      <c r="N15" s="462"/>
      <c r="O15" s="462"/>
      <c r="P15" s="466"/>
      <c r="Q15" s="135"/>
      <c r="R15" s="135"/>
      <c r="S15" s="446"/>
      <c r="T15" s="464"/>
      <c r="U15" s="447"/>
      <c r="V15" s="447"/>
      <c r="W15" s="447"/>
      <c r="X15" s="448"/>
      <c r="Y15" s="467"/>
      <c r="Z15" s="138"/>
      <c r="AA15" s="137"/>
    </row>
    <row r="16" spans="2:27" ht="18.75" customHeight="1">
      <c r="B16" s="446"/>
      <c r="C16" s="447"/>
      <c r="D16" s="448"/>
      <c r="E16" s="449"/>
      <c r="F16" s="449"/>
      <c r="G16" s="449"/>
      <c r="H16" s="449"/>
      <c r="I16" s="449"/>
      <c r="J16" s="449"/>
      <c r="K16" s="449"/>
      <c r="L16" s="461"/>
      <c r="M16" s="462"/>
      <c r="N16" s="462"/>
      <c r="O16" s="462"/>
      <c r="P16" s="466"/>
      <c r="Q16" s="135"/>
      <c r="R16" s="135"/>
      <c r="S16" s="446"/>
      <c r="T16" s="464"/>
      <c r="U16" s="447"/>
      <c r="V16" s="447"/>
      <c r="W16" s="447"/>
      <c r="X16" s="448"/>
      <c r="Y16" s="467"/>
      <c r="Z16" s="138"/>
      <c r="AA16" s="137"/>
    </row>
    <row r="17" spans="2:27" ht="18.75" customHeight="1">
      <c r="B17" s="446"/>
      <c r="C17" s="447"/>
      <c r="D17" s="448"/>
      <c r="E17" s="449"/>
      <c r="F17" s="449"/>
      <c r="G17" s="449"/>
      <c r="H17" s="449"/>
      <c r="I17" s="449"/>
      <c r="J17" s="449"/>
      <c r="K17" s="449"/>
      <c r="L17" s="461"/>
      <c r="M17" s="462"/>
      <c r="N17" s="462"/>
      <c r="O17" s="462"/>
      <c r="P17" s="466"/>
      <c r="Q17" s="135"/>
      <c r="R17" s="135"/>
      <c r="S17" s="446"/>
      <c r="T17" s="464"/>
      <c r="U17" s="447"/>
      <c r="V17" s="447"/>
      <c r="W17" s="447"/>
      <c r="X17" s="448"/>
      <c r="Y17" s="467"/>
      <c r="Z17" s="138"/>
      <c r="AA17" s="137"/>
    </row>
    <row r="18" spans="2:27" ht="18.75" customHeight="1">
      <c r="B18" s="446"/>
      <c r="C18" s="447"/>
      <c r="D18" s="448"/>
      <c r="E18" s="449"/>
      <c r="F18" s="449"/>
      <c r="G18" s="449"/>
      <c r="H18" s="449"/>
      <c r="I18" s="449"/>
      <c r="J18" s="449"/>
      <c r="K18" s="449"/>
      <c r="L18" s="461"/>
      <c r="M18" s="462"/>
      <c r="N18" s="462"/>
      <c r="O18" s="462"/>
      <c r="P18" s="466"/>
      <c r="Q18" s="135"/>
      <c r="R18" s="135"/>
      <c r="S18" s="446"/>
      <c r="T18" s="464"/>
      <c r="U18" s="447"/>
      <c r="V18" s="447"/>
      <c r="W18" s="447"/>
      <c r="X18" s="448"/>
      <c r="Y18" s="467"/>
      <c r="Z18" s="138"/>
      <c r="AA18" s="137"/>
    </row>
    <row r="19" spans="2:27" ht="18.75" customHeight="1">
      <c r="B19" s="446"/>
      <c r="C19" s="447"/>
      <c r="D19" s="448"/>
      <c r="E19" s="449"/>
      <c r="F19" s="449"/>
      <c r="G19" s="449"/>
      <c r="H19" s="449"/>
      <c r="I19" s="449"/>
      <c r="J19" s="449"/>
      <c r="K19" s="449"/>
      <c r="L19" s="461"/>
      <c r="M19" s="462"/>
      <c r="N19" s="462"/>
      <c r="O19" s="462"/>
      <c r="P19" s="466"/>
      <c r="Q19" s="135"/>
      <c r="R19" s="135"/>
      <c r="S19" s="446"/>
      <c r="T19" s="464"/>
      <c r="U19" s="447"/>
      <c r="V19" s="447"/>
      <c r="W19" s="447"/>
      <c r="X19" s="448"/>
      <c r="Y19" s="467"/>
      <c r="Z19" s="138"/>
      <c r="AA19" s="137"/>
    </row>
    <row r="20" spans="2:27" ht="18.75" customHeight="1" thickBot="1">
      <c r="B20" s="476"/>
      <c r="C20" s="477"/>
      <c r="D20" s="478"/>
      <c r="E20" s="479"/>
      <c r="F20" s="479"/>
      <c r="G20" s="479"/>
      <c r="H20" s="479"/>
      <c r="I20" s="479"/>
      <c r="J20" s="479"/>
      <c r="K20" s="479"/>
      <c r="L20" s="480"/>
      <c r="M20" s="481"/>
      <c r="N20" s="481"/>
      <c r="O20" s="481"/>
      <c r="P20" s="482"/>
      <c r="Q20" s="139"/>
      <c r="R20" s="139"/>
      <c r="S20" s="476"/>
      <c r="T20" s="483"/>
      <c r="U20" s="477"/>
      <c r="V20" s="477"/>
      <c r="W20" s="477"/>
      <c r="X20" s="478"/>
      <c r="Y20" s="484"/>
      <c r="Z20" s="140"/>
      <c r="AA20" s="141"/>
    </row>
    <row r="21" spans="2:27" s="145" customFormat="1" ht="21" customHeight="1" thickTop="1">
      <c r="B21" s="142" t="s">
        <v>1024</v>
      </c>
      <c r="C21" s="143"/>
      <c r="D21" s="143"/>
      <c r="E21" s="143"/>
      <c r="F21" s="143"/>
      <c r="G21" s="143"/>
      <c r="H21" s="143"/>
      <c r="I21" s="143"/>
      <c r="J21" s="143"/>
      <c r="K21" s="143"/>
      <c r="L21" s="143"/>
      <c r="M21" s="143"/>
      <c r="N21" s="143"/>
      <c r="O21" s="143"/>
      <c r="P21" s="143"/>
      <c r="Q21" s="143"/>
      <c r="R21" s="143"/>
      <c r="S21" s="142"/>
      <c r="T21" s="143"/>
      <c r="U21" s="143"/>
      <c r="V21" s="143"/>
      <c r="W21" s="143"/>
      <c r="X21" s="143"/>
      <c r="Y21" s="143"/>
      <c r="Z21" s="143"/>
      <c r="AA21" s="144"/>
    </row>
    <row r="22" spans="2:27" s="145" customFormat="1" ht="21" customHeight="1">
      <c r="B22" s="146" t="s">
        <v>1025</v>
      </c>
      <c r="C22" s="147"/>
      <c r="D22" s="147"/>
      <c r="E22" s="147"/>
      <c r="F22" s="147"/>
      <c r="G22" s="147"/>
      <c r="H22" s="147"/>
      <c r="I22" s="147"/>
      <c r="J22" s="147"/>
      <c r="K22" s="147"/>
      <c r="L22" s="147"/>
      <c r="M22" s="147"/>
      <c r="N22" s="147"/>
      <c r="O22" s="147"/>
      <c r="P22" s="147"/>
      <c r="Q22" s="147"/>
      <c r="R22" s="147"/>
      <c r="S22" s="146"/>
      <c r="T22" s="147"/>
      <c r="U22" s="147"/>
      <c r="V22" s="147"/>
      <c r="W22" s="147"/>
      <c r="X22" s="147"/>
      <c r="Y22" s="147"/>
      <c r="Z22" s="147"/>
      <c r="AA22" s="148"/>
    </row>
    <row r="23" spans="2:27" s="145" customFormat="1" ht="21" customHeight="1" thickBot="1">
      <c r="B23" s="149" t="s">
        <v>1026</v>
      </c>
      <c r="C23" s="150"/>
      <c r="D23" s="150"/>
      <c r="E23" s="150"/>
      <c r="F23" s="150"/>
      <c r="G23" s="150"/>
      <c r="H23" s="150"/>
      <c r="I23" s="150"/>
      <c r="J23" s="150"/>
      <c r="K23" s="150"/>
      <c r="L23" s="150"/>
      <c r="M23" s="150"/>
      <c r="N23" s="150"/>
      <c r="O23" s="150"/>
      <c r="P23" s="150"/>
      <c r="Q23" s="150"/>
      <c r="R23" s="150"/>
      <c r="S23" s="149"/>
      <c r="T23" s="150"/>
      <c r="U23" s="150"/>
      <c r="V23" s="150"/>
      <c r="W23" s="150"/>
      <c r="X23" s="150"/>
      <c r="Y23" s="150"/>
      <c r="Z23" s="150"/>
      <c r="AA23" s="151"/>
    </row>
    <row r="24" spans="2:27" s="145" customFormat="1" ht="21" customHeight="1" thickTop="1" thickBot="1">
      <c r="B24" s="468" t="str">
        <f>+"仙台市（R"&amp;一番最初に入力!C12&amp;"こ幼認）指令第　　　   　号"</f>
        <v>仙台市（R7こ幼認）指令第　　　   　号</v>
      </c>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70"/>
    </row>
    <row r="25" spans="2:27" ht="26.25" customHeight="1" thickTop="1">
      <c r="B25" s="152" t="s">
        <v>1027</v>
      </c>
      <c r="U25" s="471" t="s">
        <v>1293</v>
      </c>
      <c r="V25" s="471"/>
      <c r="W25" s="471"/>
      <c r="X25" s="471"/>
      <c r="Y25" s="471"/>
      <c r="Z25" s="471"/>
      <c r="AA25" s="472"/>
    </row>
    <row r="26" spans="2:27" ht="24.75" customHeight="1">
      <c r="B26" s="153" t="s">
        <v>1028</v>
      </c>
      <c r="AA26" s="154"/>
    </row>
    <row r="27" spans="2:27" ht="22.5" customHeight="1">
      <c r="B27" s="152"/>
      <c r="J27" s="473" t="s">
        <v>1029</v>
      </c>
      <c r="K27" s="473"/>
      <c r="L27" s="474" t="str">
        <f>様式第１号!K7</f>
        <v/>
      </c>
      <c r="M27" s="474"/>
      <c r="N27" s="474"/>
      <c r="O27" s="474"/>
      <c r="P27" s="474"/>
      <c r="Q27" s="474"/>
      <c r="R27" s="474"/>
      <c r="S27" s="474"/>
      <c r="T27" s="474"/>
      <c r="U27" s="474"/>
      <c r="V27" s="474"/>
      <c r="W27" s="474"/>
      <c r="X27" s="474"/>
      <c r="Y27" s="474"/>
      <c r="Z27" s="474"/>
      <c r="AA27" s="475"/>
    </row>
    <row r="28" spans="2:27" ht="22.5" customHeight="1" thickBot="1">
      <c r="B28" s="152"/>
      <c r="J28" s="473" t="s">
        <v>1030</v>
      </c>
      <c r="K28" s="473"/>
      <c r="L28" s="474" t="str">
        <f>様式第１号!M8</f>
        <v/>
      </c>
      <c r="M28" s="474"/>
      <c r="N28" s="474"/>
      <c r="O28" s="474"/>
      <c r="P28" s="474"/>
      <c r="Q28" s="474"/>
      <c r="R28" s="474"/>
      <c r="S28" s="474"/>
      <c r="T28" s="474"/>
      <c r="U28" s="474"/>
      <c r="V28" s="474"/>
      <c r="W28" s="474"/>
      <c r="X28" s="474"/>
      <c r="Y28" s="474"/>
      <c r="Z28" s="474"/>
      <c r="AA28" s="475"/>
    </row>
    <row r="29" spans="2:27" ht="29.25" customHeight="1">
      <c r="B29" s="281" t="s">
        <v>1031</v>
      </c>
      <c r="C29" s="485" t="s">
        <v>1032</v>
      </c>
      <c r="D29" s="485"/>
      <c r="E29" s="485"/>
      <c r="F29" s="485"/>
      <c r="G29" s="485"/>
      <c r="H29" s="485"/>
      <c r="I29" s="486"/>
      <c r="J29" s="487" t="s">
        <v>1033</v>
      </c>
      <c r="K29" s="473"/>
      <c r="L29" s="474" t="str">
        <f>様式第１号!M9</f>
        <v/>
      </c>
      <c r="M29" s="474"/>
      <c r="N29" s="474"/>
      <c r="O29" s="474"/>
      <c r="P29" s="474"/>
      <c r="Q29" s="474"/>
      <c r="R29" s="474"/>
      <c r="S29" s="474"/>
      <c r="T29" s="474"/>
      <c r="U29" s="474"/>
      <c r="V29" s="474"/>
      <c r="W29" s="474"/>
      <c r="X29" s="474"/>
      <c r="Y29" s="474"/>
      <c r="Z29" s="474"/>
      <c r="AA29" s="475"/>
    </row>
    <row r="30" spans="2:27" ht="6.75" customHeight="1">
      <c r="B30" s="152"/>
      <c r="F30" s="488"/>
      <c r="G30" s="488"/>
      <c r="H30" s="488"/>
      <c r="I30" s="490"/>
      <c r="J30" s="487"/>
      <c r="K30" s="473"/>
      <c r="L30" s="474"/>
      <c r="M30" s="474"/>
      <c r="N30" s="474"/>
      <c r="O30" s="474"/>
      <c r="P30" s="474"/>
      <c r="Q30" s="474"/>
      <c r="R30" s="474"/>
      <c r="S30" s="474"/>
      <c r="T30" s="474"/>
      <c r="U30" s="474"/>
      <c r="V30" s="474"/>
      <c r="W30" s="474"/>
      <c r="X30" s="474"/>
      <c r="Y30" s="474"/>
      <c r="Z30" s="474"/>
      <c r="AA30" s="475"/>
    </row>
    <row r="31" spans="2:27" ht="33.75" customHeight="1" thickBot="1">
      <c r="B31" s="155"/>
      <c r="C31" s="156" t="s">
        <v>1034</v>
      </c>
      <c r="D31" s="157"/>
      <c r="E31" s="157"/>
      <c r="F31" s="489"/>
      <c r="G31" s="489"/>
      <c r="H31" s="489"/>
      <c r="I31" s="491"/>
      <c r="J31" s="492" t="s">
        <v>1035</v>
      </c>
      <c r="K31" s="493"/>
      <c r="L31" s="494">
        <f>様式第１号!M10</f>
        <v>0</v>
      </c>
      <c r="M31" s="494"/>
      <c r="N31" s="494"/>
      <c r="O31" s="494"/>
      <c r="P31" s="494"/>
      <c r="Q31" s="494"/>
      <c r="R31" s="494"/>
      <c r="S31" s="494"/>
      <c r="T31" s="494"/>
      <c r="U31" s="494"/>
      <c r="V31" s="494"/>
      <c r="W31" s="494"/>
      <c r="X31" s="253"/>
      <c r="Y31" s="543"/>
      <c r="Z31" s="543"/>
      <c r="AA31" s="544"/>
    </row>
    <row r="32" spans="2:27">
      <c r="B32" s="158"/>
      <c r="C32" s="159"/>
      <c r="D32" s="159"/>
      <c r="E32" s="159"/>
      <c r="F32" s="159"/>
      <c r="G32" s="159"/>
      <c r="H32" s="160"/>
      <c r="I32" s="514" t="s">
        <v>1036</v>
      </c>
      <c r="J32" s="515"/>
      <c r="K32" s="516"/>
      <c r="L32" s="516"/>
      <c r="M32" s="516"/>
      <c r="N32" s="516"/>
      <c r="O32" s="516"/>
      <c r="P32" s="516"/>
      <c r="Q32" s="516"/>
      <c r="R32" s="521" t="s">
        <v>1037</v>
      </c>
      <c r="S32" s="521"/>
      <c r="T32" s="523"/>
      <c r="U32" s="523"/>
      <c r="V32" s="523"/>
      <c r="W32" s="523"/>
      <c r="X32" s="523"/>
      <c r="Y32" s="523"/>
      <c r="Z32" s="521" t="s">
        <v>1038</v>
      </c>
      <c r="AA32" s="526"/>
    </row>
    <row r="33" spans="2:31" ht="20.25" customHeight="1">
      <c r="B33" s="282" t="s">
        <v>1031</v>
      </c>
      <c r="C33" s="529" t="s">
        <v>1039</v>
      </c>
      <c r="D33" s="529"/>
      <c r="E33" s="529"/>
      <c r="F33" s="529"/>
      <c r="G33" s="530" t="s">
        <v>1040</v>
      </c>
      <c r="H33" s="531"/>
      <c r="I33" s="506"/>
      <c r="J33" s="517"/>
      <c r="K33" s="518"/>
      <c r="L33" s="518"/>
      <c r="M33" s="518"/>
      <c r="N33" s="518"/>
      <c r="O33" s="518"/>
      <c r="P33" s="518"/>
      <c r="Q33" s="518"/>
      <c r="R33" s="432"/>
      <c r="S33" s="432"/>
      <c r="T33" s="524"/>
      <c r="U33" s="524"/>
      <c r="V33" s="524"/>
      <c r="W33" s="524"/>
      <c r="X33" s="524"/>
      <c r="Y33" s="524"/>
      <c r="Z33" s="432"/>
      <c r="AA33" s="527"/>
    </row>
    <row r="34" spans="2:31" ht="7.5" customHeight="1" thickBot="1">
      <c r="B34" s="152"/>
      <c r="G34" s="530"/>
      <c r="H34" s="531"/>
      <c r="I34" s="506"/>
      <c r="J34" s="519"/>
      <c r="K34" s="520"/>
      <c r="L34" s="520"/>
      <c r="M34" s="520"/>
      <c r="N34" s="520"/>
      <c r="O34" s="520"/>
      <c r="P34" s="520"/>
      <c r="Q34" s="520"/>
      <c r="R34" s="522"/>
      <c r="S34" s="522"/>
      <c r="T34" s="525"/>
      <c r="U34" s="525"/>
      <c r="V34" s="525"/>
      <c r="W34" s="525"/>
      <c r="X34" s="525"/>
      <c r="Y34" s="525"/>
      <c r="Z34" s="522"/>
      <c r="AA34" s="528"/>
    </row>
    <row r="35" spans="2:31" ht="22.5" customHeight="1" thickBot="1">
      <c r="B35" s="282" t="s">
        <v>1031</v>
      </c>
      <c r="C35" s="161" t="s">
        <v>1041</v>
      </c>
      <c r="G35" s="530"/>
      <c r="H35" s="531"/>
      <c r="I35" s="506"/>
      <c r="J35" s="283" t="s">
        <v>1460</v>
      </c>
      <c r="K35" s="163" t="s">
        <v>1042</v>
      </c>
      <c r="L35" s="501" t="s">
        <v>1043</v>
      </c>
      <c r="M35" s="502"/>
      <c r="N35" s="532" t="str">
        <f>+MID($AC$35,1,1)</f>
        <v/>
      </c>
      <c r="O35" s="533"/>
      <c r="P35" s="532" t="str">
        <f>+MID($AC$35,2,1)</f>
        <v/>
      </c>
      <c r="Q35" s="533"/>
      <c r="R35" s="532" t="str">
        <f>+MID($AC$35,3,1)</f>
        <v/>
      </c>
      <c r="S35" s="533"/>
      <c r="T35" s="532" t="str">
        <f>+MID($AC$35,4,1)</f>
        <v/>
      </c>
      <c r="U35" s="533"/>
      <c r="V35" s="532" t="str">
        <f>+MID($AC$35,5,1)</f>
        <v/>
      </c>
      <c r="W35" s="533"/>
      <c r="X35" s="532" t="str">
        <f>+MID($AC$35,6,1)</f>
        <v/>
      </c>
      <c r="Y35" s="533"/>
      <c r="Z35" s="532" t="str">
        <f>+MID($AC$35,7,1)</f>
        <v/>
      </c>
      <c r="AA35" s="534"/>
      <c r="AC35" s="424"/>
      <c r="AD35" s="425"/>
      <c r="AE35" s="426"/>
    </row>
    <row r="36" spans="2:31" ht="22.5" customHeight="1" thickBot="1">
      <c r="B36" s="164" t="s">
        <v>1044</v>
      </c>
      <c r="H36" s="154"/>
      <c r="I36" s="506"/>
      <c r="J36" s="162">
        <v>2</v>
      </c>
      <c r="K36" s="165" t="s">
        <v>1045</v>
      </c>
      <c r="L36" s="503"/>
      <c r="M36" s="504"/>
      <c r="N36" s="535"/>
      <c r="O36" s="536"/>
      <c r="P36" s="535"/>
      <c r="Q36" s="536"/>
      <c r="R36" s="535"/>
      <c r="S36" s="536"/>
      <c r="T36" s="535"/>
      <c r="U36" s="536"/>
      <c r="V36" s="535"/>
      <c r="W36" s="536"/>
      <c r="X36" s="535"/>
      <c r="Y36" s="536"/>
      <c r="Z36" s="535"/>
      <c r="AA36" s="537"/>
    </row>
    <row r="37" spans="2:31" ht="22.5" customHeight="1" thickBot="1">
      <c r="B37" s="155"/>
      <c r="C37" s="157"/>
      <c r="D37" s="157"/>
      <c r="E37" s="157"/>
      <c r="F37" s="157"/>
      <c r="G37" s="157"/>
      <c r="H37" s="166"/>
      <c r="I37" s="505" t="s">
        <v>1046</v>
      </c>
      <c r="J37" s="508" t="s">
        <v>1047</v>
      </c>
      <c r="K37" s="509"/>
      <c r="L37" s="510"/>
      <c r="M37" s="538" t="str">
        <f>+MID($AC$37,1,1)</f>
        <v/>
      </c>
      <c r="N37" s="538" t="str">
        <f>+MID($AC$37,2,1)</f>
        <v/>
      </c>
      <c r="O37" s="538" t="str">
        <f>+MID($AC$37,3,1)</f>
        <v/>
      </c>
      <c r="P37" s="538" t="str">
        <f>+MID($AC$37,4,1)</f>
        <v/>
      </c>
      <c r="Q37" s="538" t="str">
        <f>+MID($AC$37,5,1)</f>
        <v/>
      </c>
      <c r="R37" s="538" t="str">
        <f>+MID($AC$37,6,1)</f>
        <v/>
      </c>
      <c r="S37" s="538" t="str">
        <f>+MID($AC$37,7,1)</f>
        <v/>
      </c>
      <c r="T37" s="538" t="str">
        <f>+MID($AC$37,8,1)</f>
        <v/>
      </c>
      <c r="U37" s="538" t="str">
        <f>+MID($AC$37,9,1)</f>
        <v/>
      </c>
      <c r="V37" s="538" t="str">
        <f>+MID($AC$37,10,1)</f>
        <v/>
      </c>
      <c r="W37" s="538" t="str">
        <f>+MID($AC$37,11,1)</f>
        <v/>
      </c>
      <c r="X37" s="538" t="str">
        <f>+MID($AC$37,12,1)</f>
        <v/>
      </c>
      <c r="Y37" s="538" t="str">
        <f>+MID($AC$37,13,1)</f>
        <v/>
      </c>
      <c r="Z37" s="538" t="str">
        <f>+MID($AC$37,14,1)</f>
        <v/>
      </c>
      <c r="AA37" s="539" t="str">
        <f>+MID($AC$37,15,1)</f>
        <v/>
      </c>
      <c r="AC37" s="418"/>
      <c r="AD37" s="419"/>
      <c r="AE37" s="420"/>
    </row>
    <row r="38" spans="2:31" ht="22.5" customHeight="1" thickBot="1">
      <c r="B38" s="128" t="s">
        <v>1048</v>
      </c>
      <c r="I38" s="506"/>
      <c r="J38" s="511"/>
      <c r="K38" s="512"/>
      <c r="L38" s="513"/>
      <c r="M38" s="538" t="str">
        <f>+MID($AC$37,16,1)</f>
        <v/>
      </c>
      <c r="N38" s="538" t="str">
        <f>+MID($AC$37,17,1)</f>
        <v/>
      </c>
      <c r="O38" s="540" t="str">
        <f>+MID($AC$37,18,1)</f>
        <v/>
      </c>
      <c r="P38" s="540" t="str">
        <f>+MID($AC$37,19,1)</f>
        <v/>
      </c>
      <c r="Q38" s="540" t="str">
        <f>+MID($AC$37,20,1)</f>
        <v/>
      </c>
      <c r="R38" s="540" t="str">
        <f>+MID($AC$37,21,1)</f>
        <v/>
      </c>
      <c r="S38" s="540" t="str">
        <f>+MID($AC$37,22,1)</f>
        <v/>
      </c>
      <c r="T38" s="540" t="str">
        <f>+MID($AC$37,23,1)</f>
        <v/>
      </c>
      <c r="U38" s="540" t="str">
        <f>+MID($AC$37,24,1)</f>
        <v/>
      </c>
      <c r="V38" s="540" t="str">
        <f>+MID($AC$37,25,1)</f>
        <v/>
      </c>
      <c r="W38" s="540" t="str">
        <f>+MID($AC$37,26,1)</f>
        <v/>
      </c>
      <c r="X38" s="540" t="str">
        <f>+MID($AC$37,27,1)</f>
        <v/>
      </c>
      <c r="Y38" s="540" t="str">
        <f>+MID($AC$37,28,1)</f>
        <v/>
      </c>
      <c r="Z38" s="541" t="str">
        <f>+MID($AC$37,29,1)</f>
        <v/>
      </c>
      <c r="AA38" s="542" t="str">
        <f>+MID($AC$37,30,1)</f>
        <v/>
      </c>
      <c r="AC38" s="421"/>
      <c r="AD38" s="422"/>
      <c r="AE38" s="423"/>
    </row>
    <row r="39" spans="2:31">
      <c r="B39" s="495" t="s">
        <v>1049</v>
      </c>
      <c r="C39" s="495"/>
      <c r="D39" s="495"/>
      <c r="E39" s="495"/>
      <c r="F39" s="495"/>
      <c r="G39" s="495"/>
      <c r="H39" s="495"/>
      <c r="I39" s="506"/>
      <c r="J39" s="496"/>
      <c r="K39" s="497"/>
      <c r="L39" s="497"/>
      <c r="M39" s="497"/>
      <c r="N39" s="497"/>
      <c r="O39" s="497"/>
      <c r="P39" s="497"/>
      <c r="Q39" s="497"/>
      <c r="R39" s="497"/>
      <c r="S39" s="497"/>
      <c r="T39" s="497"/>
      <c r="U39" s="497"/>
      <c r="V39" s="497"/>
      <c r="W39" s="497"/>
      <c r="X39" s="497"/>
      <c r="Y39" s="497"/>
      <c r="Z39" s="497"/>
      <c r="AA39" s="498"/>
    </row>
    <row r="40" spans="2:31">
      <c r="B40" s="495" t="s">
        <v>1050</v>
      </c>
      <c r="C40" s="495"/>
      <c r="D40" s="495"/>
      <c r="E40" s="495"/>
      <c r="F40" s="495"/>
      <c r="G40" s="495"/>
      <c r="H40" s="495"/>
      <c r="I40" s="506"/>
      <c r="J40" s="497"/>
      <c r="K40" s="497"/>
      <c r="L40" s="497"/>
      <c r="M40" s="497"/>
      <c r="N40" s="497"/>
      <c r="O40" s="497"/>
      <c r="P40" s="497"/>
      <c r="Q40" s="497"/>
      <c r="R40" s="497"/>
      <c r="S40" s="497"/>
      <c r="T40" s="497"/>
      <c r="U40" s="497"/>
      <c r="V40" s="497"/>
      <c r="W40" s="497"/>
      <c r="X40" s="497"/>
      <c r="Y40" s="497"/>
      <c r="Z40" s="497"/>
      <c r="AA40" s="498"/>
    </row>
    <row r="41" spans="2:31">
      <c r="B41" s="495" t="s">
        <v>1051</v>
      </c>
      <c r="C41" s="495"/>
      <c r="D41" s="495"/>
      <c r="E41" s="495"/>
      <c r="F41" s="495"/>
      <c r="G41" s="495"/>
      <c r="H41" s="495"/>
      <c r="I41" s="506"/>
      <c r="J41" s="497"/>
      <c r="K41" s="497"/>
      <c r="L41" s="497"/>
      <c r="M41" s="497"/>
      <c r="N41" s="497"/>
      <c r="O41" s="497"/>
      <c r="P41" s="497"/>
      <c r="Q41" s="497"/>
      <c r="R41" s="497"/>
      <c r="S41" s="497"/>
      <c r="T41" s="497"/>
      <c r="U41" s="497"/>
      <c r="V41" s="497"/>
      <c r="W41" s="497"/>
      <c r="X41" s="497"/>
      <c r="Y41" s="497"/>
      <c r="Z41" s="497"/>
      <c r="AA41" s="498"/>
    </row>
    <row r="42" spans="2:31" ht="19.5" thickBot="1">
      <c r="I42" s="507"/>
      <c r="J42" s="499"/>
      <c r="K42" s="499"/>
      <c r="L42" s="499"/>
      <c r="M42" s="499"/>
      <c r="N42" s="499"/>
      <c r="O42" s="499"/>
      <c r="P42" s="499"/>
      <c r="Q42" s="499"/>
      <c r="R42" s="499"/>
      <c r="S42" s="499"/>
      <c r="T42" s="499"/>
      <c r="U42" s="499"/>
      <c r="V42" s="499"/>
      <c r="W42" s="499"/>
      <c r="X42" s="499"/>
      <c r="Y42" s="499"/>
      <c r="Z42" s="499"/>
      <c r="AA42" s="500"/>
    </row>
    <row r="43" spans="2:31" ht="12" customHeight="1"/>
  </sheetData>
  <sheetProtection algorithmName="SHA-512" hashValue="0zOmdBtdQp3zb0GrgCbklAkYi0iMRwKLWolZ/Y0TCjz2MVbPGCixZ/bCNr6Zr1hGhjBVeWy/ikhL4//+B4MPog==" saltValue="Du4fWGXkQ8Vj8MTwlorZVg==" spinCount="100000" sheet="1" objects="1" scenarios="1"/>
  <mergeCells count="122">
    <mergeCell ref="B39:H39"/>
    <mergeCell ref="J39:AA42"/>
    <mergeCell ref="B40:H40"/>
    <mergeCell ref="B41:H41"/>
    <mergeCell ref="R35:S36"/>
    <mergeCell ref="T35:U36"/>
    <mergeCell ref="V35:W36"/>
    <mergeCell ref="X35:Y36"/>
    <mergeCell ref="Z35:AA36"/>
    <mergeCell ref="I37:I42"/>
    <mergeCell ref="J37:L38"/>
    <mergeCell ref="I32:I36"/>
    <mergeCell ref="J32:Q34"/>
    <mergeCell ref="R32:S34"/>
    <mergeCell ref="T32:Y34"/>
    <mergeCell ref="Z32:AA34"/>
    <mergeCell ref="C33:F33"/>
    <mergeCell ref="G33:H35"/>
    <mergeCell ref="L35:M36"/>
    <mergeCell ref="N35:O36"/>
    <mergeCell ref="P35:Q36"/>
    <mergeCell ref="C29:I29"/>
    <mergeCell ref="J29:K30"/>
    <mergeCell ref="L29:AA30"/>
    <mergeCell ref="F30:F31"/>
    <mergeCell ref="G30:G31"/>
    <mergeCell ref="H30:H31"/>
    <mergeCell ref="I30:I31"/>
    <mergeCell ref="J31:K31"/>
    <mergeCell ref="L31:W31"/>
    <mergeCell ref="Y31:AA31"/>
    <mergeCell ref="B24:AA24"/>
    <mergeCell ref="U25:AA25"/>
    <mergeCell ref="J27:K27"/>
    <mergeCell ref="L27:AA27"/>
    <mergeCell ref="J28:K28"/>
    <mergeCell ref="L28:AA28"/>
    <mergeCell ref="B20:D20"/>
    <mergeCell ref="E20:G20"/>
    <mergeCell ref="H20:I20"/>
    <mergeCell ref="J20:K20"/>
    <mergeCell ref="L20:P20"/>
    <mergeCell ref="S20:Y20"/>
    <mergeCell ref="B19:D19"/>
    <mergeCell ref="E19:G19"/>
    <mergeCell ref="H19:I19"/>
    <mergeCell ref="J19:K19"/>
    <mergeCell ref="L19:P19"/>
    <mergeCell ref="S19:Y19"/>
    <mergeCell ref="B18:D18"/>
    <mergeCell ref="E18:G18"/>
    <mergeCell ref="H18:I18"/>
    <mergeCell ref="J18:K18"/>
    <mergeCell ref="L18:P18"/>
    <mergeCell ref="S18:Y18"/>
    <mergeCell ref="B17:D17"/>
    <mergeCell ref="E17:G17"/>
    <mergeCell ref="H17:I17"/>
    <mergeCell ref="J17:K17"/>
    <mergeCell ref="L17:P17"/>
    <mergeCell ref="S17:Y17"/>
    <mergeCell ref="B16:D16"/>
    <mergeCell ref="E16:G16"/>
    <mergeCell ref="H16:I16"/>
    <mergeCell ref="J16:K16"/>
    <mergeCell ref="L16:P16"/>
    <mergeCell ref="S16:Y16"/>
    <mergeCell ref="B15:D15"/>
    <mergeCell ref="E15:G15"/>
    <mergeCell ref="H15:I15"/>
    <mergeCell ref="J15:K15"/>
    <mergeCell ref="L15:P15"/>
    <mergeCell ref="S15:Y15"/>
    <mergeCell ref="B14:D14"/>
    <mergeCell ref="E14:G14"/>
    <mergeCell ref="H14:I14"/>
    <mergeCell ref="J14:K14"/>
    <mergeCell ref="L14:P14"/>
    <mergeCell ref="S14:Y14"/>
    <mergeCell ref="B9:AA9"/>
    <mergeCell ref="B10:D10"/>
    <mergeCell ref="E10:G10"/>
    <mergeCell ref="H10:I10"/>
    <mergeCell ref="J10:K10"/>
    <mergeCell ref="L10:R10"/>
    <mergeCell ref="S10:AA10"/>
    <mergeCell ref="B13:D13"/>
    <mergeCell ref="E13:G13"/>
    <mergeCell ref="H13:I13"/>
    <mergeCell ref="J13:K13"/>
    <mergeCell ref="L13:P13"/>
    <mergeCell ref="S13:Y13"/>
    <mergeCell ref="B12:D12"/>
    <mergeCell ref="E12:G12"/>
    <mergeCell ref="H12:I12"/>
    <mergeCell ref="J12:K12"/>
    <mergeCell ref="L12:P12"/>
    <mergeCell ref="S12:Y12"/>
    <mergeCell ref="AC37:AE38"/>
    <mergeCell ref="AC35:AE35"/>
    <mergeCell ref="N5:O5"/>
    <mergeCell ref="P5:Q5"/>
    <mergeCell ref="R5:S5"/>
    <mergeCell ref="T5:U5"/>
    <mergeCell ref="V5:W5"/>
    <mergeCell ref="B7:AA7"/>
    <mergeCell ref="W1:AA1"/>
    <mergeCell ref="B2:AA2"/>
    <mergeCell ref="D4:E5"/>
    <mergeCell ref="L4:M4"/>
    <mergeCell ref="N4:O4"/>
    <mergeCell ref="P4:Q4"/>
    <mergeCell ref="R4:S4"/>
    <mergeCell ref="T4:U4"/>
    <mergeCell ref="V4:W4"/>
    <mergeCell ref="L5:M5"/>
    <mergeCell ref="B11:D11"/>
    <mergeCell ref="E11:G11"/>
    <mergeCell ref="H11:I11"/>
    <mergeCell ref="J11:K11"/>
    <mergeCell ref="L11:P11"/>
    <mergeCell ref="S11:Y11"/>
  </mergeCells>
  <phoneticPr fontId="6"/>
  <conditionalFormatting sqref="J32:Q34">
    <cfRule type="containsBlanks" dxfId="4" priority="2">
      <formula>LEN(TRIM(J32))=0</formula>
    </cfRule>
  </conditionalFormatting>
  <conditionalFormatting sqref="J39:AA42">
    <cfRule type="containsBlanks" dxfId="3" priority="3">
      <formula>LEN(TRIM(J39))=0</formula>
    </cfRule>
  </conditionalFormatting>
  <conditionalFormatting sqref="T32:Y34">
    <cfRule type="containsBlanks" dxfId="2" priority="1">
      <formula>LEN(TRIM(T32))=0</formula>
    </cfRule>
  </conditionalFormatting>
  <conditionalFormatting sqref="AC35:AE35">
    <cfRule type="containsBlanks" dxfId="1" priority="4">
      <formula>LEN(TRIM(AC35))=0</formula>
    </cfRule>
  </conditionalFormatting>
  <conditionalFormatting sqref="AC37:AE38">
    <cfRule type="containsBlanks" dxfId="0" priority="5">
      <formula>LEN(TRIM(AC37))=0</formula>
    </cfRule>
  </conditionalFormatting>
  <dataValidations count="5">
    <dataValidation type="list" allowBlank="1" showInputMessage="1" showErrorMessage="1" sqref="J36" xr:uid="{00000000-0002-0000-0300-000000000000}">
      <formula1>"　,2,②"</formula1>
    </dataValidation>
    <dataValidation type="list" allowBlank="1" showInputMessage="1" showErrorMessage="1" sqref="J35" xr:uid="{00000000-0002-0000-0300-000001000000}">
      <formula1>"　,1,①"</formula1>
    </dataValidation>
    <dataValidation type="list" allowBlank="1" showInputMessage="1" showErrorMessage="1" sqref="B29 B33 B35" xr:uid="{00000000-0002-0000-0300-000002000000}">
      <formula1>"　,□,☑"</formula1>
    </dataValidation>
    <dataValidation imeMode="fullKatakana" allowBlank="1" showInputMessage="1" showErrorMessage="1" sqref="M37:AA38" xr:uid="{D8297C5D-3F4A-4798-90CF-3E0140BAABC8}"/>
    <dataValidation type="custom" allowBlank="1" showInputMessage="1" showErrorMessage="1" errorTitle="全角カナで入力してください" error="全角カナのみ入力可能です_x000a_濁点、半濁点は1文字で表記してください_x000a_（例：だ→○ダ　×タ”_x000a_　　　　ぱ→○パ　×ハ゜）" promptTitle="全角カナで入力してください" prompt="濁点、半濁点は1文字で表記してください_x000a_（例：だ→○ダ　×タ”_x000a_　　　　ぱ→○パ　×ハ゜）" sqref="AC37:AE38" xr:uid="{42C03B39-8399-41A5-80E4-8E104DCC3053}">
      <formula1>+AC37=PHONETIC(AC37)</formula1>
    </dataValidation>
  </dataValidations>
  <printOptions horizontalCentered="1"/>
  <pageMargins left="0.23622047244094491" right="0.23622047244094491" top="0.55118110236220474" bottom="0.74803149606299213" header="0.31496062992125984" footer="0.31496062992125984"/>
  <pageSetup paperSize="9" scale="9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stopIfTrue="1" id="{0AC5D2FF-0DFB-4620-AA52-BE2EA72DA558}">
            <xm:f>様式第１号!$I$20&lt;=0</xm:f>
            <x14:dxf>
              <fill>
                <patternFill>
                  <bgColor theme="0" tint="-0.499984740745262"/>
                </patternFill>
              </fill>
            </x14:dxf>
          </x14:cfRule>
          <xm:sqref>A1:XFD31 A32:I34 R32:S34 Z32:XFD34 AB35 AF35:XFD35 A35:M36 AB36:XFD36 A37:L38 AB37:AB38 AF37:XFD38 A39:I42 AB39:XFD42 A43:XFD1048576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7"/>
  <sheetViews>
    <sheetView zoomScale="70" zoomScaleNormal="70" workbookViewId="0">
      <pane xSplit="3" ySplit="1" topLeftCell="D242" activePane="bottomRight" state="frozen"/>
      <selection activeCell="E13" sqref="E13:S13"/>
      <selection pane="topRight" activeCell="E13" sqref="E13:S13"/>
      <selection pane="bottomLeft" activeCell="E13" sqref="E13:S13"/>
      <selection pane="bottomRight" activeCell="L316" sqref="L316"/>
    </sheetView>
  </sheetViews>
  <sheetFormatPr defaultRowHeight="18.75"/>
  <cols>
    <col min="1" max="1" width="11.875" style="106" hidden="1" customWidth="1"/>
    <col min="2" max="2" width="14.5" style="105" hidden="1" customWidth="1"/>
    <col min="3" max="3" width="8.125" style="108" hidden="1" customWidth="1"/>
    <col min="4" max="4" width="58.75" style="105" hidden="1" customWidth="1"/>
    <col min="5" max="5" width="83.5" style="105" hidden="1" customWidth="1"/>
    <col min="6" max="6" width="58.75" style="105" hidden="1" customWidth="1"/>
    <col min="7" max="7" width="9" style="105" customWidth="1"/>
    <col min="8" max="16384" width="9" style="105"/>
  </cols>
  <sheetData>
    <row r="1" spans="1:6" ht="21.75" customHeight="1">
      <c r="A1" s="103" t="s">
        <v>1785</v>
      </c>
      <c r="B1" s="104" t="s">
        <v>1786</v>
      </c>
      <c r="C1" s="107" t="s">
        <v>509</v>
      </c>
      <c r="D1" s="104" t="s">
        <v>1787</v>
      </c>
      <c r="E1" s="104" t="s">
        <v>1788</v>
      </c>
      <c r="F1" s="104" t="s">
        <v>1789</v>
      </c>
    </row>
    <row r="2" spans="1:6" s="176" customFormat="1">
      <c r="A2" s="170" t="s">
        <v>72</v>
      </c>
      <c r="B2" s="171" t="s">
        <v>1790</v>
      </c>
      <c r="C2" s="172" t="s">
        <v>1008</v>
      </c>
      <c r="D2" s="173" t="s">
        <v>73</v>
      </c>
      <c r="E2" s="174" t="s">
        <v>307</v>
      </c>
      <c r="F2" s="175" t="s">
        <v>308</v>
      </c>
    </row>
    <row r="3" spans="1:6" s="176" customFormat="1">
      <c r="A3" s="177" t="s">
        <v>80</v>
      </c>
      <c r="B3" s="178" t="s">
        <v>1790</v>
      </c>
      <c r="C3" s="177" t="s">
        <v>1008</v>
      </c>
      <c r="D3" s="179" t="s">
        <v>81</v>
      </c>
      <c r="E3" s="180" t="s">
        <v>309</v>
      </c>
      <c r="F3" s="181" t="s">
        <v>310</v>
      </c>
    </row>
    <row r="4" spans="1:6" s="176" customFormat="1">
      <c r="A4" s="177" t="s">
        <v>90</v>
      </c>
      <c r="B4" s="178" t="s">
        <v>1790</v>
      </c>
      <c r="C4" s="177" t="s">
        <v>1008</v>
      </c>
      <c r="D4" s="179" t="s">
        <v>91</v>
      </c>
      <c r="E4" s="180" t="s">
        <v>311</v>
      </c>
      <c r="F4" s="181" t="s">
        <v>312</v>
      </c>
    </row>
    <row r="5" spans="1:6" s="176" customFormat="1">
      <c r="A5" s="177" t="s">
        <v>92</v>
      </c>
      <c r="B5" s="178" t="s">
        <v>1790</v>
      </c>
      <c r="C5" s="177" t="s">
        <v>1008</v>
      </c>
      <c r="D5" s="179" t="s">
        <v>93</v>
      </c>
      <c r="E5" s="180" t="s">
        <v>313</v>
      </c>
      <c r="F5" s="181" t="s">
        <v>314</v>
      </c>
    </row>
    <row r="6" spans="1:6" s="176" customFormat="1">
      <c r="A6" s="177" t="s">
        <v>99</v>
      </c>
      <c r="B6" s="178" t="s">
        <v>1790</v>
      </c>
      <c r="C6" s="177" t="s">
        <v>1008</v>
      </c>
      <c r="D6" s="179" t="s">
        <v>100</v>
      </c>
      <c r="E6" s="180" t="s">
        <v>313</v>
      </c>
      <c r="F6" s="181" t="s">
        <v>314</v>
      </c>
    </row>
    <row r="7" spans="1:6" s="176" customFormat="1">
      <c r="A7" s="177" t="s">
        <v>105</v>
      </c>
      <c r="B7" s="178" t="s">
        <v>1790</v>
      </c>
      <c r="C7" s="177" t="s">
        <v>1008</v>
      </c>
      <c r="D7" s="179" t="s">
        <v>106</v>
      </c>
      <c r="E7" s="180" t="s">
        <v>307</v>
      </c>
      <c r="F7" s="181" t="s">
        <v>308</v>
      </c>
    </row>
    <row r="8" spans="1:6" s="176" customFormat="1">
      <c r="A8" s="177" t="s">
        <v>114</v>
      </c>
      <c r="B8" s="178" t="s">
        <v>1790</v>
      </c>
      <c r="C8" s="177" t="s">
        <v>1008</v>
      </c>
      <c r="D8" s="179" t="s">
        <v>115</v>
      </c>
      <c r="E8" s="180" t="s">
        <v>313</v>
      </c>
      <c r="F8" s="181" t="s">
        <v>314</v>
      </c>
    </row>
    <row r="9" spans="1:6" s="176" customFormat="1">
      <c r="A9" s="177" t="s">
        <v>118</v>
      </c>
      <c r="B9" s="178" t="s">
        <v>1790</v>
      </c>
      <c r="C9" s="177" t="s">
        <v>1008</v>
      </c>
      <c r="D9" s="179" t="s">
        <v>119</v>
      </c>
      <c r="E9" s="180" t="s">
        <v>315</v>
      </c>
      <c r="F9" s="181" t="s">
        <v>316</v>
      </c>
    </row>
    <row r="10" spans="1:6" s="176" customFormat="1">
      <c r="A10" s="177" t="s">
        <v>124</v>
      </c>
      <c r="B10" s="178" t="s">
        <v>1790</v>
      </c>
      <c r="C10" s="177" t="s">
        <v>1008</v>
      </c>
      <c r="D10" s="179" t="s">
        <v>125</v>
      </c>
      <c r="E10" s="180" t="s">
        <v>317</v>
      </c>
      <c r="F10" s="181" t="s">
        <v>318</v>
      </c>
    </row>
    <row r="11" spans="1:6" s="176" customFormat="1">
      <c r="A11" s="177" t="s">
        <v>130</v>
      </c>
      <c r="B11" s="178" t="s">
        <v>1790</v>
      </c>
      <c r="C11" s="177" t="s">
        <v>1008</v>
      </c>
      <c r="D11" s="179" t="s">
        <v>131</v>
      </c>
      <c r="E11" s="180" t="s">
        <v>319</v>
      </c>
      <c r="F11" s="181" t="s">
        <v>320</v>
      </c>
    </row>
    <row r="12" spans="1:6" s="176" customFormat="1">
      <c r="A12" s="177" t="s">
        <v>139</v>
      </c>
      <c r="B12" s="178" t="s">
        <v>1790</v>
      </c>
      <c r="C12" s="177" t="s">
        <v>1008</v>
      </c>
      <c r="D12" s="179" t="s">
        <v>1791</v>
      </c>
      <c r="E12" s="180" t="s">
        <v>323</v>
      </c>
      <c r="F12" s="181" t="s">
        <v>324</v>
      </c>
    </row>
    <row r="13" spans="1:6" s="176" customFormat="1">
      <c r="A13" s="177" t="s">
        <v>143</v>
      </c>
      <c r="B13" s="178" t="s">
        <v>1790</v>
      </c>
      <c r="C13" s="177" t="s">
        <v>1008</v>
      </c>
      <c r="D13" s="179" t="s">
        <v>1792</v>
      </c>
      <c r="E13" s="180" t="s">
        <v>325</v>
      </c>
      <c r="F13" s="181" t="s">
        <v>326</v>
      </c>
    </row>
    <row r="14" spans="1:6" s="176" customFormat="1">
      <c r="A14" s="177" t="s">
        <v>149</v>
      </c>
      <c r="B14" s="178" t="s">
        <v>1790</v>
      </c>
      <c r="C14" s="177" t="s">
        <v>1008</v>
      </c>
      <c r="D14" s="179" t="s">
        <v>1793</v>
      </c>
      <c r="E14" s="180" t="s">
        <v>1102</v>
      </c>
      <c r="F14" s="181" t="s">
        <v>327</v>
      </c>
    </row>
    <row r="15" spans="1:6" s="176" customFormat="1">
      <c r="A15" s="177" t="s">
        <v>155</v>
      </c>
      <c r="B15" s="178" t="s">
        <v>1790</v>
      </c>
      <c r="C15" s="177" t="s">
        <v>1008</v>
      </c>
      <c r="D15" s="179" t="s">
        <v>156</v>
      </c>
      <c r="E15" s="180" t="s">
        <v>1794</v>
      </c>
      <c r="F15" s="181" t="s">
        <v>328</v>
      </c>
    </row>
    <row r="16" spans="1:6" s="176" customFormat="1">
      <c r="A16" s="177" t="s">
        <v>165</v>
      </c>
      <c r="B16" s="178" t="s">
        <v>1790</v>
      </c>
      <c r="C16" s="177" t="s">
        <v>1008</v>
      </c>
      <c r="D16" s="179" t="s">
        <v>166</v>
      </c>
      <c r="E16" s="180" t="s">
        <v>330</v>
      </c>
      <c r="F16" s="181" t="s">
        <v>331</v>
      </c>
    </row>
    <row r="17" spans="1:6" s="176" customFormat="1">
      <c r="A17" s="177" t="s">
        <v>184</v>
      </c>
      <c r="B17" s="178" t="s">
        <v>1790</v>
      </c>
      <c r="C17" s="177" t="s">
        <v>1008</v>
      </c>
      <c r="D17" s="179" t="s">
        <v>1795</v>
      </c>
      <c r="E17" s="180" t="s">
        <v>334</v>
      </c>
      <c r="F17" s="181" t="s">
        <v>1796</v>
      </c>
    </row>
    <row r="18" spans="1:6" s="176" customFormat="1">
      <c r="A18" s="177" t="s">
        <v>537</v>
      </c>
      <c r="B18" s="178" t="s">
        <v>1790</v>
      </c>
      <c r="C18" s="177" t="s">
        <v>1008</v>
      </c>
      <c r="D18" s="179" t="s">
        <v>1797</v>
      </c>
      <c r="E18" s="180" t="s">
        <v>820</v>
      </c>
      <c r="F18" s="181" t="s">
        <v>1798</v>
      </c>
    </row>
    <row r="19" spans="1:6" s="176" customFormat="1">
      <c r="A19" s="177" t="s">
        <v>74</v>
      </c>
      <c r="B19" s="178" t="s">
        <v>1790</v>
      </c>
      <c r="C19" s="177" t="s">
        <v>1008</v>
      </c>
      <c r="D19" s="179" t="s">
        <v>75</v>
      </c>
      <c r="E19" s="180" t="s">
        <v>525</v>
      </c>
      <c r="F19" s="181" t="s">
        <v>335</v>
      </c>
    </row>
    <row r="20" spans="1:6" s="176" customFormat="1">
      <c r="A20" s="177" t="s">
        <v>82</v>
      </c>
      <c r="B20" s="178" t="s">
        <v>1790</v>
      </c>
      <c r="C20" s="177" t="s">
        <v>1008</v>
      </c>
      <c r="D20" s="179" t="s">
        <v>83</v>
      </c>
      <c r="E20" s="180" t="s">
        <v>336</v>
      </c>
      <c r="F20" s="181" t="s">
        <v>337</v>
      </c>
    </row>
    <row r="21" spans="1:6" s="176" customFormat="1">
      <c r="A21" s="177" t="s">
        <v>88</v>
      </c>
      <c r="B21" s="178" t="s">
        <v>1790</v>
      </c>
      <c r="C21" s="177" t="s">
        <v>1008</v>
      </c>
      <c r="D21" s="179" t="s">
        <v>89</v>
      </c>
      <c r="E21" s="180" t="s">
        <v>311</v>
      </c>
      <c r="F21" s="181" t="s">
        <v>312</v>
      </c>
    </row>
    <row r="22" spans="1:6" s="176" customFormat="1">
      <c r="A22" s="177" t="s">
        <v>94</v>
      </c>
      <c r="B22" s="178" t="s">
        <v>1790</v>
      </c>
      <c r="C22" s="177" t="s">
        <v>1008</v>
      </c>
      <c r="D22" s="179" t="s">
        <v>95</v>
      </c>
      <c r="E22" s="180" t="s">
        <v>339</v>
      </c>
      <c r="F22" s="181" t="s">
        <v>340</v>
      </c>
    </row>
    <row r="23" spans="1:6" s="176" customFormat="1">
      <c r="A23" s="177" t="s">
        <v>101</v>
      </c>
      <c r="B23" s="178" t="s">
        <v>1790</v>
      </c>
      <c r="C23" s="177" t="s">
        <v>1008</v>
      </c>
      <c r="D23" s="179" t="s">
        <v>102</v>
      </c>
      <c r="E23" s="180" t="s">
        <v>341</v>
      </c>
      <c r="F23" s="181" t="s">
        <v>342</v>
      </c>
    </row>
    <row r="24" spans="1:6" s="176" customFormat="1">
      <c r="A24" s="177" t="s">
        <v>112</v>
      </c>
      <c r="B24" s="178" t="s">
        <v>1790</v>
      </c>
      <c r="C24" s="177" t="s">
        <v>1008</v>
      </c>
      <c r="D24" s="179" t="s">
        <v>113</v>
      </c>
      <c r="E24" s="180" t="s">
        <v>343</v>
      </c>
      <c r="F24" s="181" t="s">
        <v>344</v>
      </c>
    </row>
    <row r="25" spans="1:6" s="176" customFormat="1">
      <c r="A25" s="177" t="s">
        <v>116</v>
      </c>
      <c r="B25" s="178" t="s">
        <v>1790</v>
      </c>
      <c r="C25" s="177" t="s">
        <v>1008</v>
      </c>
      <c r="D25" s="179" t="s">
        <v>117</v>
      </c>
      <c r="E25" s="180" t="s">
        <v>345</v>
      </c>
      <c r="F25" s="181" t="s">
        <v>346</v>
      </c>
    </row>
    <row r="26" spans="1:6" s="176" customFormat="1">
      <c r="A26" s="177" t="s">
        <v>120</v>
      </c>
      <c r="B26" s="178" t="s">
        <v>1790</v>
      </c>
      <c r="C26" s="177" t="s">
        <v>1008</v>
      </c>
      <c r="D26" s="179" t="s">
        <v>121</v>
      </c>
      <c r="E26" s="180" t="s">
        <v>347</v>
      </c>
      <c r="F26" s="181" t="s">
        <v>348</v>
      </c>
    </row>
    <row r="27" spans="1:6" s="176" customFormat="1">
      <c r="A27" s="177" t="s">
        <v>126</v>
      </c>
      <c r="B27" s="178" t="s">
        <v>1790</v>
      </c>
      <c r="C27" s="177" t="s">
        <v>1008</v>
      </c>
      <c r="D27" s="179" t="s">
        <v>127</v>
      </c>
      <c r="E27" s="180" t="s">
        <v>349</v>
      </c>
      <c r="F27" s="181" t="s">
        <v>350</v>
      </c>
    </row>
    <row r="28" spans="1:6" s="176" customFormat="1">
      <c r="A28" s="177" t="s">
        <v>137</v>
      </c>
      <c r="B28" s="178" t="s">
        <v>1790</v>
      </c>
      <c r="C28" s="177" t="s">
        <v>1008</v>
      </c>
      <c r="D28" s="179" t="s">
        <v>138</v>
      </c>
      <c r="E28" s="180" t="s">
        <v>353</v>
      </c>
      <c r="F28" s="181" t="s">
        <v>354</v>
      </c>
    </row>
    <row r="29" spans="1:6" s="176" customFormat="1">
      <c r="A29" s="177" t="s">
        <v>141</v>
      </c>
      <c r="B29" s="178" t="s">
        <v>1790</v>
      </c>
      <c r="C29" s="177" t="s">
        <v>1008</v>
      </c>
      <c r="D29" s="179" t="s">
        <v>142</v>
      </c>
      <c r="E29" s="180" t="s">
        <v>1799</v>
      </c>
      <c r="F29" s="181" t="s">
        <v>355</v>
      </c>
    </row>
    <row r="30" spans="1:6" s="176" customFormat="1">
      <c r="A30" s="177" t="s">
        <v>145</v>
      </c>
      <c r="B30" s="178" t="s">
        <v>1790</v>
      </c>
      <c r="C30" s="177" t="s">
        <v>1008</v>
      </c>
      <c r="D30" s="179" t="s">
        <v>146</v>
      </c>
      <c r="E30" s="180" t="s">
        <v>323</v>
      </c>
      <c r="F30" s="181" t="s">
        <v>324</v>
      </c>
    </row>
    <row r="31" spans="1:6" s="176" customFormat="1">
      <c r="A31" s="177" t="s">
        <v>151</v>
      </c>
      <c r="B31" s="178" t="s">
        <v>1790</v>
      </c>
      <c r="C31" s="177" t="s">
        <v>1008</v>
      </c>
      <c r="D31" s="179" t="s">
        <v>152</v>
      </c>
      <c r="E31" s="180" t="s">
        <v>1800</v>
      </c>
      <c r="F31" s="181" t="s">
        <v>352</v>
      </c>
    </row>
    <row r="32" spans="1:6" s="176" customFormat="1">
      <c r="A32" s="177" t="s">
        <v>153</v>
      </c>
      <c r="B32" s="178" t="s">
        <v>1790</v>
      </c>
      <c r="C32" s="177" t="s">
        <v>1008</v>
      </c>
      <c r="D32" s="179" t="s">
        <v>154</v>
      </c>
      <c r="E32" s="180" t="s">
        <v>1800</v>
      </c>
      <c r="F32" s="181" t="s">
        <v>352</v>
      </c>
    </row>
    <row r="33" spans="1:6" s="176" customFormat="1">
      <c r="A33" s="177" t="s">
        <v>157</v>
      </c>
      <c r="B33" s="178" t="s">
        <v>1790</v>
      </c>
      <c r="C33" s="177" t="s">
        <v>1008</v>
      </c>
      <c r="D33" s="179" t="s">
        <v>1801</v>
      </c>
      <c r="E33" s="180" t="s">
        <v>1802</v>
      </c>
      <c r="F33" s="181" t="s">
        <v>1803</v>
      </c>
    </row>
    <row r="34" spans="1:6" s="176" customFormat="1">
      <c r="A34" s="177" t="s">
        <v>160</v>
      </c>
      <c r="B34" s="178" t="s">
        <v>1790</v>
      </c>
      <c r="C34" s="177" t="s">
        <v>1008</v>
      </c>
      <c r="D34" s="179" t="s">
        <v>1804</v>
      </c>
      <c r="E34" s="180" t="s">
        <v>356</v>
      </c>
      <c r="F34" s="181" t="s">
        <v>357</v>
      </c>
    </row>
    <row r="35" spans="1:6" s="176" customFormat="1">
      <c r="A35" s="177" t="s">
        <v>167</v>
      </c>
      <c r="B35" s="178" t="s">
        <v>1790</v>
      </c>
      <c r="C35" s="177" t="s">
        <v>1008</v>
      </c>
      <c r="D35" s="179" t="s">
        <v>1805</v>
      </c>
      <c r="E35" s="180" t="s">
        <v>1800</v>
      </c>
      <c r="F35" s="181" t="s">
        <v>352</v>
      </c>
    </row>
    <row r="36" spans="1:6" s="176" customFormat="1">
      <c r="A36" s="177" t="s">
        <v>170</v>
      </c>
      <c r="B36" s="178" t="s">
        <v>1790</v>
      </c>
      <c r="C36" s="177" t="s">
        <v>1008</v>
      </c>
      <c r="D36" s="179" t="s">
        <v>171</v>
      </c>
      <c r="E36" s="180" t="s">
        <v>339</v>
      </c>
      <c r="F36" s="181" t="s">
        <v>340</v>
      </c>
    </row>
    <row r="37" spans="1:6" s="176" customFormat="1">
      <c r="A37" s="177" t="s">
        <v>174</v>
      </c>
      <c r="B37" s="178" t="s">
        <v>1790</v>
      </c>
      <c r="C37" s="177" t="s">
        <v>1008</v>
      </c>
      <c r="D37" s="179" t="s">
        <v>791</v>
      </c>
      <c r="E37" s="180" t="s">
        <v>526</v>
      </c>
      <c r="F37" s="181" t="s">
        <v>358</v>
      </c>
    </row>
    <row r="38" spans="1:6" s="176" customFormat="1">
      <c r="A38" s="177" t="s">
        <v>177</v>
      </c>
      <c r="B38" s="178" t="s">
        <v>1790</v>
      </c>
      <c r="C38" s="177" t="s">
        <v>1008</v>
      </c>
      <c r="D38" s="179" t="s">
        <v>178</v>
      </c>
      <c r="E38" s="180" t="s">
        <v>1802</v>
      </c>
      <c r="F38" s="181" t="s">
        <v>1803</v>
      </c>
    </row>
    <row r="39" spans="1:6" s="176" customFormat="1">
      <c r="A39" s="177" t="s">
        <v>181</v>
      </c>
      <c r="B39" s="178" t="s">
        <v>1790</v>
      </c>
      <c r="C39" s="177" t="s">
        <v>1008</v>
      </c>
      <c r="D39" s="179" t="s">
        <v>792</v>
      </c>
      <c r="E39" s="180" t="s">
        <v>1806</v>
      </c>
      <c r="F39" s="181" t="s">
        <v>1807</v>
      </c>
    </row>
    <row r="40" spans="1:6" s="176" customFormat="1">
      <c r="A40" s="177" t="s">
        <v>191</v>
      </c>
      <c r="B40" s="178" t="s">
        <v>1790</v>
      </c>
      <c r="C40" s="177" t="s">
        <v>1008</v>
      </c>
      <c r="D40" s="179" t="s">
        <v>1808</v>
      </c>
      <c r="E40" s="180" t="s">
        <v>359</v>
      </c>
      <c r="F40" s="181" t="s">
        <v>360</v>
      </c>
    </row>
    <row r="41" spans="1:6" s="176" customFormat="1">
      <c r="A41" s="177" t="s">
        <v>197</v>
      </c>
      <c r="B41" s="178" t="s">
        <v>1790</v>
      </c>
      <c r="C41" s="177" t="s">
        <v>1008</v>
      </c>
      <c r="D41" s="179" t="s">
        <v>198</v>
      </c>
      <c r="E41" s="180" t="s">
        <v>361</v>
      </c>
      <c r="F41" s="181" t="s">
        <v>1809</v>
      </c>
    </row>
    <row r="42" spans="1:6" s="176" customFormat="1">
      <c r="A42" s="177" t="s">
        <v>201</v>
      </c>
      <c r="B42" s="178" t="s">
        <v>1790</v>
      </c>
      <c r="C42" s="177" t="s">
        <v>1008</v>
      </c>
      <c r="D42" s="179" t="s">
        <v>1810</v>
      </c>
      <c r="E42" s="180" t="s">
        <v>1811</v>
      </c>
      <c r="F42" s="181" t="s">
        <v>1812</v>
      </c>
    </row>
    <row r="43" spans="1:6" s="176" customFormat="1">
      <c r="A43" s="177" t="s">
        <v>517</v>
      </c>
      <c r="B43" s="178" t="s">
        <v>1790</v>
      </c>
      <c r="C43" s="177" t="s">
        <v>1008</v>
      </c>
      <c r="D43" s="179" t="s">
        <v>1813</v>
      </c>
      <c r="E43" s="180" t="s">
        <v>1814</v>
      </c>
      <c r="F43" s="181" t="s">
        <v>1815</v>
      </c>
    </row>
    <row r="44" spans="1:6" s="176" customFormat="1">
      <c r="A44" s="177" t="s">
        <v>543</v>
      </c>
      <c r="B44" s="178" t="s">
        <v>1790</v>
      </c>
      <c r="C44" s="177" t="s">
        <v>1008</v>
      </c>
      <c r="D44" s="179" t="s">
        <v>1816</v>
      </c>
      <c r="E44" s="180" t="s">
        <v>1817</v>
      </c>
      <c r="F44" s="181" t="s">
        <v>827</v>
      </c>
    </row>
    <row r="45" spans="1:6" s="176" customFormat="1">
      <c r="A45" s="177" t="s">
        <v>545</v>
      </c>
      <c r="B45" s="178" t="s">
        <v>1790</v>
      </c>
      <c r="C45" s="177" t="s">
        <v>1008</v>
      </c>
      <c r="D45" s="179" t="s">
        <v>1818</v>
      </c>
      <c r="E45" s="180" t="s">
        <v>1814</v>
      </c>
      <c r="F45" s="181" t="s">
        <v>1815</v>
      </c>
    </row>
    <row r="46" spans="1:6" s="176" customFormat="1">
      <c r="A46" s="177" t="s">
        <v>548</v>
      </c>
      <c r="B46" s="178" t="s">
        <v>1790</v>
      </c>
      <c r="C46" s="177" t="s">
        <v>1008</v>
      </c>
      <c r="D46" s="179" t="s">
        <v>1819</v>
      </c>
      <c r="E46" s="180" t="s">
        <v>1820</v>
      </c>
      <c r="F46" s="181" t="s">
        <v>1821</v>
      </c>
    </row>
    <row r="47" spans="1:6" s="176" customFormat="1">
      <c r="A47" s="177" t="s">
        <v>935</v>
      </c>
      <c r="B47" s="178" t="s">
        <v>1790</v>
      </c>
      <c r="C47" s="177" t="s">
        <v>1008</v>
      </c>
      <c r="D47" s="179" t="s">
        <v>1822</v>
      </c>
      <c r="E47" s="180" t="s">
        <v>1802</v>
      </c>
      <c r="F47" s="181" t="s">
        <v>1803</v>
      </c>
    </row>
    <row r="48" spans="1:6" s="176" customFormat="1">
      <c r="A48" s="177" t="s">
        <v>934</v>
      </c>
      <c r="B48" s="178" t="s">
        <v>1790</v>
      </c>
      <c r="C48" s="177" t="s">
        <v>1008</v>
      </c>
      <c r="D48" s="179" t="s">
        <v>1823</v>
      </c>
      <c r="E48" s="180" t="s">
        <v>406</v>
      </c>
      <c r="F48" s="181" t="s">
        <v>407</v>
      </c>
    </row>
    <row r="49" spans="1:6" s="176" customFormat="1">
      <c r="A49" s="177" t="s">
        <v>206</v>
      </c>
      <c r="B49" s="178" t="s">
        <v>1790</v>
      </c>
      <c r="C49" s="177" t="s">
        <v>1008</v>
      </c>
      <c r="D49" s="179" t="s">
        <v>207</v>
      </c>
      <c r="E49" s="180" t="s">
        <v>362</v>
      </c>
      <c r="F49" s="181" t="s">
        <v>363</v>
      </c>
    </row>
    <row r="50" spans="1:6" s="176" customFormat="1">
      <c r="A50" s="177" t="s">
        <v>211</v>
      </c>
      <c r="B50" s="178" t="s">
        <v>1790</v>
      </c>
      <c r="C50" s="177" t="s">
        <v>1008</v>
      </c>
      <c r="D50" s="179" t="s">
        <v>212</v>
      </c>
      <c r="E50" s="180" t="s">
        <v>307</v>
      </c>
      <c r="F50" s="181" t="s">
        <v>308</v>
      </c>
    </row>
    <row r="51" spans="1:6" s="176" customFormat="1">
      <c r="A51" s="177" t="s">
        <v>215</v>
      </c>
      <c r="B51" s="178" t="s">
        <v>1790</v>
      </c>
      <c r="C51" s="177" t="s">
        <v>1008</v>
      </c>
      <c r="D51" s="179" t="s">
        <v>216</v>
      </c>
      <c r="E51" s="180" t="s">
        <v>343</v>
      </c>
      <c r="F51" s="181" t="s">
        <v>344</v>
      </c>
    </row>
    <row r="52" spans="1:6" s="176" customFormat="1">
      <c r="A52" s="177" t="s">
        <v>221</v>
      </c>
      <c r="B52" s="178" t="s">
        <v>1790</v>
      </c>
      <c r="C52" s="177" t="s">
        <v>1008</v>
      </c>
      <c r="D52" s="179" t="s">
        <v>222</v>
      </c>
      <c r="E52" s="180" t="s">
        <v>364</v>
      </c>
      <c r="F52" s="181" t="s">
        <v>365</v>
      </c>
    </row>
    <row r="53" spans="1:6" s="176" customFormat="1">
      <c r="A53" s="177" t="s">
        <v>225</v>
      </c>
      <c r="B53" s="178" t="s">
        <v>1790</v>
      </c>
      <c r="C53" s="177" t="s">
        <v>1008</v>
      </c>
      <c r="D53" s="179" t="s">
        <v>226</v>
      </c>
      <c r="E53" s="180" t="s">
        <v>364</v>
      </c>
      <c r="F53" s="181" t="s">
        <v>365</v>
      </c>
    </row>
    <row r="54" spans="1:6" s="176" customFormat="1">
      <c r="A54" s="177" t="s">
        <v>69</v>
      </c>
      <c r="B54" s="178" t="s">
        <v>1790</v>
      </c>
      <c r="C54" s="177" t="s">
        <v>1008</v>
      </c>
      <c r="D54" s="179" t="s">
        <v>70</v>
      </c>
      <c r="E54" s="180" t="s">
        <v>364</v>
      </c>
      <c r="F54" s="181" t="s">
        <v>365</v>
      </c>
    </row>
    <row r="55" spans="1:6" s="176" customFormat="1">
      <c r="A55" s="177" t="s">
        <v>76</v>
      </c>
      <c r="B55" s="178" t="s">
        <v>1790</v>
      </c>
      <c r="C55" s="177" t="s">
        <v>1008</v>
      </c>
      <c r="D55" s="179" t="s">
        <v>77</v>
      </c>
      <c r="E55" s="180" t="s">
        <v>323</v>
      </c>
      <c r="F55" s="181" t="s">
        <v>324</v>
      </c>
    </row>
    <row r="56" spans="1:6" s="176" customFormat="1">
      <c r="A56" s="177" t="s">
        <v>84</v>
      </c>
      <c r="B56" s="178" t="s">
        <v>1790</v>
      </c>
      <c r="C56" s="177" t="s">
        <v>1008</v>
      </c>
      <c r="D56" s="179" t="s">
        <v>85</v>
      </c>
      <c r="E56" s="180" t="s">
        <v>366</v>
      </c>
      <c r="F56" s="181" t="s">
        <v>367</v>
      </c>
    </row>
    <row r="57" spans="1:6" s="176" customFormat="1">
      <c r="A57" s="177" t="s">
        <v>96</v>
      </c>
      <c r="B57" s="178" t="s">
        <v>1790</v>
      </c>
      <c r="C57" s="177" t="s">
        <v>1008</v>
      </c>
      <c r="D57" s="179" t="s">
        <v>369</v>
      </c>
      <c r="E57" s="180" t="s">
        <v>370</v>
      </c>
      <c r="F57" s="181" t="s">
        <v>371</v>
      </c>
    </row>
    <row r="58" spans="1:6" s="176" customFormat="1">
      <c r="A58" s="177" t="s">
        <v>103</v>
      </c>
      <c r="B58" s="178" t="s">
        <v>1790</v>
      </c>
      <c r="C58" s="177" t="s">
        <v>1008</v>
      </c>
      <c r="D58" s="179" t="s">
        <v>372</v>
      </c>
      <c r="E58" s="180" t="s">
        <v>353</v>
      </c>
      <c r="F58" s="181" t="s">
        <v>354</v>
      </c>
    </row>
    <row r="59" spans="1:6" s="176" customFormat="1">
      <c r="A59" s="177" t="s">
        <v>109</v>
      </c>
      <c r="B59" s="178" t="s">
        <v>1790</v>
      </c>
      <c r="C59" s="177" t="s">
        <v>1008</v>
      </c>
      <c r="D59" s="179" t="s">
        <v>373</v>
      </c>
      <c r="E59" s="180" t="s">
        <v>1824</v>
      </c>
      <c r="F59" s="181" t="s">
        <v>374</v>
      </c>
    </row>
    <row r="60" spans="1:6" s="176" customFormat="1">
      <c r="A60" s="177" t="s">
        <v>128</v>
      </c>
      <c r="B60" s="178" t="s">
        <v>1790</v>
      </c>
      <c r="C60" s="177" t="s">
        <v>1008</v>
      </c>
      <c r="D60" s="181" t="s">
        <v>1825</v>
      </c>
      <c r="E60" s="180" t="s">
        <v>325</v>
      </c>
      <c r="F60" s="181" t="s">
        <v>326</v>
      </c>
    </row>
    <row r="61" spans="1:6" s="176" customFormat="1">
      <c r="A61" s="177" t="s">
        <v>132</v>
      </c>
      <c r="B61" s="178" t="s">
        <v>1790</v>
      </c>
      <c r="C61" s="177" t="s">
        <v>1008</v>
      </c>
      <c r="D61" s="179" t="s">
        <v>1826</v>
      </c>
      <c r="E61" s="180" t="s">
        <v>375</v>
      </c>
      <c r="F61" s="181" t="s">
        <v>376</v>
      </c>
    </row>
    <row r="62" spans="1:6" s="176" customFormat="1">
      <c r="A62" s="177" t="s">
        <v>136</v>
      </c>
      <c r="B62" s="178" t="s">
        <v>1790</v>
      </c>
      <c r="C62" s="177" t="s">
        <v>1008</v>
      </c>
      <c r="D62" s="179" t="s">
        <v>1827</v>
      </c>
      <c r="E62" s="180" t="s">
        <v>343</v>
      </c>
      <c r="F62" s="181" t="s">
        <v>344</v>
      </c>
    </row>
    <row r="63" spans="1:6" s="176" customFormat="1">
      <c r="A63" s="177" t="s">
        <v>377</v>
      </c>
      <c r="B63" s="178" t="s">
        <v>1790</v>
      </c>
      <c r="C63" s="177" t="s">
        <v>1008</v>
      </c>
      <c r="D63" s="179" t="s">
        <v>378</v>
      </c>
      <c r="E63" s="180" t="s">
        <v>379</v>
      </c>
      <c r="F63" s="181" t="s">
        <v>380</v>
      </c>
    </row>
    <row r="64" spans="1:6" s="176" customFormat="1">
      <c r="A64" s="177" t="s">
        <v>382</v>
      </c>
      <c r="B64" s="178" t="s">
        <v>1790</v>
      </c>
      <c r="C64" s="177" t="s">
        <v>1008</v>
      </c>
      <c r="D64" s="179" t="s">
        <v>533</v>
      </c>
      <c r="E64" s="180" t="s">
        <v>1802</v>
      </c>
      <c r="F64" s="181" t="s">
        <v>1803</v>
      </c>
    </row>
    <row r="65" spans="1:6" s="176" customFormat="1">
      <c r="A65" s="177" t="s">
        <v>518</v>
      </c>
      <c r="B65" s="178" t="s">
        <v>1790</v>
      </c>
      <c r="C65" s="177" t="s">
        <v>1008</v>
      </c>
      <c r="D65" s="179" t="s">
        <v>793</v>
      </c>
      <c r="E65" s="180" t="s">
        <v>413</v>
      </c>
      <c r="F65" s="181" t="s">
        <v>414</v>
      </c>
    </row>
    <row r="66" spans="1:6" s="176" customFormat="1">
      <c r="A66" s="177" t="s">
        <v>1098</v>
      </c>
      <c r="B66" s="178" t="s">
        <v>1790</v>
      </c>
      <c r="C66" s="177" t="s">
        <v>1008</v>
      </c>
      <c r="D66" s="179" t="s">
        <v>1828</v>
      </c>
      <c r="E66" s="180" t="s">
        <v>1103</v>
      </c>
      <c r="F66" s="181" t="s">
        <v>1829</v>
      </c>
    </row>
    <row r="67" spans="1:6" s="176" customFormat="1">
      <c r="A67" s="177" t="s">
        <v>172</v>
      </c>
      <c r="B67" s="178" t="s">
        <v>1790</v>
      </c>
      <c r="C67" s="177" t="s">
        <v>1008</v>
      </c>
      <c r="D67" s="179" t="s">
        <v>173</v>
      </c>
      <c r="E67" s="180" t="s">
        <v>383</v>
      </c>
      <c r="F67" s="181" t="s">
        <v>384</v>
      </c>
    </row>
    <row r="68" spans="1:6" s="176" customFormat="1">
      <c r="A68" s="177" t="s">
        <v>188</v>
      </c>
      <c r="B68" s="178" t="s">
        <v>1790</v>
      </c>
      <c r="C68" s="177" t="s">
        <v>1008</v>
      </c>
      <c r="D68" s="179" t="s">
        <v>189</v>
      </c>
      <c r="E68" s="180" t="s">
        <v>385</v>
      </c>
      <c r="F68" s="181" t="s">
        <v>527</v>
      </c>
    </row>
    <row r="69" spans="1:6" s="176" customFormat="1">
      <c r="A69" s="177" t="s">
        <v>193</v>
      </c>
      <c r="B69" s="178" t="s">
        <v>1790</v>
      </c>
      <c r="C69" s="177" t="s">
        <v>1008</v>
      </c>
      <c r="D69" s="179" t="s">
        <v>194</v>
      </c>
      <c r="E69" s="180" t="s">
        <v>386</v>
      </c>
      <c r="F69" s="181" t="s">
        <v>387</v>
      </c>
    </row>
    <row r="70" spans="1:6" s="176" customFormat="1">
      <c r="A70" s="177" t="s">
        <v>199</v>
      </c>
      <c r="B70" s="178" t="s">
        <v>1790</v>
      </c>
      <c r="C70" s="177" t="s">
        <v>1008</v>
      </c>
      <c r="D70" s="179" t="s">
        <v>200</v>
      </c>
      <c r="E70" s="180" t="s">
        <v>341</v>
      </c>
      <c r="F70" s="181" t="s">
        <v>388</v>
      </c>
    </row>
    <row r="71" spans="1:6" s="176" customFormat="1">
      <c r="A71" s="177" t="s">
        <v>204</v>
      </c>
      <c r="B71" s="178" t="s">
        <v>1790</v>
      </c>
      <c r="C71" s="177" t="s">
        <v>1008</v>
      </c>
      <c r="D71" s="179" t="s">
        <v>205</v>
      </c>
      <c r="E71" s="180" t="s">
        <v>1800</v>
      </c>
      <c r="F71" s="181" t="s">
        <v>352</v>
      </c>
    </row>
    <row r="72" spans="1:6" s="176" customFormat="1">
      <c r="A72" s="177" t="s">
        <v>213</v>
      </c>
      <c r="B72" s="178" t="s">
        <v>1790</v>
      </c>
      <c r="C72" s="177" t="s">
        <v>1008</v>
      </c>
      <c r="D72" s="179" t="s">
        <v>214</v>
      </c>
      <c r="E72" s="180" t="s">
        <v>1824</v>
      </c>
      <c r="F72" s="181" t="s">
        <v>374</v>
      </c>
    </row>
    <row r="73" spans="1:6" s="176" customFormat="1">
      <c r="A73" s="177" t="s">
        <v>217</v>
      </c>
      <c r="B73" s="178" t="s">
        <v>1790</v>
      </c>
      <c r="C73" s="177" t="s">
        <v>1008</v>
      </c>
      <c r="D73" s="179" t="s">
        <v>1830</v>
      </c>
      <c r="E73" s="180" t="s">
        <v>389</v>
      </c>
      <c r="F73" s="181" t="s">
        <v>390</v>
      </c>
    </row>
    <row r="74" spans="1:6" s="176" customFormat="1">
      <c r="A74" s="177" t="s">
        <v>223</v>
      </c>
      <c r="B74" s="178" t="s">
        <v>1790</v>
      </c>
      <c r="C74" s="177" t="s">
        <v>1008</v>
      </c>
      <c r="D74" s="179" t="s">
        <v>224</v>
      </c>
      <c r="E74" s="180" t="s">
        <v>391</v>
      </c>
      <c r="F74" s="181" t="s">
        <v>326</v>
      </c>
    </row>
    <row r="75" spans="1:6" s="176" customFormat="1">
      <c r="A75" s="177" t="s">
        <v>227</v>
      </c>
      <c r="B75" s="178" t="s">
        <v>1790</v>
      </c>
      <c r="C75" s="177" t="s">
        <v>1008</v>
      </c>
      <c r="D75" s="179" t="s">
        <v>228</v>
      </c>
      <c r="E75" s="180" t="s">
        <v>1831</v>
      </c>
      <c r="F75" s="181" t="s">
        <v>392</v>
      </c>
    </row>
    <row r="76" spans="1:6" s="176" customFormat="1">
      <c r="A76" s="177" t="s">
        <v>78</v>
      </c>
      <c r="B76" s="178" t="s">
        <v>1790</v>
      </c>
      <c r="C76" s="177" t="s">
        <v>1008</v>
      </c>
      <c r="D76" s="179" t="s">
        <v>79</v>
      </c>
      <c r="E76" s="180" t="s">
        <v>393</v>
      </c>
      <c r="F76" s="181" t="s">
        <v>392</v>
      </c>
    </row>
    <row r="77" spans="1:6" s="176" customFormat="1">
      <c r="A77" s="177" t="s">
        <v>86</v>
      </c>
      <c r="B77" s="178" t="s">
        <v>1790</v>
      </c>
      <c r="C77" s="177" t="s">
        <v>1008</v>
      </c>
      <c r="D77" s="179" t="s">
        <v>87</v>
      </c>
      <c r="E77" s="180" t="s">
        <v>394</v>
      </c>
      <c r="F77" s="181" t="s">
        <v>395</v>
      </c>
    </row>
    <row r="78" spans="1:6" s="176" customFormat="1">
      <c r="A78" s="177" t="s">
        <v>97</v>
      </c>
      <c r="B78" s="178" t="s">
        <v>1790</v>
      </c>
      <c r="C78" s="177" t="s">
        <v>1008</v>
      </c>
      <c r="D78" s="179" t="s">
        <v>98</v>
      </c>
      <c r="E78" s="180" t="s">
        <v>1832</v>
      </c>
      <c r="F78" s="181" t="s">
        <v>1833</v>
      </c>
    </row>
    <row r="79" spans="1:6" s="176" customFormat="1">
      <c r="A79" s="177" t="s">
        <v>528</v>
      </c>
      <c r="B79" s="178" t="s">
        <v>1790</v>
      </c>
      <c r="C79" s="177" t="s">
        <v>1008</v>
      </c>
      <c r="D79" s="179" t="s">
        <v>1834</v>
      </c>
      <c r="E79" s="180" t="s">
        <v>1811</v>
      </c>
      <c r="F79" s="181" t="s">
        <v>1812</v>
      </c>
    </row>
    <row r="80" spans="1:6" s="176" customFormat="1">
      <c r="A80" s="177" t="s">
        <v>530</v>
      </c>
      <c r="B80" s="178" t="s">
        <v>1790</v>
      </c>
      <c r="C80" s="177" t="s">
        <v>1008</v>
      </c>
      <c r="D80" s="179" t="s">
        <v>1835</v>
      </c>
      <c r="E80" s="180" t="s">
        <v>1836</v>
      </c>
      <c r="F80" s="181" t="s">
        <v>1837</v>
      </c>
    </row>
    <row r="81" spans="1:6" s="176" customFormat="1">
      <c r="A81" s="177" t="s">
        <v>1104</v>
      </c>
      <c r="B81" s="178" t="s">
        <v>1790</v>
      </c>
      <c r="C81" s="177" t="s">
        <v>1008</v>
      </c>
      <c r="D81" s="179" t="s">
        <v>1838</v>
      </c>
      <c r="E81" s="180" t="s">
        <v>1820</v>
      </c>
      <c r="F81" s="181" t="s">
        <v>1821</v>
      </c>
    </row>
    <row r="82" spans="1:6" s="176" customFormat="1">
      <c r="A82" s="177" t="s">
        <v>1644</v>
      </c>
      <c r="B82" s="178" t="s">
        <v>1790</v>
      </c>
      <c r="C82" s="177" t="s">
        <v>1008</v>
      </c>
      <c r="D82" s="179" t="s">
        <v>1839</v>
      </c>
      <c r="E82" s="180" t="s">
        <v>1840</v>
      </c>
      <c r="F82" s="181" t="s">
        <v>1841</v>
      </c>
    </row>
    <row r="83" spans="1:6" s="176" customFormat="1">
      <c r="A83" s="177" t="s">
        <v>107</v>
      </c>
      <c r="B83" s="178" t="s">
        <v>1790</v>
      </c>
      <c r="C83" s="177" t="s">
        <v>1008</v>
      </c>
      <c r="D83" s="179" t="s">
        <v>108</v>
      </c>
      <c r="E83" s="180" t="s">
        <v>307</v>
      </c>
      <c r="F83" s="181" t="s">
        <v>308</v>
      </c>
    </row>
    <row r="84" spans="1:6" s="176" customFormat="1">
      <c r="A84" s="177" t="s">
        <v>110</v>
      </c>
      <c r="B84" s="178" t="s">
        <v>1790</v>
      </c>
      <c r="C84" s="177" t="s">
        <v>1008</v>
      </c>
      <c r="D84" s="179" t="s">
        <v>111</v>
      </c>
      <c r="E84" s="180" t="s">
        <v>396</v>
      </c>
      <c r="F84" s="181" t="s">
        <v>397</v>
      </c>
    </row>
    <row r="85" spans="1:6" s="176" customFormat="1">
      <c r="A85" s="177" t="s">
        <v>122</v>
      </c>
      <c r="B85" s="178" t="s">
        <v>1790</v>
      </c>
      <c r="C85" s="177" t="s">
        <v>1008</v>
      </c>
      <c r="D85" s="179" t="s">
        <v>123</v>
      </c>
      <c r="E85" s="180" t="s">
        <v>398</v>
      </c>
      <c r="F85" s="181" t="s">
        <v>399</v>
      </c>
    </row>
    <row r="86" spans="1:6" s="176" customFormat="1">
      <c r="A86" s="177" t="s">
        <v>134</v>
      </c>
      <c r="B86" s="178" t="s">
        <v>1790</v>
      </c>
      <c r="C86" s="177" t="s">
        <v>1008</v>
      </c>
      <c r="D86" s="179" t="s">
        <v>135</v>
      </c>
      <c r="E86" s="180" t="s">
        <v>400</v>
      </c>
      <c r="F86" s="181" t="s">
        <v>401</v>
      </c>
    </row>
    <row r="87" spans="1:6" s="176" customFormat="1">
      <c r="A87" s="177" t="s">
        <v>147</v>
      </c>
      <c r="B87" s="178" t="s">
        <v>1790</v>
      </c>
      <c r="C87" s="177" t="s">
        <v>1008</v>
      </c>
      <c r="D87" s="179" t="s">
        <v>148</v>
      </c>
      <c r="E87" s="180" t="s">
        <v>1800</v>
      </c>
      <c r="F87" s="181" t="s">
        <v>352</v>
      </c>
    </row>
    <row r="88" spans="1:6" s="176" customFormat="1">
      <c r="A88" s="177" t="s">
        <v>158</v>
      </c>
      <c r="B88" s="178" t="s">
        <v>1790</v>
      </c>
      <c r="C88" s="177" t="s">
        <v>1008</v>
      </c>
      <c r="D88" s="179" t="s">
        <v>1842</v>
      </c>
      <c r="E88" s="180" t="s">
        <v>323</v>
      </c>
      <c r="F88" s="181" t="s">
        <v>324</v>
      </c>
    </row>
    <row r="89" spans="1:6" s="176" customFormat="1">
      <c r="A89" s="177" t="s">
        <v>163</v>
      </c>
      <c r="B89" s="178" t="s">
        <v>1790</v>
      </c>
      <c r="C89" s="177" t="s">
        <v>1008</v>
      </c>
      <c r="D89" s="179" t="s">
        <v>164</v>
      </c>
      <c r="E89" s="180" t="s">
        <v>402</v>
      </c>
      <c r="F89" s="181" t="s">
        <v>403</v>
      </c>
    </row>
    <row r="90" spans="1:6" s="176" customFormat="1">
      <c r="A90" s="177" t="s">
        <v>175</v>
      </c>
      <c r="B90" s="178" t="s">
        <v>1790</v>
      </c>
      <c r="C90" s="177" t="s">
        <v>1008</v>
      </c>
      <c r="D90" s="179" t="s">
        <v>176</v>
      </c>
      <c r="E90" s="180" t="s">
        <v>1105</v>
      </c>
      <c r="F90" s="181" t="s">
        <v>327</v>
      </c>
    </row>
    <row r="91" spans="1:6" s="176" customFormat="1">
      <c r="A91" s="177" t="s">
        <v>179</v>
      </c>
      <c r="B91" s="178" t="s">
        <v>1790</v>
      </c>
      <c r="C91" s="177" t="s">
        <v>1008</v>
      </c>
      <c r="D91" s="179" t="s">
        <v>180</v>
      </c>
      <c r="E91" s="180" t="s">
        <v>394</v>
      </c>
      <c r="F91" s="181" t="s">
        <v>395</v>
      </c>
    </row>
    <row r="92" spans="1:6" s="176" customFormat="1">
      <c r="A92" s="177" t="s">
        <v>182</v>
      </c>
      <c r="B92" s="178" t="s">
        <v>1790</v>
      </c>
      <c r="C92" s="177" t="s">
        <v>1008</v>
      </c>
      <c r="D92" s="179" t="s">
        <v>183</v>
      </c>
      <c r="E92" s="180" t="s">
        <v>404</v>
      </c>
      <c r="F92" s="181" t="s">
        <v>405</v>
      </c>
    </row>
    <row r="93" spans="1:6" s="176" customFormat="1">
      <c r="A93" s="177" t="s">
        <v>186</v>
      </c>
      <c r="B93" s="178" t="s">
        <v>1790</v>
      </c>
      <c r="C93" s="177" t="s">
        <v>1008</v>
      </c>
      <c r="D93" s="179" t="s">
        <v>187</v>
      </c>
      <c r="E93" s="180" t="s">
        <v>406</v>
      </c>
      <c r="F93" s="181" t="s">
        <v>407</v>
      </c>
    </row>
    <row r="94" spans="1:6" s="176" customFormat="1">
      <c r="A94" s="177" t="s">
        <v>408</v>
      </c>
      <c r="B94" s="178" t="s">
        <v>1790</v>
      </c>
      <c r="C94" s="177" t="s">
        <v>1008</v>
      </c>
      <c r="D94" s="179" t="s">
        <v>536</v>
      </c>
      <c r="E94" s="180" t="s">
        <v>1843</v>
      </c>
      <c r="F94" s="181" t="s">
        <v>409</v>
      </c>
    </row>
    <row r="95" spans="1:6" s="176" customFormat="1">
      <c r="A95" s="177" t="s">
        <v>410</v>
      </c>
      <c r="B95" s="178" t="s">
        <v>1790</v>
      </c>
      <c r="C95" s="177" t="s">
        <v>1008</v>
      </c>
      <c r="D95" s="179" t="s">
        <v>539</v>
      </c>
      <c r="E95" s="180" t="s">
        <v>375</v>
      </c>
      <c r="F95" s="181" t="s">
        <v>376</v>
      </c>
    </row>
    <row r="96" spans="1:6" s="176" customFormat="1">
      <c r="A96" s="177" t="s">
        <v>540</v>
      </c>
      <c r="B96" s="178" t="s">
        <v>1790</v>
      </c>
      <c r="C96" s="177" t="s">
        <v>1008</v>
      </c>
      <c r="D96" s="179" t="s">
        <v>1844</v>
      </c>
      <c r="E96" s="180" t="s">
        <v>1845</v>
      </c>
      <c r="F96" s="181" t="s">
        <v>828</v>
      </c>
    </row>
    <row r="97" spans="1:6" s="176" customFormat="1">
      <c r="A97" s="177" t="s">
        <v>195</v>
      </c>
      <c r="B97" s="178" t="s">
        <v>1790</v>
      </c>
      <c r="C97" s="177" t="s">
        <v>1008</v>
      </c>
      <c r="D97" s="179" t="s">
        <v>196</v>
      </c>
      <c r="E97" s="180" t="s">
        <v>411</v>
      </c>
      <c r="F97" s="181" t="s">
        <v>412</v>
      </c>
    </row>
    <row r="98" spans="1:6" s="176" customFormat="1">
      <c r="A98" s="177" t="s">
        <v>209</v>
      </c>
      <c r="B98" s="178" t="s">
        <v>1790</v>
      </c>
      <c r="C98" s="177" t="s">
        <v>1008</v>
      </c>
      <c r="D98" s="179" t="s">
        <v>210</v>
      </c>
      <c r="E98" s="180" t="s">
        <v>1800</v>
      </c>
      <c r="F98" s="181" t="s">
        <v>352</v>
      </c>
    </row>
    <row r="99" spans="1:6" s="176" customFormat="1">
      <c r="A99" s="177" t="s">
        <v>219</v>
      </c>
      <c r="B99" s="178" t="s">
        <v>1790</v>
      </c>
      <c r="C99" s="177" t="s">
        <v>1008</v>
      </c>
      <c r="D99" s="179" t="s">
        <v>220</v>
      </c>
      <c r="E99" s="180" t="s">
        <v>323</v>
      </c>
      <c r="F99" s="181" t="s">
        <v>324</v>
      </c>
    </row>
    <row r="100" spans="1:6" s="176" customFormat="1">
      <c r="A100" s="177" t="s">
        <v>415</v>
      </c>
      <c r="B100" s="178" t="s">
        <v>1790</v>
      </c>
      <c r="C100" s="177" t="s">
        <v>1008</v>
      </c>
      <c r="D100" s="179" t="s">
        <v>547</v>
      </c>
      <c r="E100" s="180" t="s">
        <v>1811</v>
      </c>
      <c r="F100" s="181" t="s">
        <v>1812</v>
      </c>
    </row>
    <row r="101" spans="1:6" s="176" customFormat="1">
      <c r="A101" s="177" t="s">
        <v>519</v>
      </c>
      <c r="B101" s="178" t="s">
        <v>1790</v>
      </c>
      <c r="C101" s="177" t="s">
        <v>1008</v>
      </c>
      <c r="D101" s="179" t="s">
        <v>1846</v>
      </c>
      <c r="E101" s="180" t="s">
        <v>60</v>
      </c>
      <c r="F101" s="181" t="s">
        <v>351</v>
      </c>
    </row>
    <row r="102" spans="1:6" s="176" customFormat="1">
      <c r="A102" s="177" t="s">
        <v>564</v>
      </c>
      <c r="B102" s="178" t="s">
        <v>789</v>
      </c>
      <c r="C102" s="177" t="s">
        <v>1007</v>
      </c>
      <c r="D102" s="179" t="s">
        <v>1847</v>
      </c>
      <c r="E102" s="180" t="s">
        <v>1314</v>
      </c>
      <c r="F102" s="181" t="s">
        <v>1315</v>
      </c>
    </row>
    <row r="103" spans="1:6" s="176" customFormat="1">
      <c r="A103" s="177" t="s">
        <v>565</v>
      </c>
      <c r="B103" s="178" t="s">
        <v>789</v>
      </c>
      <c r="C103" s="177" t="s">
        <v>1007</v>
      </c>
      <c r="D103" s="179" t="s">
        <v>1848</v>
      </c>
      <c r="E103" s="180" t="s">
        <v>1316</v>
      </c>
      <c r="F103" s="181" t="s">
        <v>1317</v>
      </c>
    </row>
    <row r="104" spans="1:6" s="176" customFormat="1">
      <c r="A104" s="177" t="s">
        <v>936</v>
      </c>
      <c r="B104" s="178" t="s">
        <v>789</v>
      </c>
      <c r="C104" s="177" t="s">
        <v>1007</v>
      </c>
      <c r="D104" s="179" t="s">
        <v>1849</v>
      </c>
      <c r="E104" s="180" t="s">
        <v>1318</v>
      </c>
      <c r="F104" s="181" t="s">
        <v>1850</v>
      </c>
    </row>
    <row r="105" spans="1:6" s="176" customFormat="1">
      <c r="A105" s="177" t="s">
        <v>937</v>
      </c>
      <c r="B105" s="178" t="s">
        <v>789</v>
      </c>
      <c r="C105" s="177" t="s">
        <v>1007</v>
      </c>
      <c r="D105" s="179" t="s">
        <v>1851</v>
      </c>
      <c r="E105" s="180" t="s">
        <v>1319</v>
      </c>
      <c r="F105" s="181" t="s">
        <v>1850</v>
      </c>
    </row>
    <row r="106" spans="1:6" s="176" customFormat="1">
      <c r="A106" s="177" t="s">
        <v>1320</v>
      </c>
      <c r="B106" s="178" t="s">
        <v>789</v>
      </c>
      <c r="C106" s="177" t="s">
        <v>1007</v>
      </c>
      <c r="D106" s="179" t="s">
        <v>1852</v>
      </c>
      <c r="E106" s="180" t="s">
        <v>1321</v>
      </c>
      <c r="F106" s="181" t="s">
        <v>1853</v>
      </c>
    </row>
    <row r="107" spans="1:6" s="176" customFormat="1">
      <c r="A107" s="177" t="s">
        <v>1322</v>
      </c>
      <c r="B107" s="178" t="s">
        <v>789</v>
      </c>
      <c r="C107" s="177" t="s">
        <v>1007</v>
      </c>
      <c r="D107" s="179" t="s">
        <v>1854</v>
      </c>
      <c r="E107" s="180" t="s">
        <v>1323</v>
      </c>
      <c r="F107" s="181" t="s">
        <v>1326</v>
      </c>
    </row>
    <row r="108" spans="1:6" s="176" customFormat="1">
      <c r="A108" s="177" t="s">
        <v>1324</v>
      </c>
      <c r="B108" s="178" t="s">
        <v>789</v>
      </c>
      <c r="C108" s="177" t="s">
        <v>1007</v>
      </c>
      <c r="D108" s="179" t="s">
        <v>1855</v>
      </c>
      <c r="E108" s="180" t="s">
        <v>1325</v>
      </c>
      <c r="F108" s="181" t="s">
        <v>1326</v>
      </c>
    </row>
    <row r="109" spans="1:6" s="176" customFormat="1">
      <c r="A109" s="177" t="s">
        <v>1327</v>
      </c>
      <c r="B109" s="178" t="s">
        <v>789</v>
      </c>
      <c r="C109" s="177" t="s">
        <v>1007</v>
      </c>
      <c r="D109" s="179" t="s">
        <v>1856</v>
      </c>
      <c r="E109" s="180" t="s">
        <v>1328</v>
      </c>
      <c r="F109" s="181" t="s">
        <v>342</v>
      </c>
    </row>
    <row r="110" spans="1:6" s="176" customFormat="1">
      <c r="A110" s="177" t="s">
        <v>1645</v>
      </c>
      <c r="B110" s="178" t="s">
        <v>789</v>
      </c>
      <c r="C110" s="177" t="s">
        <v>1007</v>
      </c>
      <c r="D110" s="179" t="s">
        <v>1639</v>
      </c>
      <c r="E110" s="180" t="s">
        <v>1857</v>
      </c>
      <c r="F110" s="181" t="s">
        <v>1858</v>
      </c>
    </row>
    <row r="111" spans="1:6" s="176" customFormat="1">
      <c r="A111" s="177" t="s">
        <v>1646</v>
      </c>
      <c r="B111" s="178" t="s">
        <v>789</v>
      </c>
      <c r="C111" s="177" t="s">
        <v>1007</v>
      </c>
      <c r="D111" s="179" t="s">
        <v>1642</v>
      </c>
      <c r="E111" s="180" t="s">
        <v>1859</v>
      </c>
      <c r="F111" s="181" t="s">
        <v>1860</v>
      </c>
    </row>
    <row r="112" spans="1:6">
      <c r="A112" s="210" t="s">
        <v>566</v>
      </c>
      <c r="B112" s="214" t="s">
        <v>789</v>
      </c>
      <c r="C112" s="194" t="s">
        <v>417</v>
      </c>
      <c r="D112" s="211" t="s">
        <v>1861</v>
      </c>
      <c r="E112" s="212" t="s">
        <v>1329</v>
      </c>
      <c r="F112" s="213" t="s">
        <v>1862</v>
      </c>
    </row>
    <row r="113" spans="1:6">
      <c r="A113" s="210" t="s">
        <v>567</v>
      </c>
      <c r="B113" s="215" t="s">
        <v>789</v>
      </c>
      <c r="C113" s="216" t="s">
        <v>417</v>
      </c>
      <c r="D113" s="211" t="s">
        <v>1863</v>
      </c>
      <c r="E113" s="212" t="s">
        <v>1330</v>
      </c>
      <c r="F113" s="213" t="s">
        <v>1864</v>
      </c>
    </row>
    <row r="114" spans="1:6">
      <c r="A114" s="210" t="s">
        <v>568</v>
      </c>
      <c r="B114" s="215" t="s">
        <v>789</v>
      </c>
      <c r="C114" s="216" t="s">
        <v>417</v>
      </c>
      <c r="D114" s="211" t="s">
        <v>1865</v>
      </c>
      <c r="E114" s="212" t="s">
        <v>1331</v>
      </c>
      <c r="F114" s="213" t="s">
        <v>1332</v>
      </c>
    </row>
    <row r="115" spans="1:6">
      <c r="A115" s="210" t="s">
        <v>938</v>
      </c>
      <c r="B115" s="215" t="s">
        <v>789</v>
      </c>
      <c r="C115" s="216" t="s">
        <v>417</v>
      </c>
      <c r="D115" s="211" t="s">
        <v>1866</v>
      </c>
      <c r="E115" s="212" t="s">
        <v>1333</v>
      </c>
      <c r="F115" s="213" t="s">
        <v>1867</v>
      </c>
    </row>
    <row r="116" spans="1:6">
      <c r="A116" s="210" t="s">
        <v>1334</v>
      </c>
      <c r="B116" s="215" t="s">
        <v>789</v>
      </c>
      <c r="C116" s="216" t="s">
        <v>417</v>
      </c>
      <c r="D116" s="211" t="s">
        <v>1868</v>
      </c>
      <c r="E116" s="212" t="s">
        <v>1335</v>
      </c>
      <c r="F116" s="213" t="s">
        <v>1869</v>
      </c>
    </row>
    <row r="117" spans="1:6">
      <c r="A117" s="210" t="s">
        <v>1647</v>
      </c>
      <c r="B117" s="215" t="s">
        <v>789</v>
      </c>
      <c r="C117" s="216" t="s">
        <v>417</v>
      </c>
      <c r="D117" s="211" t="s">
        <v>1870</v>
      </c>
      <c r="E117" s="212" t="s">
        <v>1336</v>
      </c>
      <c r="F117" s="213" t="s">
        <v>1871</v>
      </c>
    </row>
    <row r="118" spans="1:6">
      <c r="A118" s="210" t="s">
        <v>1337</v>
      </c>
      <c r="B118" s="215" t="s">
        <v>789</v>
      </c>
      <c r="C118" s="216" t="s">
        <v>417</v>
      </c>
      <c r="D118" s="211" t="s">
        <v>1872</v>
      </c>
      <c r="E118" s="212" t="s">
        <v>1338</v>
      </c>
      <c r="F118" s="213" t="s">
        <v>1873</v>
      </c>
    </row>
    <row r="119" spans="1:6">
      <c r="A119" s="210" t="s">
        <v>1648</v>
      </c>
      <c r="B119" s="215" t="s">
        <v>789</v>
      </c>
      <c r="C119" s="216" t="s">
        <v>417</v>
      </c>
      <c r="D119" s="211" t="s">
        <v>1637</v>
      </c>
      <c r="E119" s="212" t="s">
        <v>1874</v>
      </c>
      <c r="F119" s="213" t="s">
        <v>1875</v>
      </c>
    </row>
    <row r="120" spans="1:6">
      <c r="A120" s="210" t="s">
        <v>1649</v>
      </c>
      <c r="B120" s="215" t="s">
        <v>789</v>
      </c>
      <c r="C120" s="216" t="s">
        <v>417</v>
      </c>
      <c r="D120" s="211" t="s">
        <v>1640</v>
      </c>
      <c r="E120" s="212" t="s">
        <v>1876</v>
      </c>
      <c r="F120" s="213" t="s">
        <v>1877</v>
      </c>
    </row>
    <row r="121" spans="1:6">
      <c r="A121" s="210" t="s">
        <v>1650</v>
      </c>
      <c r="B121" s="215" t="s">
        <v>789</v>
      </c>
      <c r="C121" s="216" t="s">
        <v>417</v>
      </c>
      <c r="D121" s="211" t="s">
        <v>1643</v>
      </c>
      <c r="E121" s="212" t="s">
        <v>1878</v>
      </c>
      <c r="F121" s="213" t="s">
        <v>1860</v>
      </c>
    </row>
    <row r="122" spans="1:6">
      <c r="A122" s="210" t="s">
        <v>569</v>
      </c>
      <c r="B122" s="215" t="s">
        <v>789</v>
      </c>
      <c r="C122" s="216" t="s">
        <v>417</v>
      </c>
      <c r="D122" s="211" t="s">
        <v>1879</v>
      </c>
      <c r="E122" s="212" t="s">
        <v>1339</v>
      </c>
      <c r="F122" s="213"/>
    </row>
    <row r="123" spans="1:6">
      <c r="A123" s="210" t="s">
        <v>570</v>
      </c>
      <c r="B123" s="215" t="s">
        <v>789</v>
      </c>
      <c r="C123" s="216" t="s">
        <v>417</v>
      </c>
      <c r="D123" s="211" t="s">
        <v>1880</v>
      </c>
      <c r="E123" s="212" t="s">
        <v>1340</v>
      </c>
      <c r="F123" s="213"/>
    </row>
    <row r="124" spans="1:6">
      <c r="A124" s="210" t="s">
        <v>571</v>
      </c>
      <c r="B124" s="215" t="s">
        <v>789</v>
      </c>
      <c r="C124" s="189" t="s">
        <v>417</v>
      </c>
      <c r="D124" s="211" t="s">
        <v>1881</v>
      </c>
      <c r="E124" s="212" t="s">
        <v>1341</v>
      </c>
      <c r="F124" s="213" t="s">
        <v>1882</v>
      </c>
    </row>
    <row r="125" spans="1:6">
      <c r="A125" s="210" t="s">
        <v>572</v>
      </c>
      <c r="B125" s="215" t="s">
        <v>789</v>
      </c>
      <c r="C125" s="189" t="s">
        <v>417</v>
      </c>
      <c r="D125" s="211" t="s">
        <v>1883</v>
      </c>
      <c r="E125" s="212" t="s">
        <v>1342</v>
      </c>
      <c r="F125" s="213" t="s">
        <v>1343</v>
      </c>
    </row>
    <row r="126" spans="1:6">
      <c r="A126" s="210" t="s">
        <v>573</v>
      </c>
      <c r="B126" s="215" t="s">
        <v>789</v>
      </c>
      <c r="C126" s="189" t="s">
        <v>1007</v>
      </c>
      <c r="D126" s="211" t="s">
        <v>1884</v>
      </c>
      <c r="E126" s="212" t="s">
        <v>1344</v>
      </c>
      <c r="F126" s="213" t="s">
        <v>1885</v>
      </c>
    </row>
    <row r="127" spans="1:6">
      <c r="A127" s="210" t="s">
        <v>1345</v>
      </c>
      <c r="B127" s="215" t="s">
        <v>789</v>
      </c>
      <c r="C127" s="189" t="s">
        <v>1007</v>
      </c>
      <c r="D127" s="211" t="s">
        <v>1886</v>
      </c>
      <c r="E127" s="212" t="s">
        <v>1346</v>
      </c>
      <c r="F127" s="213" t="s">
        <v>1887</v>
      </c>
    </row>
    <row r="128" spans="1:6">
      <c r="A128" s="210" t="s">
        <v>574</v>
      </c>
      <c r="B128" s="215" t="s">
        <v>789</v>
      </c>
      <c r="C128" s="189" t="s">
        <v>1007</v>
      </c>
      <c r="D128" s="211" t="s">
        <v>1888</v>
      </c>
      <c r="E128" s="212" t="s">
        <v>1347</v>
      </c>
      <c r="F128" s="213" t="s">
        <v>1889</v>
      </c>
    </row>
    <row r="129" spans="1:6">
      <c r="A129" s="210" t="s">
        <v>575</v>
      </c>
      <c r="B129" s="215" t="s">
        <v>789</v>
      </c>
      <c r="C129" s="189" t="s">
        <v>1007</v>
      </c>
      <c r="D129" s="211" t="s">
        <v>1890</v>
      </c>
      <c r="E129" s="212" t="s">
        <v>1348</v>
      </c>
      <c r="F129" s="213"/>
    </row>
    <row r="130" spans="1:6">
      <c r="A130" s="210" t="s">
        <v>576</v>
      </c>
      <c r="B130" s="215" t="s">
        <v>789</v>
      </c>
      <c r="C130" s="189" t="s">
        <v>1007</v>
      </c>
      <c r="D130" s="211" t="s">
        <v>1891</v>
      </c>
      <c r="E130" s="212" t="s">
        <v>1661</v>
      </c>
      <c r="F130" s="213" t="s">
        <v>1892</v>
      </c>
    </row>
    <row r="131" spans="1:6">
      <c r="A131" s="210" t="s">
        <v>577</v>
      </c>
      <c r="B131" s="215" t="s">
        <v>789</v>
      </c>
      <c r="C131" s="189" t="s">
        <v>1007</v>
      </c>
      <c r="D131" s="211" t="s">
        <v>1893</v>
      </c>
      <c r="E131" s="212" t="s">
        <v>821</v>
      </c>
      <c r="F131" s="213" t="s">
        <v>1882</v>
      </c>
    </row>
    <row r="132" spans="1:6">
      <c r="A132" s="210" t="s">
        <v>939</v>
      </c>
      <c r="B132" s="215" t="s">
        <v>789</v>
      </c>
      <c r="C132" s="189" t="s">
        <v>1007</v>
      </c>
      <c r="D132" s="211" t="s">
        <v>1894</v>
      </c>
      <c r="E132" s="212" t="s">
        <v>1349</v>
      </c>
      <c r="F132" s="213" t="s">
        <v>346</v>
      </c>
    </row>
    <row r="133" spans="1:6">
      <c r="A133" s="210" t="s">
        <v>1350</v>
      </c>
      <c r="B133" s="209" t="s">
        <v>789</v>
      </c>
      <c r="C133" s="191" t="s">
        <v>1007</v>
      </c>
      <c r="D133" s="211" t="s">
        <v>1895</v>
      </c>
      <c r="E133" s="212" t="s">
        <v>1351</v>
      </c>
      <c r="F133" s="213" t="s">
        <v>342</v>
      </c>
    </row>
    <row r="134" spans="1:6">
      <c r="A134" s="210" t="s">
        <v>940</v>
      </c>
      <c r="B134" s="215" t="s">
        <v>789</v>
      </c>
      <c r="C134" s="189" t="s">
        <v>417</v>
      </c>
      <c r="D134" s="211" t="s">
        <v>1896</v>
      </c>
      <c r="E134" s="212" t="s">
        <v>1352</v>
      </c>
      <c r="F134" s="213" t="s">
        <v>1850</v>
      </c>
    </row>
    <row r="135" spans="1:6">
      <c r="A135" s="210" t="s">
        <v>941</v>
      </c>
      <c r="B135" s="215" t="s">
        <v>789</v>
      </c>
      <c r="C135" s="189" t="s">
        <v>417</v>
      </c>
      <c r="D135" s="211" t="s">
        <v>1897</v>
      </c>
      <c r="E135" s="212" t="s">
        <v>1353</v>
      </c>
      <c r="F135" s="213" t="s">
        <v>1850</v>
      </c>
    </row>
    <row r="136" spans="1:6">
      <c r="A136" s="210" t="s">
        <v>1354</v>
      </c>
      <c r="B136" s="215" t="s">
        <v>789</v>
      </c>
      <c r="C136" s="189" t="s">
        <v>1007</v>
      </c>
      <c r="D136" s="211" t="s">
        <v>1898</v>
      </c>
      <c r="E136" s="212" t="s">
        <v>1355</v>
      </c>
      <c r="F136" s="213" t="s">
        <v>1899</v>
      </c>
    </row>
    <row r="137" spans="1:6">
      <c r="A137" s="210" t="s">
        <v>578</v>
      </c>
      <c r="B137" s="215" t="s">
        <v>1900</v>
      </c>
      <c r="C137" s="189" t="s">
        <v>1008</v>
      </c>
      <c r="D137" s="211" t="s">
        <v>233</v>
      </c>
      <c r="E137" s="212" t="s">
        <v>1106</v>
      </c>
      <c r="F137" s="213" t="s">
        <v>1107</v>
      </c>
    </row>
    <row r="138" spans="1:6">
      <c r="A138" s="210" t="s">
        <v>579</v>
      </c>
      <c r="B138" s="215" t="s">
        <v>1222</v>
      </c>
      <c r="C138" s="189" t="s">
        <v>1008</v>
      </c>
      <c r="D138" s="211" t="s">
        <v>236</v>
      </c>
      <c r="E138" s="212" t="s">
        <v>1108</v>
      </c>
      <c r="F138" s="213" t="s">
        <v>1109</v>
      </c>
    </row>
    <row r="139" spans="1:6">
      <c r="A139" s="210" t="s">
        <v>580</v>
      </c>
      <c r="B139" s="215" t="s">
        <v>1222</v>
      </c>
      <c r="C139" s="189" t="s">
        <v>1008</v>
      </c>
      <c r="D139" s="211" t="s">
        <v>841</v>
      </c>
      <c r="E139" s="212" t="s">
        <v>1110</v>
      </c>
      <c r="F139" s="213" t="s">
        <v>1111</v>
      </c>
    </row>
    <row r="140" spans="1:6">
      <c r="A140" s="210" t="s">
        <v>581</v>
      </c>
      <c r="B140" s="215" t="s">
        <v>1222</v>
      </c>
      <c r="C140" s="189" t="s">
        <v>1008</v>
      </c>
      <c r="D140" s="211" t="s">
        <v>1073</v>
      </c>
      <c r="E140" s="212" t="s">
        <v>1112</v>
      </c>
      <c r="F140" s="213" t="s">
        <v>1113</v>
      </c>
    </row>
    <row r="141" spans="1:6">
      <c r="A141" s="210" t="s">
        <v>582</v>
      </c>
      <c r="B141" s="215" t="s">
        <v>1222</v>
      </c>
      <c r="C141" s="189" t="s">
        <v>1008</v>
      </c>
      <c r="D141" s="211" t="s">
        <v>1074</v>
      </c>
      <c r="E141" s="212" t="s">
        <v>1114</v>
      </c>
      <c r="F141" s="213" t="s">
        <v>1115</v>
      </c>
    </row>
    <row r="142" spans="1:6">
      <c r="A142" s="187" t="s">
        <v>583</v>
      </c>
      <c r="B142" s="188" t="s">
        <v>1222</v>
      </c>
      <c r="C142" s="187" t="s">
        <v>1008</v>
      </c>
      <c r="D142" s="196" t="s">
        <v>1075</v>
      </c>
      <c r="E142" s="188" t="s">
        <v>1116</v>
      </c>
      <c r="F142" s="197" t="s">
        <v>1117</v>
      </c>
    </row>
    <row r="143" spans="1:6">
      <c r="A143" s="189" t="s">
        <v>584</v>
      </c>
      <c r="B143" s="190" t="s">
        <v>1222</v>
      </c>
      <c r="C143" s="189" t="s">
        <v>1008</v>
      </c>
      <c r="D143" s="198" t="s">
        <v>842</v>
      </c>
      <c r="E143" s="188" t="s">
        <v>284</v>
      </c>
      <c r="F143" s="197" t="s">
        <v>1118</v>
      </c>
    </row>
    <row r="144" spans="1:6">
      <c r="A144" s="189" t="s">
        <v>585</v>
      </c>
      <c r="B144" s="190" t="s">
        <v>1222</v>
      </c>
      <c r="C144" s="189" t="s">
        <v>510</v>
      </c>
      <c r="D144" s="198" t="s">
        <v>843</v>
      </c>
      <c r="E144" s="188" t="s">
        <v>1119</v>
      </c>
      <c r="F144" s="197" t="s">
        <v>1120</v>
      </c>
    </row>
    <row r="145" spans="1:6">
      <c r="A145" s="189" t="s">
        <v>586</v>
      </c>
      <c r="B145" s="190" t="s">
        <v>1222</v>
      </c>
      <c r="C145" s="189" t="s">
        <v>510</v>
      </c>
      <c r="D145" s="198" t="s">
        <v>844</v>
      </c>
      <c r="E145" s="188" t="s">
        <v>1121</v>
      </c>
      <c r="F145" s="197" t="s">
        <v>1122</v>
      </c>
    </row>
    <row r="146" spans="1:6">
      <c r="A146" s="189" t="s">
        <v>587</v>
      </c>
      <c r="B146" s="190" t="s">
        <v>1222</v>
      </c>
      <c r="C146" s="189" t="s">
        <v>510</v>
      </c>
      <c r="D146" s="198" t="s">
        <v>794</v>
      </c>
      <c r="E146" s="188" t="s">
        <v>1123</v>
      </c>
      <c r="F146" s="197" t="s">
        <v>1124</v>
      </c>
    </row>
    <row r="147" spans="1:6">
      <c r="A147" s="189" t="s">
        <v>588</v>
      </c>
      <c r="B147" s="190" t="s">
        <v>1222</v>
      </c>
      <c r="C147" s="189" t="s">
        <v>510</v>
      </c>
      <c r="D147" s="198" t="s">
        <v>247</v>
      </c>
      <c r="E147" s="188" t="s">
        <v>1125</v>
      </c>
      <c r="F147" s="197" t="s">
        <v>1126</v>
      </c>
    </row>
    <row r="148" spans="1:6">
      <c r="A148" s="189" t="s">
        <v>589</v>
      </c>
      <c r="B148" s="190" t="s">
        <v>1222</v>
      </c>
      <c r="C148" s="189" t="s">
        <v>510</v>
      </c>
      <c r="D148" s="198" t="s">
        <v>845</v>
      </c>
      <c r="E148" s="188" t="s">
        <v>1127</v>
      </c>
      <c r="F148" s="197" t="s">
        <v>287</v>
      </c>
    </row>
    <row r="149" spans="1:6">
      <c r="A149" s="189" t="s">
        <v>590</v>
      </c>
      <c r="B149" s="190" t="s">
        <v>1222</v>
      </c>
      <c r="C149" s="189" t="s">
        <v>510</v>
      </c>
      <c r="D149" s="198" t="s">
        <v>846</v>
      </c>
      <c r="E149" s="188" t="s">
        <v>1128</v>
      </c>
      <c r="F149" s="197" t="s">
        <v>288</v>
      </c>
    </row>
    <row r="150" spans="1:6">
      <c r="A150" s="189" t="s">
        <v>591</v>
      </c>
      <c r="B150" s="190" t="s">
        <v>1222</v>
      </c>
      <c r="C150" s="189" t="s">
        <v>510</v>
      </c>
      <c r="D150" s="198" t="s">
        <v>847</v>
      </c>
      <c r="E150" s="188" t="s">
        <v>285</v>
      </c>
      <c r="F150" s="197" t="s">
        <v>1129</v>
      </c>
    </row>
    <row r="151" spans="1:6">
      <c r="A151" s="189" t="s">
        <v>592</v>
      </c>
      <c r="B151" s="190" t="s">
        <v>1222</v>
      </c>
      <c r="C151" s="189" t="s">
        <v>510</v>
      </c>
      <c r="D151" s="198" t="s">
        <v>848</v>
      </c>
      <c r="E151" s="188" t="s">
        <v>1130</v>
      </c>
      <c r="F151" s="197" t="s">
        <v>1131</v>
      </c>
    </row>
    <row r="152" spans="1:6">
      <c r="A152" s="189" t="s">
        <v>593</v>
      </c>
      <c r="B152" s="190" t="s">
        <v>1222</v>
      </c>
      <c r="C152" s="189" t="s">
        <v>510</v>
      </c>
      <c r="D152" s="199" t="s">
        <v>849</v>
      </c>
      <c r="E152" s="188" t="s">
        <v>284</v>
      </c>
      <c r="F152" s="197" t="s">
        <v>1132</v>
      </c>
    </row>
    <row r="153" spans="1:6">
      <c r="A153" s="189" t="s">
        <v>594</v>
      </c>
      <c r="B153" s="190" t="s">
        <v>1222</v>
      </c>
      <c r="C153" s="189" t="s">
        <v>510</v>
      </c>
      <c r="D153" s="199" t="s">
        <v>850</v>
      </c>
      <c r="E153" s="188" t="s">
        <v>1133</v>
      </c>
      <c r="F153" s="197" t="s">
        <v>1134</v>
      </c>
    </row>
    <row r="154" spans="1:6">
      <c r="A154" s="189" t="s">
        <v>595</v>
      </c>
      <c r="B154" s="190" t="s">
        <v>1222</v>
      </c>
      <c r="C154" s="189" t="s">
        <v>510</v>
      </c>
      <c r="D154" s="199" t="s">
        <v>851</v>
      </c>
      <c r="E154" s="188" t="s">
        <v>1662</v>
      </c>
      <c r="F154" s="197" t="s">
        <v>1135</v>
      </c>
    </row>
    <row r="155" spans="1:6">
      <c r="A155" s="189" t="s">
        <v>596</v>
      </c>
      <c r="B155" s="190" t="s">
        <v>1222</v>
      </c>
      <c r="C155" s="189" t="s">
        <v>510</v>
      </c>
      <c r="D155" s="199" t="s">
        <v>1076</v>
      </c>
      <c r="E155" s="188" t="s">
        <v>1136</v>
      </c>
      <c r="F155" s="197" t="s">
        <v>1137</v>
      </c>
    </row>
    <row r="156" spans="1:6">
      <c r="A156" s="189" t="s">
        <v>597</v>
      </c>
      <c r="B156" s="190" t="s">
        <v>1222</v>
      </c>
      <c r="C156" s="189" t="s">
        <v>510</v>
      </c>
      <c r="D156" s="199" t="s">
        <v>254</v>
      </c>
      <c r="E156" s="188" t="s">
        <v>1138</v>
      </c>
      <c r="F156" s="197" t="s">
        <v>1139</v>
      </c>
    </row>
    <row r="157" spans="1:6">
      <c r="A157" s="189" t="s">
        <v>598</v>
      </c>
      <c r="B157" s="190" t="s">
        <v>1222</v>
      </c>
      <c r="C157" s="189" t="s">
        <v>510</v>
      </c>
      <c r="D157" s="199" t="s">
        <v>852</v>
      </c>
      <c r="E157" s="188" t="s">
        <v>1140</v>
      </c>
      <c r="F157" s="197" t="s">
        <v>1141</v>
      </c>
    </row>
    <row r="158" spans="1:6">
      <c r="A158" s="189" t="s">
        <v>599</v>
      </c>
      <c r="B158" s="190" t="s">
        <v>1222</v>
      </c>
      <c r="C158" s="189" t="s">
        <v>510</v>
      </c>
      <c r="D158" s="199" t="s">
        <v>256</v>
      </c>
      <c r="E158" s="188" t="s">
        <v>1140</v>
      </c>
      <c r="F158" s="197" t="s">
        <v>289</v>
      </c>
    </row>
    <row r="159" spans="1:6">
      <c r="A159" s="189" t="s">
        <v>600</v>
      </c>
      <c r="B159" s="190" t="s">
        <v>1222</v>
      </c>
      <c r="C159" s="189" t="s">
        <v>510</v>
      </c>
      <c r="D159" s="199" t="s">
        <v>795</v>
      </c>
      <c r="E159" s="188" t="s">
        <v>1123</v>
      </c>
      <c r="F159" s="197" t="s">
        <v>1124</v>
      </c>
    </row>
    <row r="160" spans="1:6">
      <c r="A160" s="189" t="s">
        <v>1223</v>
      </c>
      <c r="B160" s="190" t="s">
        <v>1222</v>
      </c>
      <c r="C160" s="189" t="s">
        <v>510</v>
      </c>
      <c r="D160" s="199" t="s">
        <v>1142</v>
      </c>
      <c r="E160" s="188" t="s">
        <v>1663</v>
      </c>
      <c r="F160" s="197" t="s">
        <v>1143</v>
      </c>
    </row>
    <row r="161" spans="1:6">
      <c r="A161" s="189" t="s">
        <v>1224</v>
      </c>
      <c r="B161" s="190" t="s">
        <v>1222</v>
      </c>
      <c r="C161" s="189" t="s">
        <v>510</v>
      </c>
      <c r="D161" s="199" t="s">
        <v>968</v>
      </c>
      <c r="E161" s="188" t="s">
        <v>1664</v>
      </c>
      <c r="F161" s="197" t="s">
        <v>839</v>
      </c>
    </row>
    <row r="162" spans="1:6">
      <c r="A162" s="189" t="s">
        <v>601</v>
      </c>
      <c r="B162" s="190" t="s">
        <v>1222</v>
      </c>
      <c r="C162" s="189" t="s">
        <v>510</v>
      </c>
      <c r="D162" s="199" t="s">
        <v>237</v>
      </c>
      <c r="E162" s="188" t="s">
        <v>1144</v>
      </c>
      <c r="F162" s="197" t="s">
        <v>1145</v>
      </c>
    </row>
    <row r="163" spans="1:6">
      <c r="A163" s="189" t="s">
        <v>602</v>
      </c>
      <c r="B163" s="190" t="s">
        <v>1222</v>
      </c>
      <c r="C163" s="189" t="s">
        <v>510</v>
      </c>
      <c r="D163" s="199" t="s">
        <v>239</v>
      </c>
      <c r="E163" s="188" t="s">
        <v>1146</v>
      </c>
      <c r="F163" s="197" t="s">
        <v>1147</v>
      </c>
    </row>
    <row r="164" spans="1:6">
      <c r="A164" s="189" t="s">
        <v>603</v>
      </c>
      <c r="B164" s="190" t="s">
        <v>1222</v>
      </c>
      <c r="C164" s="189" t="s">
        <v>510</v>
      </c>
      <c r="D164" s="199" t="s">
        <v>1077</v>
      </c>
      <c r="E164" s="188" t="s">
        <v>1148</v>
      </c>
      <c r="F164" s="197" t="s">
        <v>1149</v>
      </c>
    </row>
    <row r="165" spans="1:6">
      <c r="A165" s="189" t="s">
        <v>604</v>
      </c>
      <c r="B165" s="190" t="s">
        <v>1222</v>
      </c>
      <c r="C165" s="189" t="s">
        <v>510</v>
      </c>
      <c r="D165" s="199" t="s">
        <v>853</v>
      </c>
      <c r="E165" s="188" t="s">
        <v>1150</v>
      </c>
      <c r="F165" s="197" t="s">
        <v>1151</v>
      </c>
    </row>
    <row r="166" spans="1:6">
      <c r="A166" s="189" t="s">
        <v>605</v>
      </c>
      <c r="B166" s="190" t="s">
        <v>1222</v>
      </c>
      <c r="C166" s="189" t="s">
        <v>510</v>
      </c>
      <c r="D166" s="199" t="s">
        <v>1078</v>
      </c>
      <c r="E166" s="188" t="s">
        <v>1152</v>
      </c>
      <c r="F166" s="197" t="s">
        <v>1153</v>
      </c>
    </row>
    <row r="167" spans="1:6">
      <c r="A167" s="189" t="s">
        <v>606</v>
      </c>
      <c r="B167" s="190" t="s">
        <v>1222</v>
      </c>
      <c r="C167" s="189" t="s">
        <v>510</v>
      </c>
      <c r="D167" s="199" t="s">
        <v>854</v>
      </c>
      <c r="E167" s="188" t="s">
        <v>1154</v>
      </c>
      <c r="F167" s="197" t="s">
        <v>1155</v>
      </c>
    </row>
    <row r="168" spans="1:6">
      <c r="A168" s="189" t="s">
        <v>607</v>
      </c>
      <c r="B168" s="190" t="s">
        <v>1222</v>
      </c>
      <c r="C168" s="189" t="s">
        <v>510</v>
      </c>
      <c r="D168" s="199" t="s">
        <v>243</v>
      </c>
      <c r="E168" s="188" t="s">
        <v>1156</v>
      </c>
      <c r="F168" s="197" t="s">
        <v>1157</v>
      </c>
    </row>
    <row r="169" spans="1:6">
      <c r="A169" s="189" t="s">
        <v>608</v>
      </c>
      <c r="B169" s="190" t="s">
        <v>1222</v>
      </c>
      <c r="C169" s="189" t="s">
        <v>510</v>
      </c>
      <c r="D169" s="199" t="s">
        <v>245</v>
      </c>
      <c r="E169" s="188" t="s">
        <v>1158</v>
      </c>
      <c r="F169" s="197" t="s">
        <v>1159</v>
      </c>
    </row>
    <row r="170" spans="1:6">
      <c r="A170" s="189" t="s">
        <v>609</v>
      </c>
      <c r="B170" s="190" t="s">
        <v>1222</v>
      </c>
      <c r="C170" s="189" t="s">
        <v>510</v>
      </c>
      <c r="D170" s="199" t="s">
        <v>855</v>
      </c>
      <c r="E170" s="188" t="s">
        <v>1160</v>
      </c>
      <c r="F170" s="197" t="s">
        <v>290</v>
      </c>
    </row>
    <row r="171" spans="1:6">
      <c r="A171" s="189" t="s">
        <v>610</v>
      </c>
      <c r="B171" s="190" t="s">
        <v>1222</v>
      </c>
      <c r="C171" s="189" t="s">
        <v>510</v>
      </c>
      <c r="D171" s="199" t="s">
        <v>856</v>
      </c>
      <c r="E171" s="188" t="s">
        <v>1161</v>
      </c>
      <c r="F171" s="197" t="s">
        <v>291</v>
      </c>
    </row>
    <row r="172" spans="1:6">
      <c r="A172" s="189" t="s">
        <v>611</v>
      </c>
      <c r="B172" s="190" t="s">
        <v>1222</v>
      </c>
      <c r="C172" s="189" t="s">
        <v>510</v>
      </c>
      <c r="D172" s="199" t="s">
        <v>281</v>
      </c>
      <c r="E172" s="188" t="s">
        <v>1162</v>
      </c>
      <c r="F172" s="197" t="s">
        <v>1163</v>
      </c>
    </row>
    <row r="173" spans="1:6">
      <c r="A173" s="189" t="s">
        <v>612</v>
      </c>
      <c r="B173" s="190" t="s">
        <v>1222</v>
      </c>
      <c r="C173" s="189" t="s">
        <v>510</v>
      </c>
      <c r="D173" s="199" t="s">
        <v>796</v>
      </c>
      <c r="E173" s="188" t="s">
        <v>1164</v>
      </c>
      <c r="F173" s="197" t="s">
        <v>1165</v>
      </c>
    </row>
    <row r="174" spans="1:6">
      <c r="A174" s="189" t="s">
        <v>613</v>
      </c>
      <c r="B174" s="190" t="s">
        <v>1222</v>
      </c>
      <c r="C174" s="189" t="s">
        <v>510</v>
      </c>
      <c r="D174" s="199" t="s">
        <v>797</v>
      </c>
      <c r="E174" s="188" t="s">
        <v>823</v>
      </c>
      <c r="F174" s="197" t="s">
        <v>829</v>
      </c>
    </row>
    <row r="175" spans="1:6">
      <c r="A175" s="189" t="s">
        <v>614</v>
      </c>
      <c r="B175" s="190" t="s">
        <v>1222</v>
      </c>
      <c r="C175" s="189" t="s">
        <v>510</v>
      </c>
      <c r="D175" s="199" t="s">
        <v>857</v>
      </c>
      <c r="E175" s="188" t="s">
        <v>1166</v>
      </c>
      <c r="F175" s="197" t="s">
        <v>830</v>
      </c>
    </row>
    <row r="176" spans="1:6">
      <c r="A176" s="189" t="s">
        <v>615</v>
      </c>
      <c r="B176" s="190" t="s">
        <v>1222</v>
      </c>
      <c r="C176" s="189" t="s">
        <v>510</v>
      </c>
      <c r="D176" s="199" t="s">
        <v>858</v>
      </c>
      <c r="E176" s="188" t="s">
        <v>1167</v>
      </c>
      <c r="F176" s="197" t="s">
        <v>1168</v>
      </c>
    </row>
    <row r="177" spans="1:6">
      <c r="A177" s="189" t="s">
        <v>616</v>
      </c>
      <c r="B177" s="190" t="s">
        <v>1222</v>
      </c>
      <c r="C177" s="189" t="s">
        <v>510</v>
      </c>
      <c r="D177" s="199" t="s">
        <v>960</v>
      </c>
      <c r="E177" s="188" t="s">
        <v>1148</v>
      </c>
      <c r="F177" s="197" t="s">
        <v>297</v>
      </c>
    </row>
    <row r="178" spans="1:6">
      <c r="A178" s="189" t="s">
        <v>942</v>
      </c>
      <c r="B178" s="190" t="s">
        <v>1222</v>
      </c>
      <c r="C178" s="189" t="s">
        <v>510</v>
      </c>
      <c r="D178" s="199" t="s">
        <v>885</v>
      </c>
      <c r="E178" s="188" t="s">
        <v>1169</v>
      </c>
      <c r="F178" s="197" t="s">
        <v>300</v>
      </c>
    </row>
    <row r="179" spans="1:6">
      <c r="A179" s="189" t="s">
        <v>1225</v>
      </c>
      <c r="B179" s="190" t="s">
        <v>1222</v>
      </c>
      <c r="C179" s="189" t="s">
        <v>510</v>
      </c>
      <c r="D179" s="199" t="s">
        <v>1170</v>
      </c>
      <c r="E179" s="188" t="s">
        <v>823</v>
      </c>
      <c r="F179" s="197" t="s">
        <v>829</v>
      </c>
    </row>
    <row r="180" spans="1:6">
      <c r="A180" s="189" t="s">
        <v>617</v>
      </c>
      <c r="B180" s="190" t="s">
        <v>1222</v>
      </c>
      <c r="C180" s="189" t="s">
        <v>510</v>
      </c>
      <c r="D180" s="199" t="s">
        <v>249</v>
      </c>
      <c r="E180" s="188" t="s">
        <v>286</v>
      </c>
      <c r="F180" s="197" t="s">
        <v>1171</v>
      </c>
    </row>
    <row r="181" spans="1:6">
      <c r="A181" s="189" t="s">
        <v>618</v>
      </c>
      <c r="B181" s="190" t="s">
        <v>1222</v>
      </c>
      <c r="C181" s="189" t="s">
        <v>510</v>
      </c>
      <c r="D181" s="199" t="s">
        <v>250</v>
      </c>
      <c r="E181" s="188" t="s">
        <v>1140</v>
      </c>
      <c r="F181" s="197" t="s">
        <v>1141</v>
      </c>
    </row>
    <row r="182" spans="1:6">
      <c r="A182" s="189" t="s">
        <v>619</v>
      </c>
      <c r="B182" s="190" t="s">
        <v>1222</v>
      </c>
      <c r="C182" s="189" t="s">
        <v>510</v>
      </c>
      <c r="D182" s="199" t="s">
        <v>1079</v>
      </c>
      <c r="E182" s="188" t="s">
        <v>1116</v>
      </c>
      <c r="F182" s="197" t="s">
        <v>1117</v>
      </c>
    </row>
    <row r="183" spans="1:6">
      <c r="A183" s="189" t="s">
        <v>620</v>
      </c>
      <c r="B183" s="190" t="s">
        <v>1222</v>
      </c>
      <c r="C183" s="189" t="s">
        <v>510</v>
      </c>
      <c r="D183" s="199" t="s">
        <v>859</v>
      </c>
      <c r="E183" s="188" t="s">
        <v>1119</v>
      </c>
      <c r="F183" s="197" t="s">
        <v>1120</v>
      </c>
    </row>
    <row r="184" spans="1:6">
      <c r="A184" s="189" t="s">
        <v>621</v>
      </c>
      <c r="B184" s="190" t="s">
        <v>1222</v>
      </c>
      <c r="C184" s="189" t="s">
        <v>510</v>
      </c>
      <c r="D184" s="199" t="s">
        <v>860</v>
      </c>
      <c r="E184" s="188" t="s">
        <v>1172</v>
      </c>
      <c r="F184" s="197" t="s">
        <v>1173</v>
      </c>
    </row>
    <row r="185" spans="1:6">
      <c r="A185" s="189" t="s">
        <v>622</v>
      </c>
      <c r="B185" s="190" t="s">
        <v>1222</v>
      </c>
      <c r="C185" s="189" t="s">
        <v>510</v>
      </c>
      <c r="D185" s="199" t="s">
        <v>253</v>
      </c>
      <c r="E185" s="188" t="s">
        <v>1174</v>
      </c>
      <c r="F185" s="197" t="s">
        <v>1175</v>
      </c>
    </row>
    <row r="186" spans="1:6">
      <c r="A186" s="189" t="s">
        <v>623</v>
      </c>
      <c r="B186" s="190" t="s">
        <v>1222</v>
      </c>
      <c r="C186" s="189" t="s">
        <v>510</v>
      </c>
      <c r="D186" s="199" t="s">
        <v>255</v>
      </c>
      <c r="E186" s="188" t="s">
        <v>1140</v>
      </c>
      <c r="F186" s="197" t="s">
        <v>1141</v>
      </c>
    </row>
    <row r="187" spans="1:6">
      <c r="A187" s="189" t="s">
        <v>624</v>
      </c>
      <c r="B187" s="190" t="s">
        <v>1222</v>
      </c>
      <c r="C187" s="189" t="s">
        <v>510</v>
      </c>
      <c r="D187" s="199" t="s">
        <v>861</v>
      </c>
      <c r="E187" s="188" t="s">
        <v>1176</v>
      </c>
      <c r="F187" s="197" t="s">
        <v>1177</v>
      </c>
    </row>
    <row r="188" spans="1:6">
      <c r="A188" s="189" t="s">
        <v>625</v>
      </c>
      <c r="B188" s="190" t="s">
        <v>1222</v>
      </c>
      <c r="C188" s="189" t="s">
        <v>510</v>
      </c>
      <c r="D188" s="199" t="s">
        <v>257</v>
      </c>
      <c r="E188" s="188" t="s">
        <v>1154</v>
      </c>
      <c r="F188" s="197" t="s">
        <v>1155</v>
      </c>
    </row>
    <row r="189" spans="1:6">
      <c r="A189" s="189" t="s">
        <v>626</v>
      </c>
      <c r="B189" s="190" t="s">
        <v>1222</v>
      </c>
      <c r="C189" s="189" t="s">
        <v>510</v>
      </c>
      <c r="D189" s="199" t="s">
        <v>862</v>
      </c>
      <c r="E189" s="188" t="s">
        <v>1178</v>
      </c>
      <c r="F189" s="197" t="s">
        <v>292</v>
      </c>
    </row>
    <row r="190" spans="1:6">
      <c r="A190" s="189" t="s">
        <v>627</v>
      </c>
      <c r="B190" s="190" t="s">
        <v>1222</v>
      </c>
      <c r="C190" s="189" t="s">
        <v>510</v>
      </c>
      <c r="D190" s="199" t="s">
        <v>863</v>
      </c>
      <c r="E190" s="188" t="s">
        <v>1179</v>
      </c>
      <c r="F190" s="197" t="s">
        <v>293</v>
      </c>
    </row>
    <row r="191" spans="1:6">
      <c r="A191" s="189" t="s">
        <v>628</v>
      </c>
      <c r="B191" s="190" t="s">
        <v>1222</v>
      </c>
      <c r="C191" s="189" t="s">
        <v>510</v>
      </c>
      <c r="D191" s="199" t="s">
        <v>864</v>
      </c>
      <c r="E191" s="188" t="s">
        <v>1180</v>
      </c>
      <c r="F191" s="197" t="s">
        <v>294</v>
      </c>
    </row>
    <row r="192" spans="1:6">
      <c r="A192" s="189" t="s">
        <v>629</v>
      </c>
      <c r="B192" s="190" t="s">
        <v>1222</v>
      </c>
      <c r="C192" s="189" t="s">
        <v>510</v>
      </c>
      <c r="D192" s="199" t="s">
        <v>865</v>
      </c>
      <c r="E192" s="188" t="s">
        <v>1181</v>
      </c>
      <c r="F192" s="197" t="s">
        <v>1182</v>
      </c>
    </row>
    <row r="193" spans="1:6">
      <c r="A193" s="189" t="s">
        <v>630</v>
      </c>
      <c r="B193" s="190" t="s">
        <v>1222</v>
      </c>
      <c r="C193" s="189" t="s">
        <v>510</v>
      </c>
      <c r="D193" s="199" t="s">
        <v>866</v>
      </c>
      <c r="E193" s="188" t="s">
        <v>1183</v>
      </c>
      <c r="F193" s="197" t="s">
        <v>295</v>
      </c>
    </row>
    <row r="194" spans="1:6">
      <c r="A194" s="189" t="s">
        <v>631</v>
      </c>
      <c r="B194" s="190" t="s">
        <v>1222</v>
      </c>
      <c r="C194" s="189" t="s">
        <v>510</v>
      </c>
      <c r="D194" s="199" t="s">
        <v>234</v>
      </c>
      <c r="E194" s="188" t="s">
        <v>1184</v>
      </c>
      <c r="F194" s="197" t="s">
        <v>1185</v>
      </c>
    </row>
    <row r="195" spans="1:6">
      <c r="A195" s="189" t="s">
        <v>632</v>
      </c>
      <c r="B195" s="190" t="s">
        <v>1222</v>
      </c>
      <c r="C195" s="189" t="s">
        <v>510</v>
      </c>
      <c r="D195" s="199" t="s">
        <v>238</v>
      </c>
      <c r="E195" s="188" t="s">
        <v>1186</v>
      </c>
      <c r="F195" s="197" t="s">
        <v>296</v>
      </c>
    </row>
    <row r="196" spans="1:6">
      <c r="A196" s="189" t="s">
        <v>633</v>
      </c>
      <c r="B196" s="190" t="s">
        <v>1222</v>
      </c>
      <c r="C196" s="189" t="s">
        <v>510</v>
      </c>
      <c r="D196" s="199" t="s">
        <v>240</v>
      </c>
      <c r="E196" s="188" t="s">
        <v>1148</v>
      </c>
      <c r="F196" s="197" t="s">
        <v>297</v>
      </c>
    </row>
    <row r="197" spans="1:6">
      <c r="A197" s="189" t="s">
        <v>634</v>
      </c>
      <c r="B197" s="190" t="s">
        <v>1222</v>
      </c>
      <c r="C197" s="189" t="s">
        <v>510</v>
      </c>
      <c r="D197" s="199" t="s">
        <v>1080</v>
      </c>
      <c r="E197" s="188" t="s">
        <v>1152</v>
      </c>
      <c r="F197" s="197" t="s">
        <v>1187</v>
      </c>
    </row>
    <row r="198" spans="1:6">
      <c r="A198" s="189" t="s">
        <v>635</v>
      </c>
      <c r="B198" s="190" t="s">
        <v>1222</v>
      </c>
      <c r="C198" s="189" t="s">
        <v>510</v>
      </c>
      <c r="D198" s="199" t="s">
        <v>1081</v>
      </c>
      <c r="E198" s="188" t="s">
        <v>1188</v>
      </c>
      <c r="F198" s="197" t="s">
        <v>1189</v>
      </c>
    </row>
    <row r="199" spans="1:6">
      <c r="A199" s="189" t="s">
        <v>636</v>
      </c>
      <c r="B199" s="190" t="s">
        <v>1222</v>
      </c>
      <c r="C199" s="189" t="s">
        <v>510</v>
      </c>
      <c r="D199" s="199" t="s">
        <v>867</v>
      </c>
      <c r="E199" s="188" t="s">
        <v>1190</v>
      </c>
      <c r="F199" s="197" t="s">
        <v>1191</v>
      </c>
    </row>
    <row r="200" spans="1:6">
      <c r="A200" s="189" t="s">
        <v>637</v>
      </c>
      <c r="B200" s="190" t="s">
        <v>1222</v>
      </c>
      <c r="C200" s="189" t="s">
        <v>510</v>
      </c>
      <c r="D200" s="199" t="s">
        <v>868</v>
      </c>
      <c r="E200" s="188" t="s">
        <v>1192</v>
      </c>
      <c r="F200" s="197" t="s">
        <v>1193</v>
      </c>
    </row>
    <row r="201" spans="1:6">
      <c r="A201" s="189" t="s">
        <v>638</v>
      </c>
      <c r="B201" s="190" t="s">
        <v>1222</v>
      </c>
      <c r="C201" s="189" t="s">
        <v>510</v>
      </c>
      <c r="D201" s="199" t="s">
        <v>869</v>
      </c>
      <c r="E201" s="188" t="s">
        <v>1194</v>
      </c>
      <c r="F201" s="197" t="s">
        <v>1195</v>
      </c>
    </row>
    <row r="202" spans="1:6">
      <c r="A202" s="189" t="s">
        <v>639</v>
      </c>
      <c r="B202" s="190" t="s">
        <v>1222</v>
      </c>
      <c r="C202" s="189" t="s">
        <v>510</v>
      </c>
      <c r="D202" s="199" t="s">
        <v>870</v>
      </c>
      <c r="E202" s="188" t="s">
        <v>1196</v>
      </c>
      <c r="F202" s="197" t="s">
        <v>298</v>
      </c>
    </row>
    <row r="203" spans="1:6">
      <c r="A203" s="189" t="s">
        <v>640</v>
      </c>
      <c r="B203" s="190" t="s">
        <v>1222</v>
      </c>
      <c r="C203" s="189" t="s">
        <v>510</v>
      </c>
      <c r="D203" s="199" t="s">
        <v>244</v>
      </c>
      <c r="E203" s="188" t="s">
        <v>1197</v>
      </c>
      <c r="F203" s="197" t="s">
        <v>1700</v>
      </c>
    </row>
    <row r="204" spans="1:6">
      <c r="A204" s="189" t="s">
        <v>641</v>
      </c>
      <c r="B204" s="190" t="s">
        <v>1222</v>
      </c>
      <c r="C204" s="189" t="s">
        <v>510</v>
      </c>
      <c r="D204" s="199" t="s">
        <v>871</v>
      </c>
      <c r="E204" s="188" t="s">
        <v>1198</v>
      </c>
      <c r="F204" s="197" t="s">
        <v>299</v>
      </c>
    </row>
    <row r="205" spans="1:6">
      <c r="A205" s="189" t="s">
        <v>642</v>
      </c>
      <c r="B205" s="190" t="s">
        <v>1222</v>
      </c>
      <c r="C205" s="189" t="s">
        <v>510</v>
      </c>
      <c r="D205" s="199" t="s">
        <v>872</v>
      </c>
      <c r="E205" s="188" t="s">
        <v>1199</v>
      </c>
      <c r="F205" s="197" t="s">
        <v>1200</v>
      </c>
    </row>
    <row r="206" spans="1:6">
      <c r="A206" s="189" t="s">
        <v>643</v>
      </c>
      <c r="B206" s="190" t="s">
        <v>1222</v>
      </c>
      <c r="C206" s="189" t="s">
        <v>510</v>
      </c>
      <c r="D206" s="199" t="s">
        <v>873</v>
      </c>
      <c r="E206" s="188" t="s">
        <v>1201</v>
      </c>
      <c r="F206" s="197" t="s">
        <v>1202</v>
      </c>
    </row>
    <row r="207" spans="1:6">
      <c r="A207" s="189" t="s">
        <v>644</v>
      </c>
      <c r="B207" s="190" t="s">
        <v>1222</v>
      </c>
      <c r="C207" s="189" t="s">
        <v>510</v>
      </c>
      <c r="D207" s="199" t="s">
        <v>874</v>
      </c>
      <c r="E207" s="188" t="s">
        <v>1203</v>
      </c>
      <c r="F207" s="197" t="s">
        <v>1195</v>
      </c>
    </row>
    <row r="208" spans="1:6">
      <c r="A208" s="189" t="s">
        <v>645</v>
      </c>
      <c r="B208" s="190" t="s">
        <v>1222</v>
      </c>
      <c r="C208" s="189" t="s">
        <v>510</v>
      </c>
      <c r="D208" s="199" t="s">
        <v>1082</v>
      </c>
      <c r="E208" s="188" t="s">
        <v>1203</v>
      </c>
      <c r="F208" s="197" t="s">
        <v>1195</v>
      </c>
    </row>
    <row r="209" spans="1:6">
      <c r="A209" s="189" t="s">
        <v>646</v>
      </c>
      <c r="B209" s="190" t="s">
        <v>1222</v>
      </c>
      <c r="C209" s="189" t="s">
        <v>510</v>
      </c>
      <c r="D209" s="199" t="s">
        <v>1083</v>
      </c>
      <c r="E209" s="188" t="s">
        <v>1663</v>
      </c>
      <c r="F209" s="197" t="s">
        <v>1143</v>
      </c>
    </row>
    <row r="210" spans="1:6">
      <c r="A210" s="189" t="s">
        <v>647</v>
      </c>
      <c r="B210" s="190" t="s">
        <v>1222</v>
      </c>
      <c r="C210" s="189" t="s">
        <v>510</v>
      </c>
      <c r="D210" s="199" t="s">
        <v>875</v>
      </c>
      <c r="E210" s="188" t="s">
        <v>1160</v>
      </c>
      <c r="F210" s="197" t="s">
        <v>290</v>
      </c>
    </row>
    <row r="211" spans="1:6">
      <c r="A211" s="189" t="s">
        <v>648</v>
      </c>
      <c r="B211" s="190" t="s">
        <v>1222</v>
      </c>
      <c r="C211" s="189" t="s">
        <v>510</v>
      </c>
      <c r="D211" s="199" t="s">
        <v>1084</v>
      </c>
      <c r="E211" s="188" t="s">
        <v>1148</v>
      </c>
      <c r="F211" s="197" t="s">
        <v>297</v>
      </c>
    </row>
    <row r="212" spans="1:6">
      <c r="A212" s="189" t="s">
        <v>649</v>
      </c>
      <c r="B212" s="190" t="s">
        <v>1222</v>
      </c>
      <c r="C212" s="189" t="s">
        <v>510</v>
      </c>
      <c r="D212" s="199" t="s">
        <v>483</v>
      </c>
      <c r="E212" s="188" t="s">
        <v>824</v>
      </c>
      <c r="F212" s="197" t="s">
        <v>831</v>
      </c>
    </row>
    <row r="213" spans="1:6">
      <c r="A213" s="189" t="s">
        <v>560</v>
      </c>
      <c r="B213" s="190" t="s">
        <v>1222</v>
      </c>
      <c r="C213" s="189" t="s">
        <v>510</v>
      </c>
      <c r="D213" s="199" t="s">
        <v>961</v>
      </c>
      <c r="E213" s="188" t="s">
        <v>1089</v>
      </c>
      <c r="F213" s="197" t="s">
        <v>832</v>
      </c>
    </row>
    <row r="214" spans="1:6">
      <c r="A214" s="189" t="s">
        <v>561</v>
      </c>
      <c r="B214" s="190" t="s">
        <v>1222</v>
      </c>
      <c r="C214" s="189" t="s">
        <v>510</v>
      </c>
      <c r="D214" s="199" t="s">
        <v>876</v>
      </c>
      <c r="E214" s="188" t="s">
        <v>1203</v>
      </c>
      <c r="F214" s="197" t="s">
        <v>1195</v>
      </c>
    </row>
    <row r="215" spans="1:6">
      <c r="A215" s="189" t="s">
        <v>562</v>
      </c>
      <c r="B215" s="190" t="s">
        <v>1222</v>
      </c>
      <c r="C215" s="189" t="s">
        <v>510</v>
      </c>
      <c r="D215" s="199" t="s">
        <v>877</v>
      </c>
      <c r="E215" s="188" t="s">
        <v>1204</v>
      </c>
      <c r="F215" s="197" t="s">
        <v>1205</v>
      </c>
    </row>
    <row r="216" spans="1:6">
      <c r="A216" s="189" t="s">
        <v>1651</v>
      </c>
      <c r="B216" s="190" t="s">
        <v>1222</v>
      </c>
      <c r="C216" s="189" t="s">
        <v>510</v>
      </c>
      <c r="D216" s="199" t="s">
        <v>1901</v>
      </c>
      <c r="E216" s="188" t="s">
        <v>1203</v>
      </c>
      <c r="F216" s="197" t="s">
        <v>1195</v>
      </c>
    </row>
    <row r="217" spans="1:6">
      <c r="A217" s="189" t="s">
        <v>1652</v>
      </c>
      <c r="B217" s="190" t="s">
        <v>1222</v>
      </c>
      <c r="C217" s="189" t="s">
        <v>510</v>
      </c>
      <c r="D217" s="199" t="s">
        <v>1902</v>
      </c>
      <c r="E217" s="188" t="s">
        <v>1203</v>
      </c>
      <c r="F217" s="197" t="s">
        <v>1195</v>
      </c>
    </row>
    <row r="218" spans="1:6">
      <c r="A218" s="189" t="s">
        <v>650</v>
      </c>
      <c r="B218" s="190" t="s">
        <v>1222</v>
      </c>
      <c r="C218" s="189" t="s">
        <v>510</v>
      </c>
      <c r="D218" s="199" t="s">
        <v>1085</v>
      </c>
      <c r="E218" s="188" t="s">
        <v>1206</v>
      </c>
      <c r="F218" s="197" t="s">
        <v>1207</v>
      </c>
    </row>
    <row r="219" spans="1:6">
      <c r="A219" s="189" t="s">
        <v>651</v>
      </c>
      <c r="B219" s="190" t="s">
        <v>1222</v>
      </c>
      <c r="C219" s="189" t="s">
        <v>510</v>
      </c>
      <c r="D219" s="199" t="s">
        <v>251</v>
      </c>
      <c r="E219" s="188" t="s">
        <v>1208</v>
      </c>
      <c r="F219" s="197" t="s">
        <v>1209</v>
      </c>
    </row>
    <row r="220" spans="1:6">
      <c r="A220" s="189" t="s">
        <v>652</v>
      </c>
      <c r="B220" s="190" t="s">
        <v>1222</v>
      </c>
      <c r="C220" s="189" t="s">
        <v>510</v>
      </c>
      <c r="D220" s="199" t="s">
        <v>878</v>
      </c>
      <c r="E220" s="188" t="s">
        <v>1210</v>
      </c>
      <c r="F220" s="197" t="s">
        <v>1211</v>
      </c>
    </row>
    <row r="221" spans="1:6">
      <c r="A221" s="189" t="s">
        <v>653</v>
      </c>
      <c r="B221" s="190" t="s">
        <v>1222</v>
      </c>
      <c r="C221" s="189" t="s">
        <v>510</v>
      </c>
      <c r="D221" s="199" t="s">
        <v>879</v>
      </c>
      <c r="E221" s="188" t="s">
        <v>826</v>
      </c>
      <c r="F221" s="197" t="s">
        <v>1212</v>
      </c>
    </row>
    <row r="222" spans="1:6">
      <c r="A222" s="189" t="s">
        <v>654</v>
      </c>
      <c r="B222" s="190" t="s">
        <v>1222</v>
      </c>
      <c r="C222" s="189" t="s">
        <v>510</v>
      </c>
      <c r="D222" s="199" t="s">
        <v>252</v>
      </c>
      <c r="E222" s="188" t="s">
        <v>1213</v>
      </c>
      <c r="F222" s="197" t="s">
        <v>1214</v>
      </c>
    </row>
    <row r="223" spans="1:6">
      <c r="A223" s="189" t="s">
        <v>655</v>
      </c>
      <c r="B223" s="190" t="s">
        <v>1222</v>
      </c>
      <c r="C223" s="189" t="s">
        <v>510</v>
      </c>
      <c r="D223" s="199" t="s">
        <v>880</v>
      </c>
      <c r="E223" s="188" t="s">
        <v>1164</v>
      </c>
      <c r="F223" s="197" t="s">
        <v>1165</v>
      </c>
    </row>
    <row r="224" spans="1:6">
      <c r="A224" s="189" t="s">
        <v>656</v>
      </c>
      <c r="B224" s="190" t="s">
        <v>1222</v>
      </c>
      <c r="C224" s="189" t="s">
        <v>510</v>
      </c>
      <c r="D224" s="199" t="s">
        <v>881</v>
      </c>
      <c r="E224" s="188" t="s">
        <v>1662</v>
      </c>
      <c r="F224" s="197" t="s">
        <v>1135</v>
      </c>
    </row>
    <row r="225" spans="1:6">
      <c r="A225" s="189" t="s">
        <v>657</v>
      </c>
      <c r="B225" s="190" t="s">
        <v>1222</v>
      </c>
      <c r="C225" s="189" t="s">
        <v>510</v>
      </c>
      <c r="D225" s="199" t="s">
        <v>882</v>
      </c>
      <c r="E225" s="188" t="s">
        <v>1215</v>
      </c>
      <c r="F225" s="197" t="s">
        <v>1216</v>
      </c>
    </row>
    <row r="226" spans="1:6">
      <c r="A226" s="189" t="s">
        <v>658</v>
      </c>
      <c r="B226" s="190" t="s">
        <v>1222</v>
      </c>
      <c r="C226" s="189" t="s">
        <v>510</v>
      </c>
      <c r="D226" s="199" t="s">
        <v>798</v>
      </c>
      <c r="E226" s="188" t="s">
        <v>825</v>
      </c>
      <c r="F226" s="197" t="s">
        <v>833</v>
      </c>
    </row>
    <row r="227" spans="1:6">
      <c r="A227" s="189" t="s">
        <v>840</v>
      </c>
      <c r="B227" s="190" t="s">
        <v>1222</v>
      </c>
      <c r="C227" s="189" t="s">
        <v>510</v>
      </c>
      <c r="D227" s="199" t="s">
        <v>883</v>
      </c>
      <c r="E227" s="188" t="s">
        <v>1217</v>
      </c>
      <c r="F227" s="197" t="s">
        <v>1218</v>
      </c>
    </row>
    <row r="228" spans="1:6">
      <c r="A228" s="189" t="s">
        <v>1226</v>
      </c>
      <c r="B228" s="190" t="s">
        <v>1222</v>
      </c>
      <c r="C228" s="189" t="s">
        <v>510</v>
      </c>
      <c r="D228" s="199" t="s">
        <v>1219</v>
      </c>
      <c r="E228" s="188" t="s">
        <v>1164</v>
      </c>
      <c r="F228" s="197" t="s">
        <v>1165</v>
      </c>
    </row>
    <row r="229" spans="1:6">
      <c r="A229" s="189" t="s">
        <v>659</v>
      </c>
      <c r="B229" s="190" t="s">
        <v>1222</v>
      </c>
      <c r="C229" s="189" t="s">
        <v>1008</v>
      </c>
      <c r="D229" s="199" t="s">
        <v>282</v>
      </c>
      <c r="E229" s="188" t="s">
        <v>1220</v>
      </c>
      <c r="F229" s="197" t="s">
        <v>1221</v>
      </c>
    </row>
    <row r="230" spans="1:6">
      <c r="A230" s="189" t="s">
        <v>1653</v>
      </c>
      <c r="B230" s="190" t="s">
        <v>1222</v>
      </c>
      <c r="C230" s="189" t="s">
        <v>1008</v>
      </c>
      <c r="D230" s="199" t="s">
        <v>1903</v>
      </c>
      <c r="E230" s="188" t="s">
        <v>1665</v>
      </c>
      <c r="F230" s="197" t="s">
        <v>1701</v>
      </c>
    </row>
    <row r="231" spans="1:6">
      <c r="A231" s="189" t="s">
        <v>660</v>
      </c>
      <c r="B231" s="190" t="s">
        <v>1227</v>
      </c>
      <c r="C231" s="189" t="s">
        <v>1008</v>
      </c>
      <c r="D231" s="199" t="s">
        <v>235</v>
      </c>
      <c r="E231" s="188" t="s">
        <v>1230</v>
      </c>
      <c r="F231" s="197" t="s">
        <v>1702</v>
      </c>
    </row>
    <row r="232" spans="1:6">
      <c r="A232" s="191" t="s">
        <v>661</v>
      </c>
      <c r="B232" s="192" t="s">
        <v>1227</v>
      </c>
      <c r="C232" s="191" t="s">
        <v>1008</v>
      </c>
      <c r="D232" s="200" t="s">
        <v>962</v>
      </c>
      <c r="E232" s="192" t="s">
        <v>1231</v>
      </c>
      <c r="F232" s="200" t="s">
        <v>1232</v>
      </c>
    </row>
    <row r="233" spans="1:6">
      <c r="A233" s="187" t="s">
        <v>662</v>
      </c>
      <c r="B233" s="188" t="s">
        <v>1227</v>
      </c>
      <c r="C233" s="187" t="s">
        <v>1008</v>
      </c>
      <c r="D233" s="197" t="s">
        <v>1086</v>
      </c>
      <c r="E233" s="188" t="s">
        <v>1233</v>
      </c>
      <c r="F233" s="197" t="s">
        <v>1234</v>
      </c>
    </row>
    <row r="234" spans="1:6">
      <c r="A234" s="189" t="s">
        <v>663</v>
      </c>
      <c r="B234" s="190" t="s">
        <v>1227</v>
      </c>
      <c r="C234" s="189" t="s">
        <v>1008</v>
      </c>
      <c r="D234" s="199" t="s">
        <v>884</v>
      </c>
      <c r="E234" s="188" t="s">
        <v>1235</v>
      </c>
      <c r="F234" s="197" t="s">
        <v>1236</v>
      </c>
    </row>
    <row r="235" spans="1:6">
      <c r="A235" s="189" t="s">
        <v>1654</v>
      </c>
      <c r="B235" s="190" t="s">
        <v>1227</v>
      </c>
      <c r="C235" s="189" t="s">
        <v>1008</v>
      </c>
      <c r="D235" s="199" t="s">
        <v>1904</v>
      </c>
      <c r="E235" s="188" t="s">
        <v>1666</v>
      </c>
      <c r="F235" s="197" t="s">
        <v>1703</v>
      </c>
    </row>
    <row r="236" spans="1:6">
      <c r="A236" s="189" t="s">
        <v>664</v>
      </c>
      <c r="B236" s="190" t="s">
        <v>1227</v>
      </c>
      <c r="C236" s="189" t="s">
        <v>1008</v>
      </c>
      <c r="D236" s="199" t="s">
        <v>241</v>
      </c>
      <c r="E236" s="188" t="s">
        <v>1237</v>
      </c>
      <c r="F236" s="197" t="s">
        <v>1238</v>
      </c>
    </row>
    <row r="237" spans="1:6">
      <c r="A237" s="193" t="s">
        <v>665</v>
      </c>
      <c r="B237" s="190" t="s">
        <v>1227</v>
      </c>
      <c r="C237" s="206" t="s">
        <v>1008</v>
      </c>
      <c r="D237" s="201" t="s">
        <v>242</v>
      </c>
      <c r="E237" s="188" t="s">
        <v>1239</v>
      </c>
      <c r="F237" s="197" t="s">
        <v>1240</v>
      </c>
    </row>
    <row r="238" spans="1:6">
      <c r="A238" s="187" t="s">
        <v>666</v>
      </c>
      <c r="B238" s="188" t="s">
        <v>1227</v>
      </c>
      <c r="C238" s="187" t="s">
        <v>1008</v>
      </c>
      <c r="D238" s="197" t="s">
        <v>886</v>
      </c>
      <c r="E238" s="188" t="s">
        <v>1241</v>
      </c>
      <c r="F238" s="197" t="s">
        <v>1242</v>
      </c>
    </row>
    <row r="239" spans="1:6">
      <c r="A239" s="189" t="s">
        <v>667</v>
      </c>
      <c r="B239" s="190" t="s">
        <v>1227</v>
      </c>
      <c r="C239" s="189" t="s">
        <v>1008</v>
      </c>
      <c r="D239" s="199" t="s">
        <v>246</v>
      </c>
      <c r="E239" s="188" t="s">
        <v>1243</v>
      </c>
      <c r="F239" s="197" t="s">
        <v>1244</v>
      </c>
    </row>
    <row r="240" spans="1:6">
      <c r="A240" s="189" t="s">
        <v>668</v>
      </c>
      <c r="B240" s="190" t="s">
        <v>1227</v>
      </c>
      <c r="C240" s="189" t="s">
        <v>1008</v>
      </c>
      <c r="D240" s="199" t="s">
        <v>248</v>
      </c>
      <c r="E240" s="188" t="s">
        <v>1245</v>
      </c>
      <c r="F240" s="197" t="s">
        <v>1246</v>
      </c>
    </row>
    <row r="241" spans="1:6">
      <c r="A241" s="189" t="s">
        <v>669</v>
      </c>
      <c r="B241" s="190" t="s">
        <v>1227</v>
      </c>
      <c r="C241" s="189" t="s">
        <v>1008</v>
      </c>
      <c r="D241" s="199" t="s">
        <v>887</v>
      </c>
      <c r="E241" s="188" t="s">
        <v>1247</v>
      </c>
      <c r="F241" s="197" t="s">
        <v>1248</v>
      </c>
    </row>
    <row r="242" spans="1:6">
      <c r="A242" s="189" t="s">
        <v>670</v>
      </c>
      <c r="B242" s="190" t="s">
        <v>1227</v>
      </c>
      <c r="C242" s="189" t="s">
        <v>510</v>
      </c>
      <c r="D242" s="199" t="s">
        <v>1087</v>
      </c>
      <c r="E242" s="188" t="s">
        <v>1249</v>
      </c>
      <c r="F242" s="197" t="s">
        <v>1250</v>
      </c>
    </row>
    <row r="243" spans="1:6">
      <c r="A243" s="189" t="s">
        <v>671</v>
      </c>
      <c r="B243" s="190" t="s">
        <v>1905</v>
      </c>
      <c r="C243" s="207" t="s">
        <v>510</v>
      </c>
      <c r="D243" s="199" t="s">
        <v>1906</v>
      </c>
      <c r="E243" s="188"/>
      <c r="F243" s="197" t="s">
        <v>834</v>
      </c>
    </row>
    <row r="244" spans="1:6">
      <c r="A244" s="194" t="s">
        <v>672</v>
      </c>
      <c r="B244" s="195" t="s">
        <v>1228</v>
      </c>
      <c r="C244" s="194" t="s">
        <v>510</v>
      </c>
      <c r="D244" s="202" t="s">
        <v>1907</v>
      </c>
      <c r="E244" s="203"/>
      <c r="F244" s="202" t="s">
        <v>835</v>
      </c>
    </row>
    <row r="245" spans="1:6">
      <c r="A245" s="189" t="s">
        <v>673</v>
      </c>
      <c r="B245" s="190" t="s">
        <v>1228</v>
      </c>
      <c r="C245" s="189" t="s">
        <v>510</v>
      </c>
      <c r="D245" s="199" t="s">
        <v>1908</v>
      </c>
      <c r="E245" s="204"/>
      <c r="F245" s="199" t="s">
        <v>836</v>
      </c>
    </row>
    <row r="246" spans="1:6">
      <c r="A246" s="189" t="s">
        <v>674</v>
      </c>
      <c r="B246" s="190" t="s">
        <v>1228</v>
      </c>
      <c r="C246" s="189" t="s">
        <v>510</v>
      </c>
      <c r="D246" s="199" t="s">
        <v>1909</v>
      </c>
      <c r="E246" s="204"/>
      <c r="F246" s="199" t="s">
        <v>837</v>
      </c>
    </row>
    <row r="247" spans="1:6">
      <c r="A247" s="189" t="s">
        <v>675</v>
      </c>
      <c r="B247" s="190" t="s">
        <v>1228</v>
      </c>
      <c r="C247" s="189" t="s">
        <v>510</v>
      </c>
      <c r="D247" s="199" t="s">
        <v>1910</v>
      </c>
      <c r="E247" s="204"/>
      <c r="F247" s="199" t="s">
        <v>838</v>
      </c>
    </row>
    <row r="248" spans="1:6">
      <c r="A248" s="189" t="s">
        <v>676</v>
      </c>
      <c r="B248" s="190" t="s">
        <v>790</v>
      </c>
      <c r="C248" s="189" t="s">
        <v>510</v>
      </c>
      <c r="D248" s="199" t="s">
        <v>1251</v>
      </c>
      <c r="E248" s="204"/>
      <c r="F248" s="199" t="s">
        <v>1423</v>
      </c>
    </row>
    <row r="249" spans="1:6">
      <c r="A249" s="189" t="s">
        <v>677</v>
      </c>
      <c r="B249" s="190" t="s">
        <v>790</v>
      </c>
      <c r="C249" s="189" t="s">
        <v>510</v>
      </c>
      <c r="D249" s="199" t="s">
        <v>1252</v>
      </c>
      <c r="E249" s="204"/>
      <c r="F249" s="199" t="s">
        <v>1424</v>
      </c>
    </row>
    <row r="250" spans="1:6">
      <c r="A250" s="191" t="s">
        <v>678</v>
      </c>
      <c r="B250" s="192" t="s">
        <v>790</v>
      </c>
      <c r="C250" s="191" t="s">
        <v>510</v>
      </c>
      <c r="D250" s="200" t="s">
        <v>1253</v>
      </c>
      <c r="E250" s="205"/>
      <c r="F250" s="200" t="s">
        <v>1425</v>
      </c>
    </row>
    <row r="251" spans="1:6">
      <c r="A251" s="194" t="s">
        <v>679</v>
      </c>
      <c r="B251" s="195" t="s">
        <v>790</v>
      </c>
      <c r="C251" s="187" t="s">
        <v>510</v>
      </c>
      <c r="D251" s="202" t="s">
        <v>1254</v>
      </c>
      <c r="E251" s="203"/>
      <c r="F251" s="202" t="s">
        <v>1426</v>
      </c>
    </row>
    <row r="252" spans="1:6">
      <c r="A252" s="189" t="s">
        <v>229</v>
      </c>
      <c r="B252" s="190" t="s">
        <v>790</v>
      </c>
      <c r="C252" s="189" t="s">
        <v>510</v>
      </c>
      <c r="D252" s="199" t="s">
        <v>1255</v>
      </c>
      <c r="E252" s="204"/>
      <c r="F252" s="199" t="s">
        <v>1427</v>
      </c>
    </row>
    <row r="253" spans="1:6">
      <c r="A253" s="189" t="s">
        <v>1655</v>
      </c>
      <c r="B253" s="190" t="s">
        <v>790</v>
      </c>
      <c r="C253" s="189" t="s">
        <v>510</v>
      </c>
      <c r="D253" s="199" t="s">
        <v>1704</v>
      </c>
      <c r="E253" s="204"/>
      <c r="F253" s="199" t="s">
        <v>1704</v>
      </c>
    </row>
    <row r="254" spans="1:6">
      <c r="A254" s="189" t="s">
        <v>680</v>
      </c>
      <c r="B254" s="190" t="s">
        <v>790</v>
      </c>
      <c r="C254" s="189" t="s">
        <v>510</v>
      </c>
      <c r="D254" s="199" t="s">
        <v>1256</v>
      </c>
      <c r="E254" s="204"/>
      <c r="F254" s="199" t="s">
        <v>1428</v>
      </c>
    </row>
    <row r="255" spans="1:6">
      <c r="A255" s="189" t="s">
        <v>681</v>
      </c>
      <c r="B255" s="190" t="s">
        <v>790</v>
      </c>
      <c r="C255" s="189" t="s">
        <v>510</v>
      </c>
      <c r="D255" s="199" t="s">
        <v>1257</v>
      </c>
      <c r="E255" s="204"/>
      <c r="F255" s="199" t="s">
        <v>1429</v>
      </c>
    </row>
    <row r="256" spans="1:6">
      <c r="A256" s="189" t="s">
        <v>682</v>
      </c>
      <c r="B256" s="190" t="s">
        <v>790</v>
      </c>
      <c r="C256" s="189" t="s">
        <v>510</v>
      </c>
      <c r="D256" s="199" t="s">
        <v>1258</v>
      </c>
      <c r="E256" s="204"/>
      <c r="F256" s="199" t="s">
        <v>1430</v>
      </c>
    </row>
    <row r="257" spans="1:6">
      <c r="A257" s="189" t="s">
        <v>683</v>
      </c>
      <c r="B257" s="190" t="s">
        <v>790</v>
      </c>
      <c r="C257" s="189" t="s">
        <v>510</v>
      </c>
      <c r="D257" s="199" t="s">
        <v>1259</v>
      </c>
      <c r="E257" s="204"/>
      <c r="F257" s="199" t="s">
        <v>1431</v>
      </c>
    </row>
    <row r="258" spans="1:6">
      <c r="A258" s="189" t="s">
        <v>1229</v>
      </c>
      <c r="B258" s="190" t="s">
        <v>790</v>
      </c>
      <c r="C258" s="189" t="s">
        <v>510</v>
      </c>
      <c r="D258" s="199" t="s">
        <v>1260</v>
      </c>
      <c r="E258" s="204"/>
      <c r="F258" s="199" t="s">
        <v>1260</v>
      </c>
    </row>
    <row r="259" spans="1:6">
      <c r="A259" s="189" t="s">
        <v>1656</v>
      </c>
      <c r="B259" s="190" t="s">
        <v>790</v>
      </c>
      <c r="C259" s="189" t="s">
        <v>510</v>
      </c>
      <c r="D259" s="199" t="s">
        <v>1911</v>
      </c>
      <c r="E259" s="204"/>
      <c r="F259" s="199" t="s">
        <v>836</v>
      </c>
    </row>
    <row r="260" spans="1:6">
      <c r="A260" s="189" t="s">
        <v>684</v>
      </c>
      <c r="B260" s="190" t="s">
        <v>790</v>
      </c>
      <c r="C260" s="189" t="s">
        <v>510</v>
      </c>
      <c r="D260" s="199" t="s">
        <v>1261</v>
      </c>
      <c r="E260" s="204"/>
      <c r="F260" s="199" t="s">
        <v>1432</v>
      </c>
    </row>
    <row r="261" spans="1:6">
      <c r="A261" s="189" t="s">
        <v>685</v>
      </c>
      <c r="B261" s="190" t="s">
        <v>790</v>
      </c>
      <c r="C261" s="189" t="s">
        <v>510</v>
      </c>
      <c r="D261" s="199" t="s">
        <v>1262</v>
      </c>
      <c r="E261" s="204"/>
      <c r="F261" s="199" t="s">
        <v>1433</v>
      </c>
    </row>
    <row r="262" spans="1:6">
      <c r="A262" s="189" t="s">
        <v>686</v>
      </c>
      <c r="B262" s="190" t="s">
        <v>790</v>
      </c>
      <c r="C262" s="189" t="s">
        <v>510</v>
      </c>
      <c r="D262" s="199" t="s">
        <v>1263</v>
      </c>
      <c r="E262" s="204"/>
      <c r="F262" s="199" t="s">
        <v>1434</v>
      </c>
    </row>
    <row r="263" spans="1:6">
      <c r="A263" s="189" t="s">
        <v>687</v>
      </c>
      <c r="B263" s="190" t="s">
        <v>790</v>
      </c>
      <c r="C263" s="189" t="s">
        <v>510</v>
      </c>
      <c r="D263" s="199" t="s">
        <v>1264</v>
      </c>
      <c r="E263" s="204"/>
      <c r="F263" s="199" t="s">
        <v>1435</v>
      </c>
    </row>
    <row r="264" spans="1:6">
      <c r="A264" s="189" t="s">
        <v>688</v>
      </c>
      <c r="B264" s="190" t="s">
        <v>790</v>
      </c>
      <c r="C264" s="189" t="s">
        <v>510</v>
      </c>
      <c r="D264" s="199" t="s">
        <v>1265</v>
      </c>
      <c r="E264" s="204"/>
      <c r="F264" s="199" t="s">
        <v>1436</v>
      </c>
    </row>
    <row r="265" spans="1:6">
      <c r="A265" s="189" t="s">
        <v>689</v>
      </c>
      <c r="B265" s="190" t="s">
        <v>790</v>
      </c>
      <c r="C265" s="189" t="s">
        <v>510</v>
      </c>
      <c r="D265" s="199" t="s">
        <v>1266</v>
      </c>
      <c r="E265" s="204"/>
      <c r="F265" s="199" t="s">
        <v>1437</v>
      </c>
    </row>
    <row r="266" spans="1:6">
      <c r="A266" s="189" t="s">
        <v>690</v>
      </c>
      <c r="B266" s="190" t="s">
        <v>790</v>
      </c>
      <c r="C266" s="189" t="s">
        <v>510</v>
      </c>
      <c r="D266" s="199" t="s">
        <v>1267</v>
      </c>
      <c r="E266" s="204"/>
      <c r="F266" s="199" t="s">
        <v>1438</v>
      </c>
    </row>
    <row r="267" spans="1:6">
      <c r="A267" s="189" t="s">
        <v>691</v>
      </c>
      <c r="B267" s="190" t="s">
        <v>790</v>
      </c>
      <c r="C267" s="189" t="s">
        <v>510</v>
      </c>
      <c r="D267" s="199" t="s">
        <v>1268</v>
      </c>
      <c r="E267" s="204"/>
      <c r="F267" s="199" t="s">
        <v>1439</v>
      </c>
    </row>
    <row r="268" spans="1:6">
      <c r="A268" s="189" t="s">
        <v>692</v>
      </c>
      <c r="B268" s="190" t="s">
        <v>790</v>
      </c>
      <c r="C268" s="189" t="s">
        <v>510</v>
      </c>
      <c r="D268" s="199" t="s">
        <v>1269</v>
      </c>
      <c r="E268" s="204"/>
      <c r="F268" s="199" t="s">
        <v>1440</v>
      </c>
    </row>
    <row r="269" spans="1:6">
      <c r="A269" s="189" t="s">
        <v>693</v>
      </c>
      <c r="B269" s="190" t="s">
        <v>790</v>
      </c>
      <c r="C269" s="189" t="s">
        <v>510</v>
      </c>
      <c r="D269" s="199" t="s">
        <v>1270</v>
      </c>
      <c r="E269" s="204"/>
      <c r="F269" s="199" t="s">
        <v>1441</v>
      </c>
    </row>
    <row r="270" spans="1:6">
      <c r="A270" s="189" t="s">
        <v>943</v>
      </c>
      <c r="B270" s="190" t="s">
        <v>790</v>
      </c>
      <c r="C270" s="189" t="s">
        <v>510</v>
      </c>
      <c r="D270" s="199" t="s">
        <v>1271</v>
      </c>
      <c r="E270" s="204"/>
      <c r="F270" s="199" t="s">
        <v>1442</v>
      </c>
    </row>
    <row r="271" spans="1:6">
      <c r="A271" s="189" t="s">
        <v>694</v>
      </c>
      <c r="B271" s="190" t="s">
        <v>790</v>
      </c>
      <c r="C271" s="189" t="s">
        <v>510</v>
      </c>
      <c r="D271" s="199" t="s">
        <v>1272</v>
      </c>
      <c r="E271" s="204"/>
      <c r="F271" s="199" t="s">
        <v>1443</v>
      </c>
    </row>
    <row r="272" spans="1:6">
      <c r="A272" s="189" t="s">
        <v>695</v>
      </c>
      <c r="B272" s="190" t="s">
        <v>790</v>
      </c>
      <c r="C272" s="189" t="s">
        <v>510</v>
      </c>
      <c r="D272" s="199" t="s">
        <v>1273</v>
      </c>
      <c r="E272" s="204"/>
      <c r="F272" s="199" t="s">
        <v>1444</v>
      </c>
    </row>
    <row r="273" spans="1:6">
      <c r="A273" s="189" t="s">
        <v>696</v>
      </c>
      <c r="B273" s="190" t="s">
        <v>790</v>
      </c>
      <c r="C273" s="189" t="s">
        <v>510</v>
      </c>
      <c r="D273" s="199" t="s">
        <v>1274</v>
      </c>
      <c r="E273" s="204"/>
      <c r="F273" s="199" t="s">
        <v>1445</v>
      </c>
    </row>
    <row r="274" spans="1:6">
      <c r="A274" s="189" t="s">
        <v>697</v>
      </c>
      <c r="B274" s="190" t="s">
        <v>790</v>
      </c>
      <c r="C274" s="189" t="s">
        <v>510</v>
      </c>
      <c r="D274" s="199" t="s">
        <v>1275</v>
      </c>
      <c r="E274" s="204"/>
      <c r="F274" s="199" t="s">
        <v>1446</v>
      </c>
    </row>
    <row r="275" spans="1:6">
      <c r="A275" s="189" t="s">
        <v>698</v>
      </c>
      <c r="B275" s="190" t="s">
        <v>790</v>
      </c>
      <c r="C275" s="189" t="s">
        <v>510</v>
      </c>
      <c r="D275" s="199" t="s">
        <v>1276</v>
      </c>
      <c r="E275" s="204"/>
      <c r="F275" s="199" t="s">
        <v>1447</v>
      </c>
    </row>
    <row r="276" spans="1:6">
      <c r="A276" s="189" t="s">
        <v>699</v>
      </c>
      <c r="B276" s="190" t="s">
        <v>790</v>
      </c>
      <c r="C276" s="189" t="s">
        <v>510</v>
      </c>
      <c r="D276" s="199" t="s">
        <v>1277</v>
      </c>
      <c r="E276" s="204"/>
      <c r="F276" s="199" t="s">
        <v>1448</v>
      </c>
    </row>
    <row r="277" spans="1:6">
      <c r="A277" s="189" t="s">
        <v>700</v>
      </c>
      <c r="B277" s="190" t="s">
        <v>790</v>
      </c>
      <c r="C277" s="189" t="s">
        <v>510</v>
      </c>
      <c r="D277" s="199" t="s">
        <v>1278</v>
      </c>
      <c r="E277" s="204"/>
      <c r="F277" s="199" t="s">
        <v>1449</v>
      </c>
    </row>
    <row r="278" spans="1:6">
      <c r="A278" s="189" t="s">
        <v>701</v>
      </c>
      <c r="B278" s="190" t="s">
        <v>790</v>
      </c>
      <c r="C278" s="189" t="s">
        <v>510</v>
      </c>
      <c r="D278" s="199" t="s">
        <v>1279</v>
      </c>
      <c r="E278" s="204"/>
      <c r="F278" s="199" t="s">
        <v>1450</v>
      </c>
    </row>
    <row r="279" spans="1:6">
      <c r="A279" s="189" t="s">
        <v>702</v>
      </c>
      <c r="B279" s="190" t="s">
        <v>790</v>
      </c>
      <c r="C279" s="189" t="s">
        <v>510</v>
      </c>
      <c r="D279" s="199" t="s">
        <v>1280</v>
      </c>
      <c r="E279" s="204"/>
      <c r="F279" s="199" t="s">
        <v>1451</v>
      </c>
    </row>
    <row r="280" spans="1:6">
      <c r="A280" s="189" t="s">
        <v>703</v>
      </c>
      <c r="B280" s="190" t="s">
        <v>790</v>
      </c>
      <c r="C280" s="189" t="s">
        <v>510</v>
      </c>
      <c r="D280" s="199" t="s">
        <v>1281</v>
      </c>
      <c r="E280" s="204"/>
      <c r="F280" s="199" t="s">
        <v>1452</v>
      </c>
    </row>
    <row r="281" spans="1:6">
      <c r="A281" s="189" t="s">
        <v>1657</v>
      </c>
      <c r="B281" s="190" t="s">
        <v>790</v>
      </c>
      <c r="C281" s="189" t="s">
        <v>510</v>
      </c>
      <c r="D281" s="199" t="s">
        <v>1912</v>
      </c>
      <c r="E281" s="204"/>
      <c r="F281" s="199" t="s">
        <v>1705</v>
      </c>
    </row>
    <row r="282" spans="1:6">
      <c r="A282" s="189" t="s">
        <v>230</v>
      </c>
      <c r="B282" s="190" t="s">
        <v>790</v>
      </c>
      <c r="C282" s="189" t="s">
        <v>510</v>
      </c>
      <c r="D282" s="199" t="s">
        <v>1282</v>
      </c>
      <c r="E282" s="204"/>
      <c r="F282" s="199" t="s">
        <v>1453</v>
      </c>
    </row>
    <row r="283" spans="1:6">
      <c r="A283" s="189" t="s">
        <v>231</v>
      </c>
      <c r="B283" s="190" t="s">
        <v>790</v>
      </c>
      <c r="C283" s="189" t="s">
        <v>510</v>
      </c>
      <c r="D283" s="199" t="s">
        <v>1283</v>
      </c>
      <c r="E283" s="204"/>
      <c r="F283" s="199" t="s">
        <v>1454</v>
      </c>
    </row>
    <row r="284" spans="1:6">
      <c r="A284" s="189" t="s">
        <v>232</v>
      </c>
      <c r="B284" s="190" t="s">
        <v>790</v>
      </c>
      <c r="C284" s="189" t="s">
        <v>510</v>
      </c>
      <c r="D284" s="199" t="s">
        <v>1284</v>
      </c>
      <c r="E284" s="204"/>
      <c r="F284" s="199" t="s">
        <v>1455</v>
      </c>
    </row>
    <row r="285" spans="1:6">
      <c r="A285" s="189" t="s">
        <v>704</v>
      </c>
      <c r="B285" s="190" t="s">
        <v>790</v>
      </c>
      <c r="C285" s="189" t="s">
        <v>510</v>
      </c>
      <c r="D285" s="199" t="s">
        <v>1285</v>
      </c>
      <c r="E285" s="204"/>
      <c r="F285" s="199" t="s">
        <v>1456</v>
      </c>
    </row>
    <row r="286" spans="1:6">
      <c r="A286" s="189" t="s">
        <v>1286</v>
      </c>
      <c r="B286" s="190" t="s">
        <v>1660</v>
      </c>
      <c r="C286" s="189" t="s">
        <v>510</v>
      </c>
      <c r="D286" s="199" t="s">
        <v>1913</v>
      </c>
      <c r="E286" s="204" t="s">
        <v>822</v>
      </c>
      <c r="F286" s="199" t="s">
        <v>1088</v>
      </c>
    </row>
    <row r="287" spans="1:6">
      <c r="A287" s="189" t="s">
        <v>705</v>
      </c>
      <c r="B287" s="190" t="s">
        <v>1914</v>
      </c>
      <c r="C287" s="189" t="s">
        <v>510</v>
      </c>
      <c r="D287" s="199" t="s">
        <v>963</v>
      </c>
      <c r="E287" s="204" t="s">
        <v>964</v>
      </c>
      <c r="F287" s="199" t="s">
        <v>1090</v>
      </c>
    </row>
    <row r="288" spans="1:6">
      <c r="A288" s="189" t="s">
        <v>706</v>
      </c>
      <c r="B288" s="190" t="s">
        <v>1287</v>
      </c>
      <c r="C288" s="189" t="s">
        <v>510</v>
      </c>
      <c r="D288" s="199" t="s">
        <v>965</v>
      </c>
      <c r="E288" s="204" t="s">
        <v>1667</v>
      </c>
      <c r="F288" s="199" t="s">
        <v>1091</v>
      </c>
    </row>
    <row r="289" spans="1:6">
      <c r="A289" s="191" t="s">
        <v>707</v>
      </c>
      <c r="B289" s="192" t="s">
        <v>1287</v>
      </c>
      <c r="C289" s="207" t="s">
        <v>510</v>
      </c>
      <c r="D289" s="200" t="s">
        <v>966</v>
      </c>
      <c r="E289" s="205" t="s">
        <v>967</v>
      </c>
      <c r="F289" s="200" t="s">
        <v>1092</v>
      </c>
    </row>
    <row r="290" spans="1:6">
      <c r="A290" s="194" t="s">
        <v>1288</v>
      </c>
      <c r="B290" s="195" t="s">
        <v>1287</v>
      </c>
      <c r="C290" s="194" t="s">
        <v>510</v>
      </c>
      <c r="D290" s="202" t="s">
        <v>1290</v>
      </c>
      <c r="E290" s="195" t="s">
        <v>1291</v>
      </c>
      <c r="F290" s="202" t="s">
        <v>1292</v>
      </c>
    </row>
    <row r="291" spans="1:6">
      <c r="A291" s="189" t="s">
        <v>708</v>
      </c>
      <c r="B291" s="190" t="s">
        <v>1287</v>
      </c>
      <c r="C291" s="189" t="s">
        <v>510</v>
      </c>
      <c r="D291" s="199" t="s">
        <v>969</v>
      </c>
      <c r="E291" s="190" t="s">
        <v>970</v>
      </c>
      <c r="F291" s="199" t="s">
        <v>1093</v>
      </c>
    </row>
    <row r="292" spans="1:6">
      <c r="A292" s="189" t="s">
        <v>709</v>
      </c>
      <c r="B292" s="190" t="s">
        <v>1287</v>
      </c>
      <c r="C292" s="189" t="s">
        <v>510</v>
      </c>
      <c r="D292" s="199" t="s">
        <v>971</v>
      </c>
      <c r="E292" s="190" t="s">
        <v>972</v>
      </c>
      <c r="F292" s="199" t="s">
        <v>973</v>
      </c>
    </row>
    <row r="293" spans="1:6">
      <c r="A293" s="189" t="s">
        <v>1658</v>
      </c>
      <c r="B293" s="190" t="s">
        <v>1287</v>
      </c>
      <c r="C293" s="189" t="s">
        <v>510</v>
      </c>
      <c r="D293" s="199" t="s">
        <v>1915</v>
      </c>
      <c r="E293" s="190" t="s">
        <v>1243</v>
      </c>
      <c r="F293" s="199" t="s">
        <v>1706</v>
      </c>
    </row>
    <row r="294" spans="1:6">
      <c r="A294" s="189" t="s">
        <v>710</v>
      </c>
      <c r="B294" s="190" t="s">
        <v>1287</v>
      </c>
      <c r="C294" s="189" t="s">
        <v>510</v>
      </c>
      <c r="D294" s="199" t="s">
        <v>974</v>
      </c>
      <c r="E294" s="190" t="s">
        <v>975</v>
      </c>
      <c r="F294" s="199" t="s">
        <v>1094</v>
      </c>
    </row>
    <row r="295" spans="1:6">
      <c r="A295" s="189" t="s">
        <v>1659</v>
      </c>
      <c r="B295" s="190" t="s">
        <v>1287</v>
      </c>
      <c r="C295" s="189" t="s">
        <v>510</v>
      </c>
      <c r="D295" s="199" t="s">
        <v>990</v>
      </c>
      <c r="E295" s="190" t="s">
        <v>991</v>
      </c>
      <c r="F295" s="199" t="s">
        <v>992</v>
      </c>
    </row>
    <row r="296" spans="1:6">
      <c r="A296" s="189" t="s">
        <v>711</v>
      </c>
      <c r="B296" s="190" t="s">
        <v>1289</v>
      </c>
      <c r="C296" s="189" t="s">
        <v>510</v>
      </c>
      <c r="D296" s="199" t="s">
        <v>976</v>
      </c>
      <c r="E296" s="190" t="s">
        <v>977</v>
      </c>
      <c r="F296" s="199" t="s">
        <v>301</v>
      </c>
    </row>
    <row r="297" spans="1:6">
      <c r="A297" s="189" t="s">
        <v>712</v>
      </c>
      <c r="B297" s="190" t="s">
        <v>1289</v>
      </c>
      <c r="C297" s="189" t="s">
        <v>510</v>
      </c>
      <c r="D297" s="199" t="s">
        <v>978</v>
      </c>
      <c r="E297" s="190" t="s">
        <v>979</v>
      </c>
      <c r="F297" s="199" t="s">
        <v>980</v>
      </c>
    </row>
    <row r="298" spans="1:6">
      <c r="A298" s="189" t="s">
        <v>713</v>
      </c>
      <c r="B298" s="190" t="s">
        <v>1289</v>
      </c>
      <c r="C298" s="189" t="s">
        <v>510</v>
      </c>
      <c r="D298" s="199" t="s">
        <v>981</v>
      </c>
      <c r="E298" s="190" t="s">
        <v>977</v>
      </c>
      <c r="F298" s="199" t="s">
        <v>301</v>
      </c>
    </row>
    <row r="299" spans="1:6">
      <c r="A299" s="189" t="s">
        <v>714</v>
      </c>
      <c r="B299" s="190" t="s">
        <v>1916</v>
      </c>
      <c r="C299" s="189" t="s">
        <v>510</v>
      </c>
      <c r="D299" s="199" t="s">
        <v>982</v>
      </c>
      <c r="E299" s="190" t="s">
        <v>983</v>
      </c>
      <c r="F299" s="199" t="s">
        <v>1095</v>
      </c>
    </row>
    <row r="300" spans="1:6">
      <c r="A300" s="189" t="s">
        <v>715</v>
      </c>
      <c r="B300" s="190" t="s">
        <v>1916</v>
      </c>
      <c r="C300" s="189" t="s">
        <v>510</v>
      </c>
      <c r="D300" s="199" t="s">
        <v>984</v>
      </c>
      <c r="E300" s="190" t="s">
        <v>985</v>
      </c>
      <c r="F300" s="199" t="s">
        <v>986</v>
      </c>
    </row>
    <row r="301" spans="1:6">
      <c r="A301" s="189" t="s">
        <v>716</v>
      </c>
      <c r="B301" s="190" t="s">
        <v>1916</v>
      </c>
      <c r="C301" s="189" t="s">
        <v>510</v>
      </c>
      <c r="D301" s="199" t="s">
        <v>280</v>
      </c>
      <c r="E301" s="190" t="s">
        <v>987</v>
      </c>
      <c r="F301" s="199" t="s">
        <v>988</v>
      </c>
    </row>
    <row r="302" spans="1:6">
      <c r="A302" s="189" t="s">
        <v>717</v>
      </c>
      <c r="B302" s="190" t="s">
        <v>1916</v>
      </c>
      <c r="C302" s="189" t="s">
        <v>510</v>
      </c>
      <c r="D302" s="199" t="s">
        <v>283</v>
      </c>
      <c r="E302" s="190" t="s">
        <v>1096</v>
      </c>
      <c r="F302" s="199" t="s">
        <v>989</v>
      </c>
    </row>
    <row r="303" spans="1:6">
      <c r="A303" s="189" t="s">
        <v>1296</v>
      </c>
      <c r="B303" s="190" t="s">
        <v>1917</v>
      </c>
      <c r="C303" s="189" t="s">
        <v>1009</v>
      </c>
      <c r="D303" s="199" t="s">
        <v>1918</v>
      </c>
      <c r="E303" s="190" t="s">
        <v>1373</v>
      </c>
      <c r="F303" s="199" t="s">
        <v>1707</v>
      </c>
    </row>
    <row r="304" spans="1:6">
      <c r="A304" s="189" t="s">
        <v>718</v>
      </c>
      <c r="B304" s="190" t="s">
        <v>1917</v>
      </c>
      <c r="C304" s="189" t="s">
        <v>1009</v>
      </c>
      <c r="D304" s="199" t="s">
        <v>1919</v>
      </c>
      <c r="E304" s="190" t="s">
        <v>1374</v>
      </c>
      <c r="F304" s="199" t="s">
        <v>1708</v>
      </c>
    </row>
    <row r="305" spans="1:6">
      <c r="A305" s="189" t="s">
        <v>719</v>
      </c>
      <c r="B305" s="190" t="s">
        <v>1917</v>
      </c>
      <c r="C305" s="189" t="s">
        <v>1009</v>
      </c>
      <c r="D305" s="199" t="s">
        <v>1920</v>
      </c>
      <c r="E305" s="190" t="s">
        <v>1375</v>
      </c>
      <c r="F305" s="199" t="s">
        <v>1709</v>
      </c>
    </row>
    <row r="306" spans="1:6">
      <c r="A306" s="189" t="s">
        <v>720</v>
      </c>
      <c r="B306" s="199" t="s">
        <v>1917</v>
      </c>
      <c r="C306" s="207" t="s">
        <v>1009</v>
      </c>
      <c r="D306" s="199" t="s">
        <v>1921</v>
      </c>
      <c r="E306" s="199" t="s">
        <v>1376</v>
      </c>
      <c r="F306" s="199" t="s">
        <v>1710</v>
      </c>
    </row>
    <row r="307" spans="1:6">
      <c r="A307" s="208" t="s">
        <v>721</v>
      </c>
      <c r="B307" s="209" t="s">
        <v>1917</v>
      </c>
      <c r="C307" s="191" t="s">
        <v>1009</v>
      </c>
      <c r="D307" s="200" t="s">
        <v>1922</v>
      </c>
      <c r="E307" s="192" t="s">
        <v>1377</v>
      </c>
      <c r="F307" s="200" t="s">
        <v>1711</v>
      </c>
    </row>
    <row r="308" spans="1:6">
      <c r="A308" s="217" t="s">
        <v>722</v>
      </c>
      <c r="B308" s="222" t="s">
        <v>1917</v>
      </c>
      <c r="C308" s="187" t="s">
        <v>1009</v>
      </c>
      <c r="D308" s="219" t="s">
        <v>1923</v>
      </c>
      <c r="E308" s="220" t="s">
        <v>1378</v>
      </c>
      <c r="F308" s="220" t="s">
        <v>1712</v>
      </c>
    </row>
    <row r="309" spans="1:6">
      <c r="A309" s="217" t="s">
        <v>723</v>
      </c>
      <c r="B309" s="215" t="s">
        <v>1917</v>
      </c>
      <c r="C309" s="189" t="s">
        <v>1009</v>
      </c>
      <c r="D309" s="219" t="s">
        <v>1924</v>
      </c>
      <c r="E309" s="220" t="s">
        <v>1066</v>
      </c>
      <c r="F309" s="220" t="s">
        <v>1713</v>
      </c>
    </row>
    <row r="310" spans="1:6">
      <c r="A310" s="217" t="s">
        <v>724</v>
      </c>
      <c r="B310" s="215" t="s">
        <v>1917</v>
      </c>
      <c r="C310" s="189" t="s">
        <v>1009</v>
      </c>
      <c r="D310" s="219" t="s">
        <v>799</v>
      </c>
      <c r="E310" s="220" t="s">
        <v>333</v>
      </c>
      <c r="F310" s="220" t="s">
        <v>1714</v>
      </c>
    </row>
    <row r="311" spans="1:6">
      <c r="A311" s="217" t="s">
        <v>944</v>
      </c>
      <c r="B311" s="215" t="s">
        <v>1917</v>
      </c>
      <c r="C311" s="189" t="s">
        <v>1009</v>
      </c>
      <c r="D311" s="219" t="s">
        <v>993</v>
      </c>
      <c r="E311" s="220" t="s">
        <v>1668</v>
      </c>
      <c r="F311" s="220" t="s">
        <v>1715</v>
      </c>
    </row>
    <row r="312" spans="1:6">
      <c r="A312" s="217" t="s">
        <v>1485</v>
      </c>
      <c r="B312" s="215" t="s">
        <v>1917</v>
      </c>
      <c r="C312" s="189" t="s">
        <v>1009</v>
      </c>
      <c r="D312" s="219" t="s">
        <v>1925</v>
      </c>
      <c r="E312" s="220" t="s">
        <v>322</v>
      </c>
      <c r="F312" s="220" t="s">
        <v>1716</v>
      </c>
    </row>
    <row r="313" spans="1:6">
      <c r="A313" s="217" t="s">
        <v>725</v>
      </c>
      <c r="B313" s="215" t="s">
        <v>1917</v>
      </c>
      <c r="C313" s="189" t="s">
        <v>1009</v>
      </c>
      <c r="D313" s="219" t="s">
        <v>1926</v>
      </c>
      <c r="E313" s="220" t="s">
        <v>1379</v>
      </c>
      <c r="F313" s="220" t="s">
        <v>1717</v>
      </c>
    </row>
    <row r="314" spans="1:6">
      <c r="A314" s="217" t="s">
        <v>726</v>
      </c>
      <c r="B314" s="215" t="s">
        <v>1917</v>
      </c>
      <c r="C314" s="189" t="s">
        <v>511</v>
      </c>
      <c r="D314" s="219" t="s">
        <v>1927</v>
      </c>
      <c r="E314" s="220" t="s">
        <v>1380</v>
      </c>
      <c r="F314" s="220" t="s">
        <v>1718</v>
      </c>
    </row>
    <row r="315" spans="1:6">
      <c r="A315" s="217" t="s">
        <v>727</v>
      </c>
      <c r="B315" s="215" t="s">
        <v>1917</v>
      </c>
      <c r="C315" s="189" t="s">
        <v>511</v>
      </c>
      <c r="D315" s="219" t="s">
        <v>1928</v>
      </c>
      <c r="E315" s="220" t="s">
        <v>1380</v>
      </c>
      <c r="F315" s="220" t="s">
        <v>1718</v>
      </c>
    </row>
    <row r="316" spans="1:6">
      <c r="A316" s="217" t="s">
        <v>728</v>
      </c>
      <c r="B316" s="215" t="s">
        <v>1917</v>
      </c>
      <c r="C316" s="189" t="s">
        <v>511</v>
      </c>
      <c r="D316" s="219" t="s">
        <v>1929</v>
      </c>
      <c r="E316" s="220" t="s">
        <v>1380</v>
      </c>
      <c r="F316" s="220" t="s">
        <v>1718</v>
      </c>
    </row>
    <row r="317" spans="1:6">
      <c r="A317" s="217" t="s">
        <v>729</v>
      </c>
      <c r="B317" s="215" t="s">
        <v>1917</v>
      </c>
      <c r="C317" s="189" t="s">
        <v>511</v>
      </c>
      <c r="D317" s="219" t="s">
        <v>1930</v>
      </c>
      <c r="E317" s="220" t="s">
        <v>1381</v>
      </c>
      <c r="F317" s="220" t="s">
        <v>1719</v>
      </c>
    </row>
    <row r="318" spans="1:6">
      <c r="A318" s="217" t="s">
        <v>730</v>
      </c>
      <c r="B318" s="215" t="s">
        <v>1917</v>
      </c>
      <c r="C318" s="189" t="s">
        <v>511</v>
      </c>
      <c r="D318" s="219" t="s">
        <v>1931</v>
      </c>
      <c r="E318" s="220" t="s">
        <v>1382</v>
      </c>
      <c r="F318" s="220" t="s">
        <v>1720</v>
      </c>
    </row>
    <row r="319" spans="1:6">
      <c r="A319" s="217" t="s">
        <v>731</v>
      </c>
      <c r="B319" s="215" t="s">
        <v>1917</v>
      </c>
      <c r="C319" s="189" t="s">
        <v>511</v>
      </c>
      <c r="D319" s="219" t="s">
        <v>1932</v>
      </c>
      <c r="E319" s="220" t="s">
        <v>1383</v>
      </c>
      <c r="F319" s="220" t="s">
        <v>1721</v>
      </c>
    </row>
    <row r="320" spans="1:6">
      <c r="A320" s="217" t="s">
        <v>732</v>
      </c>
      <c r="B320" s="215" t="s">
        <v>1917</v>
      </c>
      <c r="C320" s="189" t="s">
        <v>511</v>
      </c>
      <c r="D320" s="219" t="s">
        <v>1933</v>
      </c>
      <c r="E320" s="220" t="s">
        <v>1384</v>
      </c>
      <c r="F320" s="220" t="s">
        <v>1722</v>
      </c>
    </row>
    <row r="321" spans="1:6">
      <c r="A321" s="217" t="s">
        <v>733</v>
      </c>
      <c r="B321" s="215" t="s">
        <v>1917</v>
      </c>
      <c r="C321" s="189" t="s">
        <v>511</v>
      </c>
      <c r="D321" s="219" t="s">
        <v>801</v>
      </c>
      <c r="E321" s="220" t="s">
        <v>1385</v>
      </c>
      <c r="F321" s="220" t="s">
        <v>1716</v>
      </c>
    </row>
    <row r="322" spans="1:6">
      <c r="A322" s="217" t="s">
        <v>734</v>
      </c>
      <c r="B322" s="215" t="s">
        <v>1917</v>
      </c>
      <c r="C322" s="189" t="s">
        <v>511</v>
      </c>
      <c r="D322" s="219" t="s">
        <v>1061</v>
      </c>
      <c r="E322" s="220" t="s">
        <v>1386</v>
      </c>
      <c r="F322" s="220" t="s">
        <v>293</v>
      </c>
    </row>
    <row r="323" spans="1:6">
      <c r="A323" s="217" t="s">
        <v>1523</v>
      </c>
      <c r="B323" s="215" t="s">
        <v>1917</v>
      </c>
      <c r="C323" s="189" t="s">
        <v>511</v>
      </c>
      <c r="D323" s="219" t="s">
        <v>1934</v>
      </c>
      <c r="E323" s="220" t="s">
        <v>368</v>
      </c>
      <c r="F323" s="220" t="s">
        <v>1716</v>
      </c>
    </row>
    <row r="324" spans="1:6">
      <c r="A324" s="217" t="s">
        <v>735</v>
      </c>
      <c r="B324" s="215" t="s">
        <v>1917</v>
      </c>
      <c r="C324" s="189" t="s">
        <v>511</v>
      </c>
      <c r="D324" s="219" t="s">
        <v>1935</v>
      </c>
      <c r="E324" s="220" t="s">
        <v>1387</v>
      </c>
      <c r="F324" s="220" t="s">
        <v>1723</v>
      </c>
    </row>
    <row r="325" spans="1:6">
      <c r="A325" s="217" t="s">
        <v>736</v>
      </c>
      <c r="B325" s="215" t="s">
        <v>1917</v>
      </c>
      <c r="C325" s="189" t="s">
        <v>511</v>
      </c>
      <c r="D325" s="219" t="s">
        <v>1936</v>
      </c>
      <c r="E325" s="220" t="s">
        <v>1380</v>
      </c>
      <c r="F325" s="220" t="s">
        <v>1718</v>
      </c>
    </row>
    <row r="326" spans="1:6">
      <c r="A326" s="217" t="s">
        <v>737</v>
      </c>
      <c r="B326" s="215" t="s">
        <v>1917</v>
      </c>
      <c r="C326" s="189" t="s">
        <v>511</v>
      </c>
      <c r="D326" s="219" t="s">
        <v>1937</v>
      </c>
      <c r="E326" s="220" t="s">
        <v>1388</v>
      </c>
      <c r="F326" s="220" t="s">
        <v>1724</v>
      </c>
    </row>
    <row r="327" spans="1:6">
      <c r="A327" s="217" t="s">
        <v>738</v>
      </c>
      <c r="B327" s="215" t="s">
        <v>1917</v>
      </c>
      <c r="C327" s="189" t="s">
        <v>511</v>
      </c>
      <c r="D327" s="219" t="s">
        <v>1938</v>
      </c>
      <c r="E327" s="220" t="s">
        <v>1389</v>
      </c>
      <c r="F327" s="220" t="s">
        <v>1715</v>
      </c>
    </row>
    <row r="328" spans="1:6">
      <c r="A328" s="217" t="s">
        <v>739</v>
      </c>
      <c r="B328" s="215" t="s">
        <v>1917</v>
      </c>
      <c r="C328" s="189" t="s">
        <v>511</v>
      </c>
      <c r="D328" s="219" t="s">
        <v>1939</v>
      </c>
      <c r="E328" s="220" t="s">
        <v>1386</v>
      </c>
      <c r="F328" s="220" t="s">
        <v>293</v>
      </c>
    </row>
    <row r="329" spans="1:6">
      <c r="A329" s="217" t="s">
        <v>740</v>
      </c>
      <c r="B329" s="215" t="s">
        <v>1917</v>
      </c>
      <c r="C329" s="189" t="s">
        <v>511</v>
      </c>
      <c r="D329" s="219" t="s">
        <v>1062</v>
      </c>
      <c r="E329" s="220" t="s">
        <v>1386</v>
      </c>
      <c r="F329" s="220" t="s">
        <v>293</v>
      </c>
    </row>
    <row r="330" spans="1:6">
      <c r="A330" s="217" t="s">
        <v>945</v>
      </c>
      <c r="B330" s="215" t="s">
        <v>1917</v>
      </c>
      <c r="C330" s="189" t="s">
        <v>511</v>
      </c>
      <c r="D330" s="219" t="s">
        <v>994</v>
      </c>
      <c r="E330" s="220" t="s">
        <v>1669</v>
      </c>
      <c r="F330" s="220" t="s">
        <v>1712</v>
      </c>
    </row>
    <row r="331" spans="1:6">
      <c r="A331" s="217" t="s">
        <v>946</v>
      </c>
      <c r="B331" s="215" t="s">
        <v>1917</v>
      </c>
      <c r="C331" s="189" t="s">
        <v>511</v>
      </c>
      <c r="D331" s="219" t="s">
        <v>995</v>
      </c>
      <c r="E331" s="220" t="s">
        <v>1670</v>
      </c>
      <c r="F331" s="220" t="s">
        <v>1725</v>
      </c>
    </row>
    <row r="332" spans="1:6">
      <c r="A332" s="217" t="s">
        <v>1551</v>
      </c>
      <c r="B332" s="215" t="s">
        <v>1917</v>
      </c>
      <c r="C332" s="189" t="s">
        <v>511</v>
      </c>
      <c r="D332" s="219" t="s">
        <v>1940</v>
      </c>
      <c r="E332" s="220" t="s">
        <v>59</v>
      </c>
      <c r="F332" s="220" t="s">
        <v>1726</v>
      </c>
    </row>
    <row r="333" spans="1:6">
      <c r="A333" s="217" t="s">
        <v>741</v>
      </c>
      <c r="B333" s="215" t="s">
        <v>1917</v>
      </c>
      <c r="C333" s="189" t="s">
        <v>511</v>
      </c>
      <c r="D333" s="219" t="s">
        <v>1941</v>
      </c>
      <c r="E333" s="220" t="s">
        <v>1390</v>
      </c>
      <c r="F333" s="220" t="s">
        <v>1727</v>
      </c>
    </row>
    <row r="334" spans="1:6">
      <c r="A334" s="217" t="s">
        <v>742</v>
      </c>
      <c r="B334" s="215" t="s">
        <v>1917</v>
      </c>
      <c r="C334" s="189" t="s">
        <v>511</v>
      </c>
      <c r="D334" s="219" t="s">
        <v>1942</v>
      </c>
      <c r="E334" s="220" t="s">
        <v>1391</v>
      </c>
      <c r="F334" s="220" t="s">
        <v>1728</v>
      </c>
    </row>
    <row r="335" spans="1:6">
      <c r="A335" s="217" t="s">
        <v>743</v>
      </c>
      <c r="B335" s="215" t="s">
        <v>1917</v>
      </c>
      <c r="C335" s="189" t="s">
        <v>511</v>
      </c>
      <c r="D335" s="219" t="s">
        <v>1943</v>
      </c>
      <c r="E335" s="220" t="s">
        <v>1671</v>
      </c>
      <c r="F335" s="220" t="s">
        <v>1729</v>
      </c>
    </row>
    <row r="336" spans="1:6">
      <c r="A336" s="217" t="s">
        <v>744</v>
      </c>
      <c r="B336" s="215" t="s">
        <v>1917</v>
      </c>
      <c r="C336" s="189" t="s">
        <v>511</v>
      </c>
      <c r="D336" s="219" t="s">
        <v>1944</v>
      </c>
      <c r="E336" s="220" t="s">
        <v>1672</v>
      </c>
      <c r="F336" s="220" t="s">
        <v>1730</v>
      </c>
    </row>
    <row r="337" spans="1:6">
      <c r="A337" s="217" t="s">
        <v>745</v>
      </c>
      <c r="B337" s="215" t="s">
        <v>1917</v>
      </c>
      <c r="C337" s="189" t="s">
        <v>511</v>
      </c>
      <c r="D337" s="219" t="s">
        <v>1945</v>
      </c>
      <c r="E337" s="220" t="s">
        <v>1380</v>
      </c>
      <c r="F337" s="220" t="s">
        <v>1718</v>
      </c>
    </row>
    <row r="338" spans="1:6">
      <c r="A338" s="217" t="s">
        <v>746</v>
      </c>
      <c r="B338" s="215" t="s">
        <v>1917</v>
      </c>
      <c r="C338" s="189" t="s">
        <v>511</v>
      </c>
      <c r="D338" s="219" t="s">
        <v>1946</v>
      </c>
      <c r="E338" s="220" t="s">
        <v>1392</v>
      </c>
      <c r="F338" s="220" t="s">
        <v>1731</v>
      </c>
    </row>
    <row r="339" spans="1:6">
      <c r="A339" s="217" t="s">
        <v>747</v>
      </c>
      <c r="B339" s="215" t="s">
        <v>1917</v>
      </c>
      <c r="C339" s="189" t="s">
        <v>511</v>
      </c>
      <c r="D339" s="219" t="s">
        <v>1947</v>
      </c>
      <c r="E339" s="220" t="s">
        <v>1393</v>
      </c>
      <c r="F339" s="220" t="s">
        <v>1732</v>
      </c>
    </row>
    <row r="340" spans="1:6">
      <c r="A340" s="217" t="s">
        <v>748</v>
      </c>
      <c r="B340" s="215" t="s">
        <v>1917</v>
      </c>
      <c r="C340" s="189" t="s">
        <v>511</v>
      </c>
      <c r="D340" s="219" t="s">
        <v>1948</v>
      </c>
      <c r="E340" s="220" t="s">
        <v>1392</v>
      </c>
      <c r="F340" s="220" t="s">
        <v>1731</v>
      </c>
    </row>
    <row r="341" spans="1:6">
      <c r="A341" s="217" t="s">
        <v>947</v>
      </c>
      <c r="B341" s="215" t="s">
        <v>1917</v>
      </c>
      <c r="C341" s="189" t="s">
        <v>511</v>
      </c>
      <c r="D341" s="219" t="s">
        <v>996</v>
      </c>
      <c r="E341" s="220" t="s">
        <v>1394</v>
      </c>
      <c r="F341" s="220" t="s">
        <v>1733</v>
      </c>
    </row>
    <row r="342" spans="1:6">
      <c r="A342" s="217" t="s">
        <v>948</v>
      </c>
      <c r="B342" s="215" t="s">
        <v>1917</v>
      </c>
      <c r="C342" s="189" t="s">
        <v>511</v>
      </c>
      <c r="D342" s="219" t="s">
        <v>997</v>
      </c>
      <c r="E342" s="220" t="s">
        <v>1394</v>
      </c>
      <c r="F342" s="220" t="s">
        <v>1733</v>
      </c>
    </row>
    <row r="343" spans="1:6">
      <c r="A343" s="217" t="s">
        <v>749</v>
      </c>
      <c r="B343" s="215" t="s">
        <v>1917</v>
      </c>
      <c r="C343" s="189" t="s">
        <v>511</v>
      </c>
      <c r="D343" s="219" t="s">
        <v>1949</v>
      </c>
      <c r="E343" s="220" t="s">
        <v>1672</v>
      </c>
      <c r="F343" s="220" t="s">
        <v>1730</v>
      </c>
    </row>
    <row r="344" spans="1:6">
      <c r="A344" s="217" t="s">
        <v>750</v>
      </c>
      <c r="B344" s="215" t="s">
        <v>1917</v>
      </c>
      <c r="C344" s="189" t="s">
        <v>511</v>
      </c>
      <c r="D344" s="219" t="s">
        <v>1950</v>
      </c>
      <c r="E344" s="220" t="s">
        <v>1375</v>
      </c>
      <c r="F344" s="220" t="s">
        <v>1709</v>
      </c>
    </row>
    <row r="345" spans="1:6">
      <c r="A345" s="217" t="s">
        <v>751</v>
      </c>
      <c r="B345" s="215" t="s">
        <v>1917</v>
      </c>
      <c r="C345" s="189" t="s">
        <v>511</v>
      </c>
      <c r="D345" s="219" t="s">
        <v>1951</v>
      </c>
      <c r="E345" s="220" t="s">
        <v>1672</v>
      </c>
      <c r="F345" s="220" t="s">
        <v>1730</v>
      </c>
    </row>
    <row r="346" spans="1:6">
      <c r="A346" s="217" t="s">
        <v>752</v>
      </c>
      <c r="B346" s="215" t="s">
        <v>1917</v>
      </c>
      <c r="C346" s="189" t="s">
        <v>511</v>
      </c>
      <c r="D346" s="219" t="s">
        <v>1952</v>
      </c>
      <c r="E346" s="220" t="s">
        <v>1380</v>
      </c>
      <c r="F346" s="220" t="s">
        <v>1718</v>
      </c>
    </row>
    <row r="347" spans="1:6">
      <c r="A347" s="217" t="s">
        <v>753</v>
      </c>
      <c r="B347" s="215" t="s">
        <v>1917</v>
      </c>
      <c r="C347" s="189" t="s">
        <v>511</v>
      </c>
      <c r="D347" s="219" t="s">
        <v>1953</v>
      </c>
      <c r="E347" s="220" t="s">
        <v>1395</v>
      </c>
      <c r="F347" s="220" t="s">
        <v>1734</v>
      </c>
    </row>
    <row r="348" spans="1:6">
      <c r="A348" s="217" t="s">
        <v>754</v>
      </c>
      <c r="B348" s="215" t="s">
        <v>1917</v>
      </c>
      <c r="C348" s="189" t="s">
        <v>511</v>
      </c>
      <c r="D348" s="219" t="s">
        <v>1954</v>
      </c>
      <c r="E348" s="220" t="s">
        <v>1388</v>
      </c>
      <c r="F348" s="220" t="s">
        <v>1726</v>
      </c>
    </row>
    <row r="349" spans="1:6">
      <c r="A349" s="217" t="s">
        <v>755</v>
      </c>
      <c r="B349" s="215" t="s">
        <v>1917</v>
      </c>
      <c r="C349" s="189" t="s">
        <v>511</v>
      </c>
      <c r="D349" s="219" t="s">
        <v>1955</v>
      </c>
      <c r="E349" s="220" t="s">
        <v>1396</v>
      </c>
      <c r="F349" s="220" t="s">
        <v>1735</v>
      </c>
    </row>
    <row r="350" spans="1:6">
      <c r="A350" s="217" t="s">
        <v>756</v>
      </c>
      <c r="B350" s="215" t="s">
        <v>1917</v>
      </c>
      <c r="C350" s="189" t="s">
        <v>511</v>
      </c>
      <c r="D350" s="219" t="s">
        <v>1956</v>
      </c>
      <c r="E350" s="220" t="s">
        <v>1396</v>
      </c>
      <c r="F350" s="220" t="s">
        <v>1735</v>
      </c>
    </row>
    <row r="351" spans="1:6">
      <c r="A351" s="217" t="s">
        <v>757</v>
      </c>
      <c r="B351" s="215" t="s">
        <v>1917</v>
      </c>
      <c r="C351" s="189" t="s">
        <v>511</v>
      </c>
      <c r="D351" s="219" t="s">
        <v>802</v>
      </c>
      <c r="E351" s="220" t="s">
        <v>1397</v>
      </c>
      <c r="F351" s="220" t="s">
        <v>1736</v>
      </c>
    </row>
    <row r="352" spans="1:6">
      <c r="A352" s="217" t="s">
        <v>758</v>
      </c>
      <c r="B352" s="215" t="s">
        <v>1917</v>
      </c>
      <c r="C352" s="189" t="s">
        <v>511</v>
      </c>
      <c r="D352" s="219" t="s">
        <v>803</v>
      </c>
      <c r="E352" s="220" t="s">
        <v>1397</v>
      </c>
      <c r="F352" s="220" t="s">
        <v>1736</v>
      </c>
    </row>
    <row r="353" spans="1:6">
      <c r="A353" s="217" t="s">
        <v>759</v>
      </c>
      <c r="B353" s="215" t="s">
        <v>1917</v>
      </c>
      <c r="C353" s="189" t="s">
        <v>511</v>
      </c>
      <c r="D353" s="219" t="s">
        <v>1063</v>
      </c>
      <c r="E353" s="220" t="s">
        <v>1386</v>
      </c>
      <c r="F353" s="220" t="s">
        <v>293</v>
      </c>
    </row>
    <row r="354" spans="1:6">
      <c r="A354" s="217" t="s">
        <v>760</v>
      </c>
      <c r="B354" s="215" t="s">
        <v>1917</v>
      </c>
      <c r="C354" s="189" t="s">
        <v>511</v>
      </c>
      <c r="D354" s="219" t="s">
        <v>1064</v>
      </c>
      <c r="E354" s="220" t="s">
        <v>1386</v>
      </c>
      <c r="F354" s="220" t="s">
        <v>293</v>
      </c>
    </row>
    <row r="355" spans="1:6">
      <c r="A355" s="217" t="s">
        <v>949</v>
      </c>
      <c r="B355" s="215" t="s">
        <v>1917</v>
      </c>
      <c r="C355" s="189" t="s">
        <v>511</v>
      </c>
      <c r="D355" s="219" t="s">
        <v>998</v>
      </c>
      <c r="E355" s="220" t="s">
        <v>1394</v>
      </c>
      <c r="F355" s="220" t="s">
        <v>1733</v>
      </c>
    </row>
    <row r="356" spans="1:6">
      <c r="A356" s="217" t="s">
        <v>950</v>
      </c>
      <c r="B356" s="215" t="s">
        <v>1917</v>
      </c>
      <c r="C356" s="189" t="s">
        <v>511</v>
      </c>
      <c r="D356" s="219" t="s">
        <v>999</v>
      </c>
      <c r="E356" s="220" t="s">
        <v>1673</v>
      </c>
      <c r="F356" s="220" t="s">
        <v>1718</v>
      </c>
    </row>
    <row r="357" spans="1:6">
      <c r="A357" s="217" t="s">
        <v>761</v>
      </c>
      <c r="B357" s="215" t="s">
        <v>1917</v>
      </c>
      <c r="C357" s="189" t="s">
        <v>511</v>
      </c>
      <c r="D357" s="219" t="s">
        <v>1957</v>
      </c>
      <c r="E357" s="220" t="s">
        <v>1378</v>
      </c>
      <c r="F357" s="220" t="s">
        <v>1712</v>
      </c>
    </row>
    <row r="358" spans="1:6">
      <c r="A358" s="217" t="s">
        <v>762</v>
      </c>
      <c r="B358" s="215" t="s">
        <v>1917</v>
      </c>
      <c r="C358" s="189" t="s">
        <v>511</v>
      </c>
      <c r="D358" s="219" t="s">
        <v>805</v>
      </c>
      <c r="E358" s="220" t="s">
        <v>1398</v>
      </c>
      <c r="F358" s="220" t="s">
        <v>1737</v>
      </c>
    </row>
    <row r="359" spans="1:6">
      <c r="A359" s="217" t="s">
        <v>763</v>
      </c>
      <c r="B359" s="215" t="s">
        <v>1917</v>
      </c>
      <c r="C359" s="189" t="s">
        <v>511</v>
      </c>
      <c r="D359" s="219" t="s">
        <v>806</v>
      </c>
      <c r="E359" s="220" t="s">
        <v>1392</v>
      </c>
      <c r="F359" s="220" t="s">
        <v>1731</v>
      </c>
    </row>
    <row r="360" spans="1:6">
      <c r="A360" s="217" t="s">
        <v>764</v>
      </c>
      <c r="B360" s="215" t="s">
        <v>1958</v>
      </c>
      <c r="C360" s="189" t="s">
        <v>511</v>
      </c>
      <c r="D360" s="219" t="s">
        <v>1959</v>
      </c>
      <c r="E360" s="220" t="s">
        <v>1394</v>
      </c>
      <c r="F360" s="220" t="s">
        <v>1738</v>
      </c>
    </row>
    <row r="361" spans="1:6">
      <c r="A361" s="217" t="s">
        <v>765</v>
      </c>
      <c r="B361" s="215" t="s">
        <v>1958</v>
      </c>
      <c r="C361" s="189" t="s">
        <v>511</v>
      </c>
      <c r="D361" s="219" t="s">
        <v>1960</v>
      </c>
      <c r="E361" s="220" t="s">
        <v>1399</v>
      </c>
      <c r="F361" s="220" t="s">
        <v>1739</v>
      </c>
    </row>
    <row r="362" spans="1:6">
      <c r="A362" s="217" t="s">
        <v>1525</v>
      </c>
      <c r="B362" s="215" t="s">
        <v>1958</v>
      </c>
      <c r="C362" s="189" t="s">
        <v>511</v>
      </c>
      <c r="D362" s="219" t="s">
        <v>1961</v>
      </c>
      <c r="E362" s="220" t="s">
        <v>1674</v>
      </c>
      <c r="F362" s="220" t="s">
        <v>1740</v>
      </c>
    </row>
    <row r="363" spans="1:6">
      <c r="A363" s="217" t="s">
        <v>766</v>
      </c>
      <c r="B363" s="215" t="s">
        <v>1958</v>
      </c>
      <c r="C363" s="189" t="s">
        <v>511</v>
      </c>
      <c r="D363" s="219" t="s">
        <v>1962</v>
      </c>
      <c r="E363" s="220" t="s">
        <v>1400</v>
      </c>
      <c r="F363" s="220" t="s">
        <v>1741</v>
      </c>
    </row>
    <row r="364" spans="1:6">
      <c r="A364" s="217" t="s">
        <v>1356</v>
      </c>
      <c r="B364" s="215" t="s">
        <v>1958</v>
      </c>
      <c r="C364" s="189" t="s">
        <v>511</v>
      </c>
      <c r="D364" s="219" t="s">
        <v>1963</v>
      </c>
      <c r="E364" s="220" t="s">
        <v>1675</v>
      </c>
      <c r="F364" s="220" t="s">
        <v>1742</v>
      </c>
    </row>
    <row r="365" spans="1:6">
      <c r="A365" s="217" t="s">
        <v>1532</v>
      </c>
      <c r="B365" s="215" t="s">
        <v>1958</v>
      </c>
      <c r="C365" s="189" t="s">
        <v>511</v>
      </c>
      <c r="D365" s="219" t="s">
        <v>1964</v>
      </c>
      <c r="E365" s="220" t="s">
        <v>1676</v>
      </c>
      <c r="F365" s="220" t="s">
        <v>1743</v>
      </c>
    </row>
    <row r="366" spans="1:6">
      <c r="A366" s="217" t="s">
        <v>1536</v>
      </c>
      <c r="B366" s="215" t="s">
        <v>1958</v>
      </c>
      <c r="C366" s="189" t="s">
        <v>511</v>
      </c>
      <c r="D366" s="219" t="s">
        <v>1965</v>
      </c>
      <c r="E366" s="220" t="s">
        <v>1677</v>
      </c>
      <c r="F366" s="220" t="s">
        <v>1744</v>
      </c>
    </row>
    <row r="367" spans="1:6">
      <c r="A367" s="217" t="s">
        <v>767</v>
      </c>
      <c r="B367" s="215" t="s">
        <v>1958</v>
      </c>
      <c r="C367" s="189" t="s">
        <v>511</v>
      </c>
      <c r="D367" s="219" t="s">
        <v>1966</v>
      </c>
      <c r="E367" s="220" t="s">
        <v>1401</v>
      </c>
      <c r="F367" s="220" t="s">
        <v>1745</v>
      </c>
    </row>
    <row r="368" spans="1:6">
      <c r="A368" s="217" t="s">
        <v>951</v>
      </c>
      <c r="B368" s="215" t="s">
        <v>1958</v>
      </c>
      <c r="C368" s="189" t="s">
        <v>511</v>
      </c>
      <c r="D368" s="219" t="s">
        <v>1967</v>
      </c>
      <c r="E368" s="220" t="s">
        <v>1678</v>
      </c>
      <c r="F368" s="220" t="s">
        <v>1746</v>
      </c>
    </row>
    <row r="369" spans="1:6">
      <c r="A369" s="217" t="s">
        <v>1357</v>
      </c>
      <c r="B369" s="215" t="s">
        <v>1958</v>
      </c>
      <c r="C369" s="189" t="s">
        <v>511</v>
      </c>
      <c r="D369" s="219" t="s">
        <v>1968</v>
      </c>
      <c r="E369" s="220" t="s">
        <v>1679</v>
      </c>
      <c r="F369" s="220" t="s">
        <v>1747</v>
      </c>
    </row>
    <row r="370" spans="1:6">
      <c r="A370" s="217" t="s">
        <v>1358</v>
      </c>
      <c r="B370" s="215" t="s">
        <v>1958</v>
      </c>
      <c r="C370" s="189" t="s">
        <v>511</v>
      </c>
      <c r="D370" s="219" t="s">
        <v>1969</v>
      </c>
      <c r="E370" s="220" t="s">
        <v>1680</v>
      </c>
      <c r="F370" s="220" t="s">
        <v>1748</v>
      </c>
    </row>
    <row r="371" spans="1:6">
      <c r="A371" s="217" t="s">
        <v>768</v>
      </c>
      <c r="B371" s="215" t="s">
        <v>1958</v>
      </c>
      <c r="C371" s="189" t="s">
        <v>511</v>
      </c>
      <c r="D371" s="219" t="s">
        <v>1970</v>
      </c>
      <c r="E371" s="220" t="s">
        <v>1402</v>
      </c>
      <c r="F371" s="220" t="s">
        <v>1749</v>
      </c>
    </row>
    <row r="372" spans="1:6">
      <c r="A372" s="217" t="s">
        <v>769</v>
      </c>
      <c r="B372" s="215" t="s">
        <v>1958</v>
      </c>
      <c r="C372" s="189" t="s">
        <v>511</v>
      </c>
      <c r="D372" s="219" t="s">
        <v>1971</v>
      </c>
      <c r="E372" s="220" t="s">
        <v>1403</v>
      </c>
      <c r="F372" s="220" t="s">
        <v>1750</v>
      </c>
    </row>
    <row r="373" spans="1:6">
      <c r="A373" s="217" t="s">
        <v>770</v>
      </c>
      <c r="B373" s="215" t="s">
        <v>1958</v>
      </c>
      <c r="C373" s="189" t="s">
        <v>511</v>
      </c>
      <c r="D373" s="219" t="s">
        <v>1972</v>
      </c>
      <c r="E373" s="220" t="s">
        <v>1067</v>
      </c>
      <c r="F373" s="220" t="s">
        <v>1751</v>
      </c>
    </row>
    <row r="374" spans="1:6">
      <c r="A374" s="217" t="s">
        <v>771</v>
      </c>
      <c r="B374" s="215" t="s">
        <v>1958</v>
      </c>
      <c r="C374" s="189" t="s">
        <v>511</v>
      </c>
      <c r="D374" s="219" t="s">
        <v>807</v>
      </c>
      <c r="E374" s="220" t="s">
        <v>1068</v>
      </c>
      <c r="F374" s="220" t="s">
        <v>1752</v>
      </c>
    </row>
    <row r="375" spans="1:6">
      <c r="A375" s="217" t="s">
        <v>550</v>
      </c>
      <c r="B375" s="215" t="s">
        <v>1958</v>
      </c>
      <c r="C375" s="189" t="s">
        <v>511</v>
      </c>
      <c r="D375" s="219" t="s">
        <v>808</v>
      </c>
      <c r="E375" s="220" t="s">
        <v>1069</v>
      </c>
      <c r="F375" s="220" t="s">
        <v>1753</v>
      </c>
    </row>
    <row r="376" spans="1:6">
      <c r="A376" s="217" t="s">
        <v>551</v>
      </c>
      <c r="B376" s="215" t="s">
        <v>1958</v>
      </c>
      <c r="C376" s="189" t="s">
        <v>511</v>
      </c>
      <c r="D376" s="219" t="s">
        <v>809</v>
      </c>
      <c r="E376" s="220" t="s">
        <v>1070</v>
      </c>
      <c r="F376" s="220" t="s">
        <v>1754</v>
      </c>
    </row>
    <row r="377" spans="1:6">
      <c r="A377" s="217" t="s">
        <v>552</v>
      </c>
      <c r="B377" s="215" t="s">
        <v>1958</v>
      </c>
      <c r="C377" s="189" t="s">
        <v>511</v>
      </c>
      <c r="D377" s="219" t="s">
        <v>810</v>
      </c>
      <c r="E377" s="220" t="s">
        <v>1071</v>
      </c>
      <c r="F377" s="220" t="s">
        <v>1755</v>
      </c>
    </row>
    <row r="378" spans="1:6">
      <c r="A378" s="217" t="s">
        <v>772</v>
      </c>
      <c r="B378" s="215" t="s">
        <v>1958</v>
      </c>
      <c r="C378" s="189" t="s">
        <v>511</v>
      </c>
      <c r="D378" s="219" t="s">
        <v>811</v>
      </c>
      <c r="E378" s="220" t="s">
        <v>1072</v>
      </c>
      <c r="F378" s="220" t="s">
        <v>1756</v>
      </c>
    </row>
    <row r="379" spans="1:6">
      <c r="A379" s="217" t="s">
        <v>1359</v>
      </c>
      <c r="B379" s="215" t="s">
        <v>1958</v>
      </c>
      <c r="C379" s="189" t="s">
        <v>511</v>
      </c>
      <c r="D379" s="219" t="s">
        <v>1973</v>
      </c>
      <c r="E379" s="220" t="s">
        <v>1681</v>
      </c>
      <c r="F379" s="220" t="s">
        <v>1744</v>
      </c>
    </row>
    <row r="380" spans="1:6">
      <c r="A380" s="217" t="s">
        <v>773</v>
      </c>
      <c r="B380" s="215" t="s">
        <v>1958</v>
      </c>
      <c r="C380" s="189" t="s">
        <v>511</v>
      </c>
      <c r="D380" s="219" t="s">
        <v>1974</v>
      </c>
      <c r="E380" s="220" t="s">
        <v>1404</v>
      </c>
      <c r="F380" s="220" t="s">
        <v>1757</v>
      </c>
    </row>
    <row r="381" spans="1:6">
      <c r="A381" s="217" t="s">
        <v>774</v>
      </c>
      <c r="B381" s="215" t="s">
        <v>1975</v>
      </c>
      <c r="C381" s="189" t="s">
        <v>511</v>
      </c>
      <c r="D381" s="219" t="s">
        <v>169</v>
      </c>
      <c r="E381" s="220" t="s">
        <v>1405</v>
      </c>
      <c r="F381" s="220" t="s">
        <v>289</v>
      </c>
    </row>
    <row r="382" spans="1:6">
      <c r="A382" s="217" t="s">
        <v>952</v>
      </c>
      <c r="B382" s="215" t="s">
        <v>1975</v>
      </c>
      <c r="C382" s="189" t="s">
        <v>511</v>
      </c>
      <c r="D382" s="219" t="s">
        <v>1976</v>
      </c>
      <c r="E382" s="220" t="s">
        <v>1682</v>
      </c>
      <c r="F382" s="220" t="s">
        <v>1740</v>
      </c>
    </row>
    <row r="383" spans="1:6">
      <c r="A383" s="217" t="s">
        <v>953</v>
      </c>
      <c r="B383" s="215" t="s">
        <v>1975</v>
      </c>
      <c r="C383" s="189" t="s">
        <v>511</v>
      </c>
      <c r="D383" s="219" t="s">
        <v>1977</v>
      </c>
      <c r="E383" s="220" t="s">
        <v>1683</v>
      </c>
      <c r="F383" s="220" t="s">
        <v>1758</v>
      </c>
    </row>
    <row r="384" spans="1:6">
      <c r="A384" s="217" t="s">
        <v>1360</v>
      </c>
      <c r="B384" s="215" t="s">
        <v>1975</v>
      </c>
      <c r="C384" s="189" t="s">
        <v>511</v>
      </c>
      <c r="D384" s="219" t="s">
        <v>1978</v>
      </c>
      <c r="E384" s="220" t="s">
        <v>1684</v>
      </c>
      <c r="F384" s="220" t="s">
        <v>1759</v>
      </c>
    </row>
    <row r="385" spans="1:6">
      <c r="A385" s="217" t="s">
        <v>1361</v>
      </c>
      <c r="B385" s="215" t="s">
        <v>1975</v>
      </c>
      <c r="C385" s="189" t="s">
        <v>511</v>
      </c>
      <c r="D385" s="219" t="s">
        <v>1979</v>
      </c>
      <c r="E385" s="220" t="s">
        <v>1684</v>
      </c>
      <c r="F385" s="220" t="s">
        <v>1759</v>
      </c>
    </row>
    <row r="386" spans="1:6">
      <c r="A386" s="217" t="s">
        <v>1362</v>
      </c>
      <c r="B386" s="215" t="s">
        <v>1975</v>
      </c>
      <c r="C386" s="189" t="s">
        <v>511</v>
      </c>
      <c r="D386" s="219" t="s">
        <v>1980</v>
      </c>
      <c r="E386" s="220" t="s">
        <v>1685</v>
      </c>
      <c r="F386" s="220" t="s">
        <v>1760</v>
      </c>
    </row>
    <row r="387" spans="1:6">
      <c r="A387" s="217" t="s">
        <v>1363</v>
      </c>
      <c r="B387" s="215" t="s">
        <v>1975</v>
      </c>
      <c r="C387" s="189" t="s">
        <v>511</v>
      </c>
      <c r="D387" s="219" t="s">
        <v>800</v>
      </c>
      <c r="E387" s="220" t="s">
        <v>1406</v>
      </c>
      <c r="F387" s="220" t="s">
        <v>1761</v>
      </c>
    </row>
    <row r="388" spans="1:6">
      <c r="A388" s="217" t="s">
        <v>1478</v>
      </c>
      <c r="B388" s="215" t="s">
        <v>1975</v>
      </c>
      <c r="C388" s="189" t="s">
        <v>511</v>
      </c>
      <c r="D388" s="219" t="s">
        <v>1981</v>
      </c>
      <c r="E388" s="220" t="s">
        <v>321</v>
      </c>
      <c r="F388" s="220" t="s">
        <v>1762</v>
      </c>
    </row>
    <row r="389" spans="1:6">
      <c r="A389" s="217" t="s">
        <v>1483</v>
      </c>
      <c r="B389" s="215" t="s">
        <v>1975</v>
      </c>
      <c r="C389" s="189" t="s">
        <v>511</v>
      </c>
      <c r="D389" s="219" t="s">
        <v>1982</v>
      </c>
      <c r="E389" s="220" t="s">
        <v>332</v>
      </c>
      <c r="F389" s="220" t="s">
        <v>1763</v>
      </c>
    </row>
    <row r="390" spans="1:6">
      <c r="A390" s="217" t="s">
        <v>1488</v>
      </c>
      <c r="B390" s="215" t="s">
        <v>1975</v>
      </c>
      <c r="C390" s="189" t="s">
        <v>1009</v>
      </c>
      <c r="D390" s="219" t="s">
        <v>1983</v>
      </c>
      <c r="E390" s="220" t="s">
        <v>332</v>
      </c>
      <c r="F390" s="220" t="s">
        <v>1764</v>
      </c>
    </row>
    <row r="391" spans="1:6">
      <c r="A391" s="217" t="s">
        <v>1493</v>
      </c>
      <c r="B391" s="215" t="s">
        <v>1975</v>
      </c>
      <c r="C391" s="189" t="s">
        <v>1009</v>
      </c>
      <c r="D391" s="219" t="s">
        <v>1984</v>
      </c>
      <c r="E391" s="220" t="s">
        <v>329</v>
      </c>
      <c r="F391" s="220" t="s">
        <v>1765</v>
      </c>
    </row>
    <row r="392" spans="1:6">
      <c r="A392" s="217" t="s">
        <v>775</v>
      </c>
      <c r="B392" s="215" t="s">
        <v>1975</v>
      </c>
      <c r="C392" s="189" t="s">
        <v>1009</v>
      </c>
      <c r="D392" s="219" t="s">
        <v>1985</v>
      </c>
      <c r="E392" s="220" t="s">
        <v>1407</v>
      </c>
      <c r="F392" s="220" t="s">
        <v>1408</v>
      </c>
    </row>
    <row r="393" spans="1:6">
      <c r="A393" s="217" t="s">
        <v>776</v>
      </c>
      <c r="B393" s="215" t="s">
        <v>1975</v>
      </c>
      <c r="C393" s="189" t="s">
        <v>1009</v>
      </c>
      <c r="D393" s="219" t="s">
        <v>1986</v>
      </c>
      <c r="E393" s="220" t="s">
        <v>1409</v>
      </c>
      <c r="F393" s="220" t="s">
        <v>298</v>
      </c>
    </row>
    <row r="394" spans="1:6">
      <c r="A394" s="217" t="s">
        <v>777</v>
      </c>
      <c r="B394" s="215" t="s">
        <v>1975</v>
      </c>
      <c r="C394" s="189" t="s">
        <v>1009</v>
      </c>
      <c r="D394" s="219" t="s">
        <v>812</v>
      </c>
      <c r="E394" s="220" t="s">
        <v>1410</v>
      </c>
      <c r="F394" s="220" t="s">
        <v>1411</v>
      </c>
    </row>
    <row r="395" spans="1:6">
      <c r="A395" s="217" t="s">
        <v>778</v>
      </c>
      <c r="B395" s="215" t="s">
        <v>1975</v>
      </c>
      <c r="C395" s="189" t="s">
        <v>1009</v>
      </c>
      <c r="D395" s="219" t="s">
        <v>381</v>
      </c>
      <c r="E395" s="220" t="s">
        <v>1410</v>
      </c>
      <c r="F395" s="220" t="s">
        <v>1411</v>
      </c>
    </row>
    <row r="396" spans="1:6">
      <c r="A396" s="217" t="s">
        <v>779</v>
      </c>
      <c r="B396" s="215" t="s">
        <v>1975</v>
      </c>
      <c r="C396" s="189" t="s">
        <v>1009</v>
      </c>
      <c r="D396" s="219" t="s">
        <v>1987</v>
      </c>
      <c r="E396" s="220" t="s">
        <v>1412</v>
      </c>
      <c r="F396" s="220" t="s">
        <v>1766</v>
      </c>
    </row>
    <row r="397" spans="1:6">
      <c r="A397" s="217" t="s">
        <v>925</v>
      </c>
      <c r="B397" s="215" t="s">
        <v>1975</v>
      </c>
      <c r="C397" s="189" t="s">
        <v>1009</v>
      </c>
      <c r="D397" s="219" t="s">
        <v>1988</v>
      </c>
      <c r="E397" s="220" t="s">
        <v>1686</v>
      </c>
      <c r="F397" s="220" t="s">
        <v>1761</v>
      </c>
    </row>
    <row r="398" spans="1:6">
      <c r="A398" s="217" t="s">
        <v>926</v>
      </c>
      <c r="B398" s="215" t="s">
        <v>1975</v>
      </c>
      <c r="C398" s="189" t="s">
        <v>1009</v>
      </c>
      <c r="D398" s="219" t="s">
        <v>1000</v>
      </c>
      <c r="E398" s="220" t="s">
        <v>1687</v>
      </c>
      <c r="F398" s="220" t="s">
        <v>1767</v>
      </c>
    </row>
    <row r="399" spans="1:6">
      <c r="A399" s="217" t="s">
        <v>927</v>
      </c>
      <c r="B399" s="215" t="s">
        <v>1975</v>
      </c>
      <c r="C399" s="189" t="s">
        <v>1009</v>
      </c>
      <c r="D399" s="219" t="s">
        <v>1001</v>
      </c>
      <c r="E399" s="220" t="s">
        <v>1673</v>
      </c>
      <c r="F399" s="220" t="s">
        <v>1718</v>
      </c>
    </row>
    <row r="400" spans="1:6">
      <c r="A400" s="217" t="s">
        <v>928</v>
      </c>
      <c r="B400" s="215" t="s">
        <v>1975</v>
      </c>
      <c r="C400" s="189" t="s">
        <v>1009</v>
      </c>
      <c r="D400" s="219" t="s">
        <v>1002</v>
      </c>
      <c r="E400" s="180" t="s">
        <v>1688</v>
      </c>
      <c r="F400" s="220" t="s">
        <v>1411</v>
      </c>
    </row>
    <row r="401" spans="1:6">
      <c r="A401" s="217" t="s">
        <v>929</v>
      </c>
      <c r="B401" s="215" t="s">
        <v>1975</v>
      </c>
      <c r="C401" s="189" t="s">
        <v>1009</v>
      </c>
      <c r="D401" s="219" t="s">
        <v>1989</v>
      </c>
      <c r="E401" s="220" t="s">
        <v>1689</v>
      </c>
      <c r="F401" s="220" t="s">
        <v>1766</v>
      </c>
    </row>
    <row r="402" spans="1:6">
      <c r="A402" s="217" t="s">
        <v>930</v>
      </c>
      <c r="B402" s="215" t="s">
        <v>1975</v>
      </c>
      <c r="C402" s="189" t="s">
        <v>1009</v>
      </c>
      <c r="D402" s="219" t="s">
        <v>1065</v>
      </c>
      <c r="E402" s="220" t="s">
        <v>1690</v>
      </c>
      <c r="F402" s="220" t="s">
        <v>1413</v>
      </c>
    </row>
    <row r="403" spans="1:6">
      <c r="A403" s="217" t="s">
        <v>931</v>
      </c>
      <c r="B403" s="215" t="s">
        <v>1975</v>
      </c>
      <c r="C403" s="189" t="s">
        <v>1009</v>
      </c>
      <c r="D403" s="219" t="s">
        <v>1990</v>
      </c>
      <c r="E403" s="220" t="s">
        <v>1414</v>
      </c>
      <c r="F403" s="220" t="s">
        <v>1768</v>
      </c>
    </row>
    <row r="404" spans="1:6">
      <c r="A404" s="217" t="s">
        <v>1364</v>
      </c>
      <c r="B404" s="215" t="s">
        <v>1975</v>
      </c>
      <c r="C404" s="189" t="s">
        <v>1009</v>
      </c>
      <c r="D404" s="219" t="s">
        <v>1991</v>
      </c>
      <c r="E404" s="220" t="s">
        <v>1685</v>
      </c>
      <c r="F404" s="220" t="s">
        <v>1760</v>
      </c>
    </row>
    <row r="405" spans="1:6">
      <c r="A405" s="217" t="s">
        <v>1365</v>
      </c>
      <c r="B405" s="215" t="s">
        <v>1975</v>
      </c>
      <c r="C405" s="189" t="s">
        <v>1009</v>
      </c>
      <c r="D405" s="219" t="s">
        <v>1992</v>
      </c>
      <c r="E405" s="220" t="s">
        <v>1691</v>
      </c>
      <c r="F405" s="220" t="s">
        <v>1769</v>
      </c>
    </row>
    <row r="406" spans="1:6">
      <c r="A406" s="217" t="s">
        <v>1366</v>
      </c>
      <c r="B406" s="215" t="s">
        <v>1975</v>
      </c>
      <c r="C406" s="189" t="s">
        <v>1009</v>
      </c>
      <c r="D406" s="219" t="s">
        <v>1993</v>
      </c>
      <c r="E406" s="220" t="s">
        <v>1414</v>
      </c>
      <c r="F406" s="220" t="s">
        <v>1768</v>
      </c>
    </row>
    <row r="407" spans="1:6">
      <c r="A407" s="217" t="s">
        <v>780</v>
      </c>
      <c r="B407" s="215" t="s">
        <v>1975</v>
      </c>
      <c r="C407" s="189" t="s">
        <v>1009</v>
      </c>
      <c r="D407" s="219" t="s">
        <v>1994</v>
      </c>
      <c r="E407" s="220" t="s">
        <v>1409</v>
      </c>
      <c r="F407" s="220" t="s">
        <v>298</v>
      </c>
    </row>
    <row r="408" spans="1:6">
      <c r="A408" s="217" t="s">
        <v>781</v>
      </c>
      <c r="B408" s="215" t="s">
        <v>1975</v>
      </c>
      <c r="C408" s="189" t="s">
        <v>1009</v>
      </c>
      <c r="D408" s="219" t="s">
        <v>1995</v>
      </c>
      <c r="E408" s="220" t="s">
        <v>1415</v>
      </c>
      <c r="F408" s="220" t="s">
        <v>1770</v>
      </c>
    </row>
    <row r="409" spans="1:6">
      <c r="A409" s="217" t="s">
        <v>782</v>
      </c>
      <c r="B409" s="215" t="s">
        <v>1975</v>
      </c>
      <c r="C409" s="189" t="s">
        <v>1009</v>
      </c>
      <c r="D409" s="219" t="s">
        <v>813</v>
      </c>
      <c r="E409" s="220" t="s">
        <v>1416</v>
      </c>
      <c r="F409" s="220" t="s">
        <v>1771</v>
      </c>
    </row>
    <row r="410" spans="1:6">
      <c r="A410" s="217" t="s">
        <v>553</v>
      </c>
      <c r="B410" s="215" t="s">
        <v>1975</v>
      </c>
      <c r="C410" s="189" t="s">
        <v>1009</v>
      </c>
      <c r="D410" s="219" t="s">
        <v>814</v>
      </c>
      <c r="E410" s="220" t="s">
        <v>1417</v>
      </c>
      <c r="F410" s="220" t="s">
        <v>1772</v>
      </c>
    </row>
    <row r="411" spans="1:6">
      <c r="A411" s="217" t="s">
        <v>554</v>
      </c>
      <c r="B411" s="215" t="s">
        <v>1975</v>
      </c>
      <c r="C411" s="189" t="s">
        <v>1009</v>
      </c>
      <c r="D411" s="219" t="s">
        <v>208</v>
      </c>
      <c r="E411" s="220" t="s">
        <v>1405</v>
      </c>
      <c r="F411" s="220" t="s">
        <v>289</v>
      </c>
    </row>
    <row r="412" spans="1:6">
      <c r="A412" s="217" t="s">
        <v>555</v>
      </c>
      <c r="B412" s="215" t="s">
        <v>1975</v>
      </c>
      <c r="C412" s="189" t="s">
        <v>511</v>
      </c>
      <c r="D412" s="219" t="s">
        <v>71</v>
      </c>
      <c r="E412" s="220" t="s">
        <v>1405</v>
      </c>
      <c r="F412" s="220" t="s">
        <v>289</v>
      </c>
    </row>
    <row r="413" spans="1:6">
      <c r="A413" s="218" t="s">
        <v>556</v>
      </c>
      <c r="B413" s="223" t="s">
        <v>1975</v>
      </c>
      <c r="C413" s="189" t="s">
        <v>511</v>
      </c>
      <c r="D413" s="221" t="s">
        <v>815</v>
      </c>
      <c r="E413" s="220" t="s">
        <v>1409</v>
      </c>
      <c r="F413" s="220" t="s">
        <v>298</v>
      </c>
    </row>
    <row r="414" spans="1:6">
      <c r="A414" s="218" t="s">
        <v>954</v>
      </c>
      <c r="B414" s="223" t="s">
        <v>1975</v>
      </c>
      <c r="C414" s="189" t="s">
        <v>511</v>
      </c>
      <c r="D414" s="221" t="s">
        <v>1003</v>
      </c>
      <c r="E414" s="220" t="s">
        <v>1692</v>
      </c>
      <c r="F414" s="220" t="s">
        <v>1773</v>
      </c>
    </row>
    <row r="415" spans="1:6">
      <c r="A415" s="218" t="s">
        <v>1367</v>
      </c>
      <c r="B415" s="215" t="s">
        <v>1975</v>
      </c>
      <c r="C415" s="189" t="s">
        <v>511</v>
      </c>
      <c r="D415" s="221" t="s">
        <v>1996</v>
      </c>
      <c r="E415" s="220" t="s">
        <v>1693</v>
      </c>
      <c r="F415" s="220" t="s">
        <v>1774</v>
      </c>
    </row>
    <row r="416" spans="1:6">
      <c r="A416" s="218" t="s">
        <v>1490</v>
      </c>
      <c r="B416" s="215" t="s">
        <v>1975</v>
      </c>
      <c r="C416" s="189" t="s">
        <v>511</v>
      </c>
      <c r="D416" s="221" t="s">
        <v>1997</v>
      </c>
      <c r="E416" s="220" t="s">
        <v>332</v>
      </c>
      <c r="F416" s="220" t="s">
        <v>1775</v>
      </c>
    </row>
    <row r="417" spans="1:6">
      <c r="A417" s="218" t="s">
        <v>783</v>
      </c>
      <c r="B417" s="215" t="s">
        <v>1975</v>
      </c>
      <c r="C417" s="189" t="s">
        <v>511</v>
      </c>
      <c r="D417" s="221" t="s">
        <v>816</v>
      </c>
      <c r="E417" s="180" t="s">
        <v>1418</v>
      </c>
      <c r="F417" s="220" t="s">
        <v>1776</v>
      </c>
    </row>
    <row r="418" spans="1:6">
      <c r="A418" s="218" t="s">
        <v>557</v>
      </c>
      <c r="B418" s="215" t="s">
        <v>1975</v>
      </c>
      <c r="C418" s="189" t="s">
        <v>511</v>
      </c>
      <c r="D418" s="221" t="s">
        <v>817</v>
      </c>
      <c r="E418" s="220" t="s">
        <v>1419</v>
      </c>
      <c r="F418" s="220" t="s">
        <v>1777</v>
      </c>
    </row>
    <row r="419" spans="1:6">
      <c r="A419" s="218" t="s">
        <v>558</v>
      </c>
      <c r="B419" s="215" t="s">
        <v>1975</v>
      </c>
      <c r="C419" s="189" t="s">
        <v>511</v>
      </c>
      <c r="D419" s="221" t="s">
        <v>818</v>
      </c>
      <c r="E419" s="220" t="s">
        <v>1420</v>
      </c>
      <c r="F419" s="220" t="s">
        <v>299</v>
      </c>
    </row>
    <row r="420" spans="1:6">
      <c r="A420" s="218" t="s">
        <v>955</v>
      </c>
      <c r="B420" s="215" t="s">
        <v>1975</v>
      </c>
      <c r="C420" s="189" t="s">
        <v>511</v>
      </c>
      <c r="D420" s="221" t="s">
        <v>1004</v>
      </c>
      <c r="E420" s="220" t="s">
        <v>1694</v>
      </c>
      <c r="F420" s="220" t="s">
        <v>1778</v>
      </c>
    </row>
    <row r="421" spans="1:6">
      <c r="A421" s="218" t="s">
        <v>1368</v>
      </c>
      <c r="B421" s="215" t="s">
        <v>1975</v>
      </c>
      <c r="C421" s="189" t="s">
        <v>511</v>
      </c>
      <c r="D421" s="221" t="s">
        <v>1998</v>
      </c>
      <c r="E421" s="220" t="s">
        <v>1684</v>
      </c>
      <c r="F421" s="220" t="s">
        <v>1759</v>
      </c>
    </row>
    <row r="422" spans="1:6">
      <c r="A422" s="218" t="s">
        <v>1369</v>
      </c>
      <c r="B422" s="215" t="s">
        <v>1975</v>
      </c>
      <c r="C422" s="189" t="s">
        <v>511</v>
      </c>
      <c r="D422" s="221" t="s">
        <v>1999</v>
      </c>
      <c r="E422" s="220" t="s">
        <v>1669</v>
      </c>
      <c r="F422" s="220" t="s">
        <v>1712</v>
      </c>
    </row>
    <row r="423" spans="1:6">
      <c r="A423" s="218" t="s">
        <v>1370</v>
      </c>
      <c r="B423" s="215" t="s">
        <v>1975</v>
      </c>
      <c r="C423" s="189" t="s">
        <v>511</v>
      </c>
      <c r="D423" s="221" t="s">
        <v>2000</v>
      </c>
      <c r="E423" s="220" t="s">
        <v>1691</v>
      </c>
      <c r="F423" s="220" t="s">
        <v>1769</v>
      </c>
    </row>
    <row r="424" spans="1:6">
      <c r="A424" s="218" t="s">
        <v>1516</v>
      </c>
      <c r="B424" s="215" t="s">
        <v>1975</v>
      </c>
      <c r="C424" s="189" t="s">
        <v>511</v>
      </c>
      <c r="D424" s="221" t="s">
        <v>2001</v>
      </c>
      <c r="E424" s="220" t="s">
        <v>338</v>
      </c>
      <c r="F424" s="220" t="s">
        <v>1733</v>
      </c>
    </row>
    <row r="425" spans="1:6">
      <c r="A425" s="218" t="s">
        <v>784</v>
      </c>
      <c r="B425" s="215" t="s">
        <v>1975</v>
      </c>
      <c r="C425" s="189" t="s">
        <v>511</v>
      </c>
      <c r="D425" s="221" t="s">
        <v>2002</v>
      </c>
      <c r="E425" s="220" t="s">
        <v>1421</v>
      </c>
      <c r="F425" s="220" t="s">
        <v>1779</v>
      </c>
    </row>
    <row r="426" spans="1:6">
      <c r="A426" s="218" t="s">
        <v>785</v>
      </c>
      <c r="B426" s="215" t="s">
        <v>1975</v>
      </c>
      <c r="C426" s="189" t="s">
        <v>511</v>
      </c>
      <c r="D426" s="221" t="s">
        <v>819</v>
      </c>
      <c r="E426" s="220" t="s">
        <v>1695</v>
      </c>
      <c r="F426" s="220" t="s">
        <v>1780</v>
      </c>
    </row>
    <row r="427" spans="1:6">
      <c r="A427" s="218" t="s">
        <v>786</v>
      </c>
      <c r="B427" s="215" t="s">
        <v>1975</v>
      </c>
      <c r="C427" s="189" t="s">
        <v>511</v>
      </c>
      <c r="D427" s="221" t="s">
        <v>2003</v>
      </c>
      <c r="E427" s="220" t="s">
        <v>1422</v>
      </c>
      <c r="F427" s="220" t="s">
        <v>1781</v>
      </c>
    </row>
    <row r="428" spans="1:6">
      <c r="A428" s="218" t="s">
        <v>956</v>
      </c>
      <c r="B428" s="215" t="s">
        <v>1975</v>
      </c>
      <c r="C428" s="189" t="s">
        <v>511</v>
      </c>
      <c r="D428" s="221" t="s">
        <v>1005</v>
      </c>
      <c r="E428" s="220" t="s">
        <v>2007</v>
      </c>
      <c r="F428" s="220" t="s">
        <v>1731</v>
      </c>
    </row>
    <row r="429" spans="1:6">
      <c r="A429" s="218" t="s">
        <v>957</v>
      </c>
      <c r="B429" s="215" t="s">
        <v>1975</v>
      </c>
      <c r="C429" s="189" t="s">
        <v>511</v>
      </c>
      <c r="D429" s="221" t="s">
        <v>2008</v>
      </c>
      <c r="E429" s="220" t="s">
        <v>1696</v>
      </c>
      <c r="F429" s="220" t="s">
        <v>1782</v>
      </c>
    </row>
    <row r="430" spans="1:6">
      <c r="A430" s="218" t="s">
        <v>958</v>
      </c>
      <c r="B430" s="215" t="s">
        <v>1975</v>
      </c>
      <c r="C430" s="189" t="s">
        <v>511</v>
      </c>
      <c r="D430" s="221" t="s">
        <v>1006</v>
      </c>
      <c r="E430" s="220" t="s">
        <v>1697</v>
      </c>
      <c r="F430" s="220" t="s">
        <v>1780</v>
      </c>
    </row>
    <row r="431" spans="1:6">
      <c r="A431" s="218" t="s">
        <v>959</v>
      </c>
      <c r="B431" s="215" t="s">
        <v>1975</v>
      </c>
      <c r="C431" s="189" t="s">
        <v>511</v>
      </c>
      <c r="D431" s="221" t="s">
        <v>2009</v>
      </c>
      <c r="E431" s="220" t="s">
        <v>1698</v>
      </c>
      <c r="F431" s="220" t="s">
        <v>1783</v>
      </c>
    </row>
    <row r="432" spans="1:6">
      <c r="A432" s="218" t="s">
        <v>1371</v>
      </c>
      <c r="B432" s="215" t="s">
        <v>1975</v>
      </c>
      <c r="C432" s="189" t="s">
        <v>511</v>
      </c>
      <c r="D432" s="221" t="s">
        <v>804</v>
      </c>
      <c r="E432" s="220" t="s">
        <v>2010</v>
      </c>
      <c r="F432" s="220" t="s">
        <v>1761</v>
      </c>
    </row>
    <row r="433" spans="1:6">
      <c r="A433" s="218" t="s">
        <v>787</v>
      </c>
      <c r="B433" s="215" t="s">
        <v>1975</v>
      </c>
      <c r="C433" s="189" t="s">
        <v>511</v>
      </c>
      <c r="D433" s="221" t="s">
        <v>2011</v>
      </c>
      <c r="E433" s="220" t="s">
        <v>2012</v>
      </c>
      <c r="F433" s="220" t="s">
        <v>289</v>
      </c>
    </row>
    <row r="434" spans="1:6">
      <c r="A434" s="218" t="s">
        <v>1372</v>
      </c>
      <c r="B434" s="215" t="s">
        <v>1975</v>
      </c>
      <c r="C434" s="189" t="s">
        <v>511</v>
      </c>
      <c r="D434" s="221" t="s">
        <v>2004</v>
      </c>
      <c r="E434" s="220" t="s">
        <v>1699</v>
      </c>
      <c r="F434" s="220" t="s">
        <v>1774</v>
      </c>
    </row>
    <row r="435" spans="1:6">
      <c r="A435" s="218" t="s">
        <v>1549</v>
      </c>
      <c r="B435" s="215" t="s">
        <v>1975</v>
      </c>
      <c r="C435" s="189" t="s">
        <v>511</v>
      </c>
      <c r="D435" s="221" t="s">
        <v>2013</v>
      </c>
      <c r="E435" s="220" t="s">
        <v>2014</v>
      </c>
      <c r="F435" s="220" t="s">
        <v>1784</v>
      </c>
    </row>
    <row r="436" spans="1:6">
      <c r="A436" s="218" t="s">
        <v>1553</v>
      </c>
      <c r="B436" s="215" t="s">
        <v>1975</v>
      </c>
      <c r="C436" s="189" t="s">
        <v>511</v>
      </c>
      <c r="D436" s="221" t="s">
        <v>2005</v>
      </c>
      <c r="E436" s="220" t="s">
        <v>2014</v>
      </c>
      <c r="F436" s="220" t="s">
        <v>1784</v>
      </c>
    </row>
    <row r="437" spans="1:6">
      <c r="A437" s="248" t="s">
        <v>788</v>
      </c>
      <c r="B437" s="249" t="s">
        <v>1790</v>
      </c>
      <c r="C437" s="250" t="s">
        <v>510</v>
      </c>
      <c r="D437" s="251" t="s">
        <v>2015</v>
      </c>
      <c r="E437" s="252" t="s">
        <v>2016</v>
      </c>
      <c r="F437" s="252" t="s">
        <v>2006</v>
      </c>
    </row>
  </sheetData>
  <autoFilter ref="A1:G428" xr:uid="{00000000-0009-0000-0000-000004000000}"/>
  <sortState xmlns:xlrd2="http://schemas.microsoft.com/office/spreadsheetml/2017/richdata2" ref="A2:F210">
    <sortCondition ref="A1"/>
  </sortState>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一番最初に入力</vt:lpstr>
      <vt:lpstr>様式第１号</vt:lpstr>
      <vt:lpstr>別表１</vt:lpstr>
      <vt:lpstr>請求書</vt:lpstr>
      <vt:lpstr>【適宜更新してください】法人情報</vt:lpstr>
      <vt:lpstr>一番最初に入力!Print_Area</vt:lpstr>
      <vt:lpstr>請求書!Print_Area</vt:lpstr>
      <vt:lpstr>別表１!Print_Area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森　なつ美</cp:lastModifiedBy>
  <cp:lastPrinted>2025-11-04T00:16:07Z</cp:lastPrinted>
  <dcterms:created xsi:type="dcterms:W3CDTF">2020-08-07T09:36:53Z</dcterms:created>
  <dcterms:modified xsi:type="dcterms:W3CDTF">2025-11-05T01:00:28Z</dcterms:modified>
</cp:coreProperties>
</file>