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omments3.xml" ContentType="application/vnd.openxmlformats-officedocument.spreadsheetml.comments+xml"/>
  <Override PartName="/xl/drawings/drawing5.xml" ContentType="application/vnd.openxmlformats-officedocument.drawing+xml"/>
  <Override PartName="/xl/comments4.xml" ContentType="application/vnd.openxmlformats-officedocument.spreadsheetml.comments+xml"/>
  <Override PartName="/xl/drawings/drawing6.xml" ContentType="application/vnd.openxmlformats-officedocument.drawing+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kodpc053\給付係共有Ｆ\02_給付係員用\02_補助金・助成金関係\02_地域型（補助金）\R3\1_R3_補助金申請案内\1-②_延長保育事業費補助金_未\"/>
    </mc:Choice>
  </mc:AlternateContent>
  <bookViews>
    <workbookView xWindow="120" yWindow="15" windowWidth="14955" windowHeight="8445" firstSheet="1" activeTab="1"/>
  </bookViews>
  <sheets>
    <sheet name="一番最初に入力" sheetId="28" state="hidden" r:id="rId1"/>
    <sheet name="様式第４号" sheetId="29" r:id="rId2"/>
    <sheet name="収支予算書" sheetId="30" r:id="rId3"/>
    <sheet name="別表１" sheetId="31" r:id="rId4"/>
    <sheet name="別表２-①" sheetId="32" r:id="rId5"/>
    <sheet name="別表２-②" sheetId="33" r:id="rId6"/>
    <sheet name="別紙1【延長保育料減免分】" sheetId="34" r:id="rId7"/>
    <sheet name="補助金基準額表 " sheetId="36" state="hidden" r:id="rId8"/>
    <sheet name="【適宜更新してください】法人情報" sheetId="38" state="hidden" r:id="rId9"/>
  </sheets>
  <externalReferences>
    <externalReference r:id="rId10"/>
  </externalReferences>
  <definedNames>
    <definedName name="_1_45">'[1]別表２（検便費）'!$P$55</definedName>
    <definedName name="_121_150">'[1]別表２（検便費）'!$P$59</definedName>
    <definedName name="_151_180">'[1]別表２（検便費）'!$P$60</definedName>
    <definedName name="_181">'[1]別表２（検便費）'!$P$61</definedName>
    <definedName name="_45_60">'[1]別表２（検便費）'!$P$56</definedName>
    <definedName name="_61_90">'[1]別表２（検便費）'!$P$57</definedName>
    <definedName name="_91_120">'[1]別表２（検便費）'!$P$58</definedName>
    <definedName name="_xlnm._FilterDatabase" localSheetId="8" hidden="1">【適宜更新してください】法人情報!$A$1:$F$181</definedName>
    <definedName name="_xlnm.Print_Area" localSheetId="2">収支予算書!$A$1:$I$40</definedName>
    <definedName name="_xlnm.Print_Area" localSheetId="6">別紙1【延長保育料減免分】!$A$1:$V$41</definedName>
    <definedName name="_xlnm.Print_Area" localSheetId="3">別表１!$A$1:$L$35</definedName>
    <definedName name="_xlnm.Print_Area" localSheetId="4">'別表２-①'!$A$1:$S$21</definedName>
    <definedName name="_xlnm.Print_Area" localSheetId="5">'別表２-②'!$A$1:$P$54</definedName>
    <definedName name="_xlnm.Print_Area" localSheetId="7">'補助金基準額表 '!$A$1:$G$66</definedName>
    <definedName name="_xlnm.Print_Area" localSheetId="1">様式第４号!$A$1:$T$35</definedName>
    <definedName name="定員">'[1]別表２（検便費）'!$O$55:$O$61</definedName>
  </definedNames>
  <calcPr calcId="162913"/>
  <fileRecoveryPr autoRecover="0"/>
</workbook>
</file>

<file path=xl/calcChain.xml><?xml version="1.0" encoding="utf-8"?>
<calcChain xmlns="http://schemas.openxmlformats.org/spreadsheetml/2006/main">
  <c r="D12" i="31" l="1"/>
  <c r="C9" i="33" l="1"/>
  <c r="Q2" i="29" l="1"/>
  <c r="M11" i="29" l="1"/>
  <c r="M10" i="29"/>
  <c r="K9" i="29"/>
  <c r="K8" i="29"/>
  <c r="C3" i="34" l="1"/>
  <c r="B3" i="33"/>
  <c r="B3" i="32"/>
  <c r="B3" i="31"/>
  <c r="C3" i="30"/>
  <c r="F15" i="29"/>
  <c r="F24" i="29" s="1"/>
  <c r="I5" i="31"/>
  <c r="M5" i="33"/>
  <c r="T32" i="34"/>
  <c r="J32" i="34"/>
  <c r="T30" i="34"/>
  <c r="J30" i="34"/>
  <c r="T28" i="34"/>
  <c r="J28" i="34"/>
  <c r="T26" i="34"/>
  <c r="J26" i="34"/>
  <c r="T24" i="34"/>
  <c r="J24" i="34"/>
  <c r="T22" i="34"/>
  <c r="J22" i="34"/>
  <c r="T20" i="34"/>
  <c r="J20" i="34"/>
  <c r="T18" i="34"/>
  <c r="J18" i="34"/>
  <c r="T16" i="34"/>
  <c r="J16" i="34"/>
  <c r="T14" i="34"/>
  <c r="J14" i="34"/>
  <c r="T12" i="34"/>
  <c r="J12" i="34"/>
  <c r="T10" i="34"/>
  <c r="J10" i="34"/>
  <c r="L25" i="33"/>
  <c r="G13" i="32"/>
  <c r="Q15" i="32" s="1"/>
  <c r="E14" i="31"/>
  <c r="E12" i="31"/>
  <c r="F38" i="30"/>
  <c r="C14" i="31" s="1"/>
  <c r="E38" i="30"/>
  <c r="C12" i="31" s="1"/>
  <c r="G37" i="30"/>
  <c r="G36" i="30"/>
  <c r="G35" i="30"/>
  <c r="G34" i="30"/>
  <c r="G33" i="30"/>
  <c r="G32" i="30"/>
  <c r="G31" i="30"/>
  <c r="G30" i="30"/>
  <c r="G29" i="30"/>
  <c r="G28" i="30"/>
  <c r="G27" i="30"/>
  <c r="G26" i="30"/>
  <c r="G25" i="30"/>
  <c r="G24" i="30"/>
  <c r="G23" i="30"/>
  <c r="G17" i="30"/>
  <c r="G16" i="30"/>
  <c r="G15" i="30"/>
  <c r="G14" i="30"/>
  <c r="G13" i="30"/>
  <c r="T34" i="34" l="1"/>
  <c r="H39" i="34" s="1"/>
  <c r="J14" i="31" s="1"/>
  <c r="G30" i="33"/>
  <c r="D30" i="33"/>
  <c r="J34" i="34"/>
  <c r="E39" i="34" s="1"/>
  <c r="J12" i="31" s="1"/>
  <c r="F12" i="31" s="1"/>
  <c r="C16" i="31"/>
  <c r="G38" i="30"/>
  <c r="E16" i="31"/>
  <c r="F23" i="29"/>
  <c r="M6" i="33"/>
  <c r="S5" i="34"/>
  <c r="F6" i="30"/>
  <c r="N4" i="32"/>
  <c r="I4" i="31"/>
  <c r="N5" i="32"/>
  <c r="S4" i="34"/>
  <c r="F5" i="30"/>
  <c r="D14" i="31" l="1"/>
  <c r="F14" i="31" s="1"/>
  <c r="N17" i="32"/>
  <c r="N13" i="32"/>
  <c r="N15" i="32"/>
  <c r="J16" i="31"/>
  <c r="K39" i="34"/>
  <c r="G14" i="31"/>
  <c r="Q13" i="32"/>
  <c r="Q17" i="32"/>
  <c r="D16" i="31" l="1"/>
  <c r="H14" i="31"/>
  <c r="I14" i="31" s="1"/>
  <c r="K14" i="31" s="1"/>
  <c r="F12" i="30" s="1"/>
  <c r="F18" i="30" s="1"/>
  <c r="Q19" i="32"/>
  <c r="G12" i="31" s="1"/>
  <c r="H12" i="31" s="1"/>
  <c r="I12" i="31" s="1"/>
  <c r="K12" i="31" s="1"/>
  <c r="F16" i="31"/>
  <c r="K16" i="31" l="1"/>
  <c r="J22" i="29" s="1"/>
  <c r="G16" i="31"/>
  <c r="E12" i="30"/>
  <c r="H16" i="31"/>
  <c r="I16" i="31" l="1"/>
  <c r="G12" i="30" l="1"/>
  <c r="G18" i="30" s="1"/>
  <c r="E18" i="30"/>
</calcChain>
</file>

<file path=xl/comments1.xml><?xml version="1.0" encoding="utf-8"?>
<comments xmlns="http://schemas.openxmlformats.org/spreadsheetml/2006/main">
  <authors>
    <author>仙台市</author>
  </authors>
  <commentList>
    <comment ref="C14" authorId="0" shapeId="0">
      <text>
        <r>
          <rPr>
            <b/>
            <sz val="9"/>
            <color indexed="81"/>
            <rFont val="游ゴシック"/>
            <family val="3"/>
            <charset val="128"/>
          </rPr>
          <t>令和３年度
→３で入力</t>
        </r>
      </text>
    </comment>
  </commentList>
</comments>
</file>

<file path=xl/comments2.xml><?xml version="1.0" encoding="utf-8"?>
<comments xmlns="http://schemas.openxmlformats.org/spreadsheetml/2006/main">
  <authors>
    <author>仙台市</author>
  </authors>
  <commentList>
    <comment ref="B1" authorId="0" shapeId="0">
      <text>
        <r>
          <rPr>
            <b/>
            <sz val="18"/>
            <color indexed="81"/>
            <rFont val="游ゴシック"/>
            <family val="3"/>
            <charset val="128"/>
          </rPr>
          <t>捨印をお願いします</t>
        </r>
        <r>
          <rPr>
            <sz val="18"/>
            <color indexed="81"/>
            <rFont val="游ゴシック"/>
            <family val="3"/>
            <charset val="128"/>
          </rPr>
          <t>。</t>
        </r>
      </text>
    </comment>
    <comment ref="S5" authorId="0" shapeId="0">
      <text>
        <r>
          <rPr>
            <b/>
            <sz val="18"/>
            <color indexed="81"/>
            <rFont val="游ゴシック"/>
            <family val="3"/>
            <charset val="128"/>
          </rPr>
          <t>提出日を記載してください。</t>
        </r>
      </text>
    </comment>
    <comment ref="M10" authorId="0" shapeId="0">
      <text>
        <r>
          <rPr>
            <b/>
            <sz val="16"/>
            <color indexed="81"/>
            <rFont val="游ゴシック"/>
            <family val="3"/>
            <charset val="128"/>
          </rPr>
          <t>設置者（法人等）の所在地が自動入力されます。
法人の住所等が変更となった場合は直接入力してください。
家庭的保育事業・小規模保育事業C型の方のみ、債権者登録されているご自宅の住所を直接入力してください。</t>
        </r>
      </text>
    </comment>
    <comment ref="M12" authorId="0" shapeId="0">
      <text>
        <r>
          <rPr>
            <b/>
            <sz val="16"/>
            <color indexed="81"/>
            <rFont val="游ゴシック"/>
            <family val="3"/>
            <charset val="128"/>
          </rPr>
          <t>代表者役職及び代表者名をご記載ください。
家庭的保育事業・小規模保育事業C型の方は記載不要です。</t>
        </r>
      </text>
    </comment>
    <comment ref="R12" authorId="0" shapeId="0">
      <text>
        <r>
          <rPr>
            <b/>
            <sz val="18"/>
            <color indexed="81"/>
            <rFont val="游ゴシック"/>
            <family val="3"/>
            <charset val="128"/>
          </rPr>
          <t>押印は，請求書と同じ印を使用してください。</t>
        </r>
      </text>
    </comment>
    <comment ref="N33" authorId="0" shapeId="0">
      <text>
        <r>
          <rPr>
            <b/>
            <sz val="16"/>
            <color indexed="81"/>
            <rFont val="游ゴシック"/>
            <family val="3"/>
            <charset val="128"/>
          </rPr>
          <t>担当者連絡先をご記載ください。</t>
        </r>
      </text>
    </comment>
  </commentList>
</comments>
</file>

<file path=xl/comments3.xml><?xml version="1.0" encoding="utf-8"?>
<comments xmlns="http://schemas.openxmlformats.org/spreadsheetml/2006/main">
  <authors>
    <author>仙台市</author>
  </authors>
  <commentList>
    <comment ref="C7" authorId="0" shapeId="0">
      <text>
        <r>
          <rPr>
            <b/>
            <sz val="9"/>
            <color indexed="81"/>
            <rFont val="游ゴシック"/>
            <family val="3"/>
            <charset val="128"/>
          </rPr>
          <t>プルダウンより選択</t>
        </r>
      </text>
    </comment>
    <comment ref="P7" authorId="0" shapeId="0">
      <text>
        <r>
          <rPr>
            <b/>
            <sz val="11"/>
            <color indexed="81"/>
            <rFont val="游ゴシック"/>
            <family val="3"/>
            <charset val="128"/>
          </rPr>
          <t>２．短時間延長保育平均利用児童が0.5人未満
４．保育短時間平均在籍児童数が0.5人未満で
補助金が非該当の場合、「該当なし」を選択してください。</t>
        </r>
      </text>
    </comment>
  </commentList>
</comments>
</file>

<file path=xl/comments4.xml><?xml version="1.0" encoding="utf-8"?>
<comments xmlns="http://schemas.openxmlformats.org/spreadsheetml/2006/main">
  <authors>
    <author>仙台市</author>
  </authors>
  <commentList>
    <comment ref="C9" authorId="0" shapeId="0">
      <text>
        <r>
          <rPr>
            <b/>
            <sz val="12"/>
            <color indexed="81"/>
            <rFont val="游ゴシック"/>
            <family val="3"/>
            <charset val="128"/>
          </rPr>
          <t>自動入力</t>
        </r>
      </text>
    </comment>
  </commentList>
</comments>
</file>

<file path=xl/comments5.xml><?xml version="1.0" encoding="utf-8"?>
<comments xmlns="http://schemas.openxmlformats.org/spreadsheetml/2006/main">
  <authors>
    <author>仙台市</author>
  </authors>
  <commentList>
    <comment ref="B121" authorId="0" shapeId="0">
      <text>
        <r>
          <rPr>
            <b/>
            <sz val="9"/>
            <color indexed="81"/>
            <rFont val="游ゴシック"/>
            <family val="3"/>
            <charset val="128"/>
          </rPr>
          <t>家庭的保育事業（定員4人以上）
家庭的保育事業（定員3人以下）の記載をお願いします。
※今確認用として2施設入力しています。</t>
        </r>
      </text>
    </comment>
  </commentList>
</comments>
</file>

<file path=xl/sharedStrings.xml><?xml version="1.0" encoding="utf-8"?>
<sst xmlns="http://schemas.openxmlformats.org/spreadsheetml/2006/main" count="1517" uniqueCount="902">
  <si>
    <t>Ａ　</t>
  </si>
  <si>
    <t>収入</t>
    <rPh sb="0" eb="2">
      <t>シュウニュウ</t>
    </rPh>
    <phoneticPr fontId="3"/>
  </si>
  <si>
    <t>項　　目</t>
    <rPh sb="0" eb="1">
      <t>コウ</t>
    </rPh>
    <rPh sb="3" eb="4">
      <t>メ</t>
    </rPh>
    <phoneticPr fontId="3"/>
  </si>
  <si>
    <t>収入額</t>
    <rPh sb="0" eb="2">
      <t>シュウニュウ</t>
    </rPh>
    <rPh sb="2" eb="3">
      <t>ガク</t>
    </rPh>
    <phoneticPr fontId="3"/>
  </si>
  <si>
    <t>合　　計</t>
    <rPh sb="0" eb="1">
      <t>ゴウ</t>
    </rPh>
    <rPh sb="3" eb="4">
      <t>ケイ</t>
    </rPh>
    <phoneticPr fontId="3"/>
  </si>
  <si>
    <t>支出</t>
    <rPh sb="0" eb="2">
      <t>シシュツ</t>
    </rPh>
    <phoneticPr fontId="3"/>
  </si>
  <si>
    <t>支出額</t>
    <rPh sb="0" eb="2">
      <t>シシュツ</t>
    </rPh>
    <rPh sb="2" eb="3">
      <t>ガク</t>
    </rPh>
    <phoneticPr fontId="3"/>
  </si>
  <si>
    <t>職員俸給</t>
    <rPh sb="0" eb="2">
      <t>ショクイン</t>
    </rPh>
    <rPh sb="2" eb="4">
      <t>ホウキュウ</t>
    </rPh>
    <phoneticPr fontId="3"/>
  </si>
  <si>
    <t>職員諸手当</t>
    <rPh sb="0" eb="2">
      <t>ショクイン</t>
    </rPh>
    <rPh sb="2" eb="5">
      <t>ショテアテ</t>
    </rPh>
    <phoneticPr fontId="3"/>
  </si>
  <si>
    <t>非常勤職員給与</t>
    <rPh sb="0" eb="3">
      <t>ヒジョウキン</t>
    </rPh>
    <rPh sb="3" eb="5">
      <t>ショクイン</t>
    </rPh>
    <rPh sb="5" eb="7">
      <t>キュウヨ</t>
    </rPh>
    <phoneticPr fontId="3"/>
  </si>
  <si>
    <t>法定福利費</t>
    <rPh sb="0" eb="2">
      <t>ホウテイ</t>
    </rPh>
    <rPh sb="2" eb="4">
      <t>フクリ</t>
    </rPh>
    <rPh sb="4" eb="5">
      <t>ヒ</t>
    </rPh>
    <phoneticPr fontId="3"/>
  </si>
  <si>
    <t>消耗品費</t>
    <rPh sb="0" eb="2">
      <t>ショウモウ</t>
    </rPh>
    <rPh sb="2" eb="3">
      <t>ヒン</t>
    </rPh>
    <rPh sb="3" eb="4">
      <t>ヒ</t>
    </rPh>
    <phoneticPr fontId="3"/>
  </si>
  <si>
    <t>印刷製本費</t>
    <rPh sb="0" eb="2">
      <t>インサツ</t>
    </rPh>
    <rPh sb="2" eb="4">
      <t>セイホン</t>
    </rPh>
    <rPh sb="4" eb="5">
      <t>ヒ</t>
    </rPh>
    <phoneticPr fontId="3"/>
  </si>
  <si>
    <t>通信運搬費</t>
    <rPh sb="0" eb="2">
      <t>ツウシン</t>
    </rPh>
    <rPh sb="2" eb="4">
      <t>ウンパン</t>
    </rPh>
    <rPh sb="4" eb="5">
      <t>ヒ</t>
    </rPh>
    <phoneticPr fontId="3"/>
  </si>
  <si>
    <t>保育材料費</t>
    <rPh sb="0" eb="2">
      <t>ホイク</t>
    </rPh>
    <rPh sb="2" eb="5">
      <t>ザイリョウヒ</t>
    </rPh>
    <phoneticPr fontId="3"/>
  </si>
  <si>
    <t>水道光熱費</t>
    <rPh sb="0" eb="2">
      <t>スイドウ</t>
    </rPh>
    <rPh sb="2" eb="5">
      <t>コウネツヒ</t>
    </rPh>
    <phoneticPr fontId="3"/>
  </si>
  <si>
    <t>燃料費</t>
    <rPh sb="0" eb="3">
      <t>ネンリョウヒ</t>
    </rPh>
    <phoneticPr fontId="3"/>
  </si>
  <si>
    <t>給食費</t>
    <rPh sb="0" eb="3">
      <t>キュウショクヒ</t>
    </rPh>
    <phoneticPr fontId="3"/>
  </si>
  <si>
    <t>損害保険料</t>
    <rPh sb="0" eb="2">
      <t>ソンガイ</t>
    </rPh>
    <rPh sb="2" eb="4">
      <t>ホケン</t>
    </rPh>
    <rPh sb="4" eb="5">
      <t>リョウ</t>
    </rPh>
    <phoneticPr fontId="3"/>
  </si>
  <si>
    <t>常勤・非常勤の別</t>
    <rPh sb="0" eb="2">
      <t>ジョウキン</t>
    </rPh>
    <rPh sb="3" eb="6">
      <t>ヒジョウキン</t>
    </rPh>
    <rPh sb="7" eb="8">
      <t>ベツ</t>
    </rPh>
    <phoneticPr fontId="3"/>
  </si>
  <si>
    <t>（単位：円）</t>
  </si>
  <si>
    <t>実施類型</t>
    <rPh sb="0" eb="2">
      <t>ジッシ</t>
    </rPh>
    <rPh sb="2" eb="3">
      <t>ルイ</t>
    </rPh>
    <rPh sb="3" eb="4">
      <t>ガタ</t>
    </rPh>
    <phoneticPr fontId="3"/>
  </si>
  <si>
    <t>１時間延長型</t>
    <rPh sb="3" eb="5">
      <t>エンチョウ</t>
    </rPh>
    <rPh sb="5" eb="6">
      <t>カタ</t>
    </rPh>
    <phoneticPr fontId="3"/>
  </si>
  <si>
    <t>２時間延長型</t>
    <rPh sb="3" eb="5">
      <t>エンチョウ</t>
    </rPh>
    <rPh sb="5" eb="6">
      <t>カタ</t>
    </rPh>
    <phoneticPr fontId="3"/>
  </si>
  <si>
    <t>３時間延長型</t>
    <rPh sb="3" eb="5">
      <t>エンチョウ</t>
    </rPh>
    <rPh sb="5" eb="6">
      <t>カタ</t>
    </rPh>
    <phoneticPr fontId="3"/>
  </si>
  <si>
    <t>基本分</t>
    <rPh sb="0" eb="2">
      <t>キホン</t>
    </rPh>
    <rPh sb="2" eb="3">
      <t>ブン</t>
    </rPh>
    <phoneticPr fontId="3"/>
  </si>
  <si>
    <t>補助金（所要額）</t>
    <rPh sb="0" eb="3">
      <t>ホジョキン</t>
    </rPh>
    <rPh sb="4" eb="6">
      <t>ショヨウ</t>
    </rPh>
    <rPh sb="6" eb="7">
      <t>ガク</t>
    </rPh>
    <phoneticPr fontId="3"/>
  </si>
  <si>
    <t>備考　※2</t>
    <rPh sb="0" eb="2">
      <t>ビコウ</t>
    </rPh>
    <phoneticPr fontId="3"/>
  </si>
  <si>
    <t>２．事業担当職員の状況</t>
    <rPh sb="2" eb="4">
      <t>ジギョウ</t>
    </rPh>
    <rPh sb="4" eb="6">
      <t>タントウ</t>
    </rPh>
    <rPh sb="6" eb="8">
      <t>ショクイン</t>
    </rPh>
    <rPh sb="9" eb="11">
      <t>ジョウキョウ</t>
    </rPh>
    <phoneticPr fontId="3"/>
  </si>
  <si>
    <t>保育短時間
延長</t>
    <rPh sb="0" eb="2">
      <t>ホイク</t>
    </rPh>
    <rPh sb="2" eb="5">
      <t>タンジカン</t>
    </rPh>
    <rPh sb="6" eb="8">
      <t>エンチョウ</t>
    </rPh>
    <phoneticPr fontId="3"/>
  </si>
  <si>
    <t>合計</t>
    <rPh sb="0" eb="2">
      <t>ゴウケイ</t>
    </rPh>
    <phoneticPr fontId="3"/>
  </si>
  <si>
    <t>保育短時間に
かかる延長</t>
    <rPh sb="0" eb="2">
      <t>ホイク</t>
    </rPh>
    <rPh sb="2" eb="5">
      <t>タンジカン</t>
    </rPh>
    <rPh sb="10" eb="12">
      <t>エンチョウ</t>
    </rPh>
    <phoneticPr fontId="3"/>
  </si>
  <si>
    <t>保育標準時間にかかる延長</t>
    <rPh sb="0" eb="2">
      <t>ホイク</t>
    </rPh>
    <rPh sb="2" eb="4">
      <t>ヒョウジュン</t>
    </rPh>
    <rPh sb="4" eb="6">
      <t>ジカン</t>
    </rPh>
    <rPh sb="10" eb="12">
      <t>エンチョウ</t>
    </rPh>
    <phoneticPr fontId="3"/>
  </si>
  <si>
    <t>合　計</t>
    <rPh sb="0" eb="1">
      <t>ア</t>
    </rPh>
    <rPh sb="2" eb="3">
      <t>ケイ</t>
    </rPh>
    <phoneticPr fontId="3"/>
  </si>
  <si>
    <t>延長保育利用料</t>
    <rPh sb="0" eb="2">
      <t>エンチョウ</t>
    </rPh>
    <rPh sb="2" eb="4">
      <t>ホイク</t>
    </rPh>
    <rPh sb="4" eb="6">
      <t>リヨウ</t>
    </rPh>
    <rPh sb="6" eb="7">
      <t>リョウ</t>
    </rPh>
    <phoneticPr fontId="3"/>
  </si>
  <si>
    <t>寄付金等</t>
    <rPh sb="0" eb="3">
      <t>キフキン</t>
    </rPh>
    <rPh sb="3" eb="4">
      <t>ナド</t>
    </rPh>
    <phoneticPr fontId="3"/>
  </si>
  <si>
    <t xml:space="preserve">       　       　　　　　　　　　　　　　  法人名又は氏名　　○○会</t>
    <rPh sb="41" eb="42">
      <t>カイ</t>
    </rPh>
    <phoneticPr fontId="3"/>
  </si>
  <si>
    <t>＝</t>
    <phoneticPr fontId="3"/>
  </si>
  <si>
    <t>No ※1</t>
    <phoneticPr fontId="3"/>
  </si>
  <si>
    <t>多子減免</t>
    <rPh sb="0" eb="2">
      <t>タシ</t>
    </rPh>
    <rPh sb="2" eb="4">
      <t>ゲンメン</t>
    </rPh>
    <phoneticPr fontId="3"/>
  </si>
  <si>
    <t>その他の収入</t>
    <rPh sb="2" eb="3">
      <t>ホカ</t>
    </rPh>
    <rPh sb="4" eb="6">
      <t>シュウニュウ</t>
    </rPh>
    <phoneticPr fontId="3"/>
  </si>
  <si>
    <t>※２　職員のローテーションにより事業を実施する場合には，保育士等名を省略し，その旨を備考欄に明記すること。</t>
    <rPh sb="28" eb="31">
      <t>ホイクシ</t>
    </rPh>
    <rPh sb="31" eb="32">
      <t>トウ</t>
    </rPh>
    <rPh sb="32" eb="33">
      <t>ナ</t>
    </rPh>
    <rPh sb="34" eb="36">
      <t>ショウリャク</t>
    </rPh>
    <phoneticPr fontId="3"/>
  </si>
  <si>
    <t>保育士等名</t>
    <rPh sb="0" eb="3">
      <t>ホイクシ</t>
    </rPh>
    <rPh sb="3" eb="4">
      <t>トウ</t>
    </rPh>
    <rPh sb="4" eb="5">
      <t>ナ</t>
    </rPh>
    <phoneticPr fontId="3"/>
  </si>
  <si>
    <t>※１　保育士等以外の者は番号を○で囲み，備考欄に職種を記入すること。</t>
    <rPh sb="3" eb="6">
      <t>ホイクシ</t>
    </rPh>
    <rPh sb="6" eb="7">
      <t>トウ</t>
    </rPh>
    <rPh sb="7" eb="9">
      <t>イガイ</t>
    </rPh>
    <phoneticPr fontId="3"/>
  </si>
  <si>
    <t>30分延長型</t>
    <rPh sb="2" eb="3">
      <t>プン</t>
    </rPh>
    <rPh sb="3" eb="5">
      <t>エンチョウ</t>
    </rPh>
    <rPh sb="5" eb="6">
      <t>ガタ</t>
    </rPh>
    <phoneticPr fontId="3"/>
  </si>
  <si>
    <t>印</t>
    <rPh sb="0" eb="1">
      <t>イン</t>
    </rPh>
    <phoneticPr fontId="3"/>
  </si>
  <si>
    <t>施設類型</t>
    <rPh sb="0" eb="2">
      <t>シセツ</t>
    </rPh>
    <phoneticPr fontId="3"/>
  </si>
  <si>
    <t>施設名</t>
  </si>
  <si>
    <t>Ａ階層</t>
    <rPh sb="1" eb="3">
      <t>カイソウ</t>
    </rPh>
    <phoneticPr fontId="3"/>
  </si>
  <si>
    <t>階層</t>
    <rPh sb="0" eb="2">
      <t>カイソウ</t>
    </rPh>
    <phoneticPr fontId="3"/>
  </si>
  <si>
    <t>実施類型</t>
    <rPh sb="0" eb="2">
      <t>ジッシ</t>
    </rPh>
    <rPh sb="2" eb="4">
      <t>ルイケイ</t>
    </rPh>
    <phoneticPr fontId="3"/>
  </si>
  <si>
    <t>Ｂ階層</t>
    <rPh sb="1" eb="3">
      <t>カイソウ</t>
    </rPh>
    <phoneticPr fontId="3"/>
  </si>
  <si>
    <t>Ａ
延べ人数</t>
    <rPh sb="2" eb="3">
      <t>ノ</t>
    </rPh>
    <rPh sb="4" eb="6">
      <t>ニンズウ</t>
    </rPh>
    <phoneticPr fontId="3"/>
  </si>
  <si>
    <t>1時間延長型</t>
    <phoneticPr fontId="3"/>
  </si>
  <si>
    <t>2時間延長型</t>
  </si>
  <si>
    <t>3時間延長型</t>
  </si>
  <si>
    <t>（Ａ×Ｂ）
減免額計</t>
    <rPh sb="6" eb="8">
      <t>ゲンメン</t>
    </rPh>
    <rPh sb="8" eb="9">
      <t>ガク</t>
    </rPh>
    <rPh sb="9" eb="10">
      <t>ケイ</t>
    </rPh>
    <phoneticPr fontId="3"/>
  </si>
  <si>
    <t>Ａ
短時間延長保育
平均利用児童数
（人）　　　　　　　　　　</t>
    <rPh sb="3" eb="6">
      <t>タンジカン</t>
    </rPh>
    <rPh sb="6" eb="8">
      <t>エンチョウ</t>
    </rPh>
    <rPh sb="8" eb="10">
      <t>ホイク</t>
    </rPh>
    <rPh sb="11" eb="13">
      <t>ヘイキン</t>
    </rPh>
    <rPh sb="13" eb="15">
      <t>リヨウ</t>
    </rPh>
    <rPh sb="15" eb="17">
      <t>ジドウ</t>
    </rPh>
    <rPh sb="17" eb="18">
      <t>カズ</t>
    </rPh>
    <rPh sb="20" eb="21">
      <t>ニン</t>
    </rPh>
    <phoneticPr fontId="3"/>
  </si>
  <si>
    <t>×</t>
    <phoneticPr fontId="3"/>
  </si>
  <si>
    <t>基準延長時間</t>
    <phoneticPr fontId="3"/>
  </si>
  <si>
    <t>Ｂ
基準延長時間</t>
    <rPh sb="3" eb="5">
      <t>キジュン</t>
    </rPh>
    <rPh sb="5" eb="7">
      <t>エンチョウ</t>
    </rPh>
    <rPh sb="7" eb="9">
      <t>ジカン</t>
    </rPh>
    <phoneticPr fontId="3"/>
  </si>
  <si>
    <t>Ｃ
保育短時間平均
在籍児童数
（人）　　　　　　　　　　</t>
    <rPh sb="3" eb="5">
      <t>ホイク</t>
    </rPh>
    <rPh sb="5" eb="8">
      <t>タンジカン</t>
    </rPh>
    <rPh sb="8" eb="10">
      <t>ヘイキン</t>
    </rPh>
    <rPh sb="11" eb="13">
      <t>ザイセキ</t>
    </rPh>
    <rPh sb="13" eb="15">
      <t>ジドウ</t>
    </rPh>
    <rPh sb="15" eb="16">
      <t>カズ</t>
    </rPh>
    <rPh sb="18" eb="19">
      <t>ニン</t>
    </rPh>
    <phoneticPr fontId="3"/>
  </si>
  <si>
    <t>Ｄ
補助基準額</t>
    <rPh sb="3" eb="5">
      <t>ホジョ</t>
    </rPh>
    <rPh sb="5" eb="7">
      <t>キジュン</t>
    </rPh>
    <rPh sb="7" eb="8">
      <t>ガク</t>
    </rPh>
    <phoneticPr fontId="3"/>
  </si>
  <si>
    <t>Ｃ×Ｄ
交付額</t>
    <rPh sb="5" eb="7">
      <t>コウフ</t>
    </rPh>
    <rPh sb="7" eb="8">
      <t>ガク</t>
    </rPh>
    <phoneticPr fontId="3"/>
  </si>
  <si>
    <t>５.補助基準額</t>
    <rPh sb="2" eb="4">
      <t>ホジョ</t>
    </rPh>
    <rPh sb="4" eb="6">
      <t>キジュン</t>
    </rPh>
    <rPh sb="6" eb="7">
      <t>ガク</t>
    </rPh>
    <phoneticPr fontId="3"/>
  </si>
  <si>
    <t>６.基本分</t>
    <rPh sb="2" eb="4">
      <t>キホン</t>
    </rPh>
    <rPh sb="4" eb="5">
      <t>ブン</t>
    </rPh>
    <phoneticPr fontId="3"/>
  </si>
  <si>
    <t>1時間延長型</t>
    <rPh sb="1" eb="3">
      <t>ジカン</t>
    </rPh>
    <rPh sb="3" eb="5">
      <t>エンチョウ</t>
    </rPh>
    <rPh sb="5" eb="6">
      <t>ガタ</t>
    </rPh>
    <phoneticPr fontId="3"/>
  </si>
  <si>
    <t>2時間延長型</t>
    <rPh sb="1" eb="3">
      <t>ジカン</t>
    </rPh>
    <rPh sb="3" eb="5">
      <t>エンチョウ</t>
    </rPh>
    <rPh sb="5" eb="6">
      <t>ガタ</t>
    </rPh>
    <phoneticPr fontId="3"/>
  </si>
  <si>
    <t>3時間以上延長型</t>
    <rPh sb="1" eb="3">
      <t>ジカン</t>
    </rPh>
    <rPh sb="3" eb="5">
      <t>イジョウ</t>
    </rPh>
    <rPh sb="5" eb="7">
      <t>エンチョウ</t>
    </rPh>
    <rPh sb="7" eb="8">
      <t>ガタ</t>
    </rPh>
    <phoneticPr fontId="3"/>
  </si>
  <si>
    <t>合計額</t>
    <rPh sb="0" eb="2">
      <t>ゴウケイ</t>
    </rPh>
    <rPh sb="2" eb="3">
      <t>ガク</t>
    </rPh>
    <phoneticPr fontId="3"/>
  </si>
  <si>
    <t>＋</t>
    <phoneticPr fontId="3"/>
  </si>
  <si>
    <t>３．延長保育料減免補助額</t>
    <rPh sb="2" eb="4">
      <t>エンチョウ</t>
    </rPh>
    <rPh sb="4" eb="6">
      <t>ホイク</t>
    </rPh>
    <rPh sb="6" eb="7">
      <t>リョウ</t>
    </rPh>
    <rPh sb="7" eb="9">
      <t>ゲンメン</t>
    </rPh>
    <rPh sb="9" eb="11">
      <t>ホジョ</t>
    </rPh>
    <rPh sb="11" eb="12">
      <t>ゲンガク</t>
    </rPh>
    <phoneticPr fontId="3"/>
  </si>
  <si>
    <t>別紙1</t>
    <rPh sb="0" eb="2">
      <t>ベッシ</t>
    </rPh>
    <phoneticPr fontId="3"/>
  </si>
  <si>
    <t>３．実施基準</t>
    <rPh sb="2" eb="4">
      <t>ジッシ</t>
    </rPh>
    <rPh sb="4" eb="6">
      <t>キジュン</t>
    </rPh>
    <phoneticPr fontId="3"/>
  </si>
  <si>
    <t>（注）　１．「Ｆ」欄は，「Ｄ」欄と「Ｅ」欄を比較して少ない方の額を記入すること。　</t>
    <phoneticPr fontId="3"/>
  </si>
  <si>
    <t>その他（　　　　　　　）</t>
    <rPh sb="2" eb="3">
      <t>タ</t>
    </rPh>
    <phoneticPr fontId="3"/>
  </si>
  <si>
    <t>　（あて先） 仙 台 市 長</t>
    <phoneticPr fontId="3"/>
  </si>
  <si>
    <t>（施設名：</t>
    <phoneticPr fontId="3"/>
  </si>
  <si>
    <t>）</t>
    <phoneticPr fontId="3"/>
  </si>
  <si>
    <t xml:space="preserve">設置者 </t>
    <rPh sb="0" eb="3">
      <t>セッチシャ</t>
    </rPh>
    <phoneticPr fontId="3"/>
  </si>
  <si>
    <t>所在地又は住所</t>
    <rPh sb="0" eb="3">
      <t>ショザイチ</t>
    </rPh>
    <rPh sb="3" eb="4">
      <t>マタ</t>
    </rPh>
    <rPh sb="5" eb="7">
      <t>ジュウショ</t>
    </rPh>
    <phoneticPr fontId="3"/>
  </si>
  <si>
    <t xml:space="preserve">       　　　　　　　　　　　　　　</t>
    <phoneticPr fontId="3"/>
  </si>
  <si>
    <t>法人名または氏名</t>
    <rPh sb="0" eb="2">
      <t>ホウジン</t>
    </rPh>
    <rPh sb="2" eb="3">
      <t>メイ</t>
    </rPh>
    <rPh sb="6" eb="8">
      <t>シメイ</t>
    </rPh>
    <phoneticPr fontId="3"/>
  </si>
  <si>
    <t>代表者名</t>
    <rPh sb="0" eb="3">
      <t>ダイヒョウシャ</t>
    </rPh>
    <rPh sb="3" eb="4">
      <t>メイ</t>
    </rPh>
    <phoneticPr fontId="3"/>
  </si>
  <si>
    <t>１</t>
    <phoneticPr fontId="3"/>
  </si>
  <si>
    <t>・その他参考となる書類</t>
    <phoneticPr fontId="3"/>
  </si>
  <si>
    <t>②</t>
    <phoneticPr fontId="3"/>
  </si>
  <si>
    <t>①</t>
    <phoneticPr fontId="3"/>
  </si>
  <si>
    <t>③</t>
    <phoneticPr fontId="3"/>
  </si>
  <si>
    <t>まず初めに</t>
    <rPh sb="2" eb="3">
      <t>ハジ</t>
    </rPh>
    <phoneticPr fontId="3"/>
  </si>
  <si>
    <t>保育標準時間
延長</t>
    <rPh sb="0" eb="2">
      <t>ホイク</t>
    </rPh>
    <rPh sb="2" eb="4">
      <t>ヒョウジュン</t>
    </rPh>
    <rPh sb="4" eb="6">
      <t>ジカン</t>
    </rPh>
    <rPh sb="7" eb="9">
      <t>エンチョウ</t>
    </rPh>
    <phoneticPr fontId="3"/>
  </si>
  <si>
    <t>事業費</t>
    <rPh sb="0" eb="2">
      <t>ジギョウ</t>
    </rPh>
    <rPh sb="2" eb="3">
      <t>ヒ</t>
    </rPh>
    <phoneticPr fontId="3"/>
  </si>
  <si>
    <t>補助金
交付基準額</t>
    <rPh sb="0" eb="2">
      <t>ホジョ</t>
    </rPh>
    <rPh sb="2" eb="3">
      <t>キン</t>
    </rPh>
    <rPh sb="4" eb="6">
      <t>コウフ</t>
    </rPh>
    <rPh sb="6" eb="8">
      <t>キジュン</t>
    </rPh>
    <phoneticPr fontId="3"/>
  </si>
  <si>
    <t>平均利用児童数
（人）</t>
    <rPh sb="0" eb="2">
      <t>ヘイキン</t>
    </rPh>
    <rPh sb="2" eb="4">
      <t>リヨウ</t>
    </rPh>
    <rPh sb="4" eb="6">
      <t>ジドウ</t>
    </rPh>
    <rPh sb="6" eb="7">
      <t>カズ</t>
    </rPh>
    <rPh sb="9" eb="10">
      <t>ニン</t>
    </rPh>
    <phoneticPr fontId="3"/>
  </si>
  <si>
    <t>Ｂ
基本保育料
（補助単価）</t>
    <rPh sb="2" eb="4">
      <t>キホン</t>
    </rPh>
    <rPh sb="4" eb="7">
      <t>ホイクリョウ</t>
    </rPh>
    <rPh sb="9" eb="11">
      <t>ホジョ</t>
    </rPh>
    <rPh sb="11" eb="13">
      <t>タンカ</t>
    </rPh>
    <phoneticPr fontId="3"/>
  </si>
  <si>
    <t xml:space="preserve">Ｂ
3歳未満児基本保育料
（補助単価）※
</t>
    <rPh sb="7" eb="9">
      <t>キホン</t>
    </rPh>
    <rPh sb="9" eb="12">
      <t>ホイクリョウ</t>
    </rPh>
    <rPh sb="14" eb="16">
      <t>ホジョ</t>
    </rPh>
    <rPh sb="16" eb="18">
      <t>タンカ</t>
    </rPh>
    <phoneticPr fontId="3"/>
  </si>
  <si>
    <t>④</t>
    <phoneticPr fontId="3"/>
  </si>
  <si>
    <t>１．実施類型（承認時間）</t>
    <phoneticPr fontId="3"/>
  </si>
  <si>
    <t>「２．事業担当職員の状況」を記載してください。</t>
    <rPh sb="3" eb="5">
      <t>ジギョウ</t>
    </rPh>
    <rPh sb="5" eb="7">
      <t>タントウ</t>
    </rPh>
    <rPh sb="7" eb="9">
      <t>ショクイン</t>
    </rPh>
    <rPh sb="10" eb="12">
      <t>ジョウキョウ</t>
    </rPh>
    <rPh sb="14" eb="16">
      <t>キサイ</t>
    </rPh>
    <phoneticPr fontId="3"/>
  </si>
  <si>
    <t>（施設類型：</t>
    <rPh sb="1" eb="3">
      <t>シセツ</t>
    </rPh>
    <rPh sb="3" eb="5">
      <t>ルイケイ</t>
    </rPh>
    <phoneticPr fontId="3"/>
  </si>
  <si>
    <t>黄色いセルのみ記載</t>
    <rPh sb="0" eb="2">
      <t>キイロ</t>
    </rPh>
    <rPh sb="7" eb="9">
      <t>キサイ</t>
    </rPh>
    <phoneticPr fontId="3"/>
  </si>
  <si>
    <t>保育短時間認定
に係る延長減免額</t>
    <rPh sb="2" eb="3">
      <t>ミジカ</t>
    </rPh>
    <rPh sb="13" eb="15">
      <t>ゲンメン</t>
    </rPh>
    <rPh sb="15" eb="16">
      <t>ガク</t>
    </rPh>
    <phoneticPr fontId="3"/>
  </si>
  <si>
    <t>保育標準時間認定
に係る延長減免額</t>
    <rPh sb="14" eb="16">
      <t>ゲンメン</t>
    </rPh>
    <rPh sb="16" eb="17">
      <t>ガク</t>
    </rPh>
    <phoneticPr fontId="3"/>
  </si>
  <si>
    <t>愛児園</t>
  </si>
  <si>
    <t>東京都新宿区西新宿6-6-3 新宿国際ビルディング新館9F</t>
  </si>
  <si>
    <t>保育ルーム　きらきら</t>
  </si>
  <si>
    <t>おおぞら保育園</t>
  </si>
  <si>
    <t>カール錦ケ丘ナーサリー</t>
  </si>
  <si>
    <t>ぷらむ保育園</t>
  </si>
  <si>
    <t>小羊園</t>
  </si>
  <si>
    <t>南中山すいせん保育園</t>
  </si>
  <si>
    <t>令和</t>
    <rPh sb="0" eb="1">
      <t>レイ</t>
    </rPh>
    <rPh sb="1" eb="2">
      <t>ワ</t>
    </rPh>
    <phoneticPr fontId="3"/>
  </si>
  <si>
    <t>（10）</t>
    <phoneticPr fontId="3"/>
  </si>
  <si>
    <t>２.平均利用児童数</t>
    <rPh sb="2" eb="4">
      <t>ヘイキン</t>
    </rPh>
    <rPh sb="4" eb="6">
      <t>リヨウ</t>
    </rPh>
    <rPh sb="6" eb="8">
      <t>ジドウ</t>
    </rPh>
    <rPh sb="8" eb="9">
      <t>スウ</t>
    </rPh>
    <phoneticPr fontId="3"/>
  </si>
  <si>
    <t>３.基準延長時間</t>
    <rPh sb="2" eb="4">
      <t>キジュン</t>
    </rPh>
    <rPh sb="4" eb="6">
      <t>エンチョウ</t>
    </rPh>
    <rPh sb="6" eb="8">
      <t>ジカン</t>
    </rPh>
    <phoneticPr fontId="3"/>
  </si>
  <si>
    <t>事業種別</t>
  </si>
  <si>
    <t>短時間延長保育</t>
  </si>
  <si>
    <t>（１人あたり年額）</t>
  </si>
  <si>
    <t>標準時間延長保育</t>
  </si>
  <si>
    <t>（１事業あたり年額）</t>
  </si>
  <si>
    <t>延長時間区別</t>
  </si>
  <si>
    <t>小規模保育事業Ａ型</t>
  </si>
  <si>
    <t>延長時間１時間</t>
  </si>
  <si>
    <t>延長時間30分</t>
  </si>
  <si>
    <t>延長時間２時間</t>
  </si>
  <si>
    <t>延長時間３時間</t>
  </si>
  <si>
    <t>延長時間２～３時間</t>
  </si>
  <si>
    <t>延長時間４～５時間</t>
  </si>
  <si>
    <t>延長時間6時間以上</t>
  </si>
  <si>
    <t>小規模保育事業Ｂ型</t>
  </si>
  <si>
    <t>小規模保育事業Ｃ型</t>
  </si>
  <si>
    <t>276,000円</t>
  </si>
  <si>
    <t>１時間延長</t>
    <rPh sb="3" eb="5">
      <t>エンチョウ</t>
    </rPh>
    <phoneticPr fontId="3"/>
  </si>
  <si>
    <t>２時間延長</t>
    <rPh sb="3" eb="5">
      <t>エンチョウ</t>
    </rPh>
    <phoneticPr fontId="3"/>
  </si>
  <si>
    <t>３時間延長</t>
    <rPh sb="3" eb="5">
      <t>エンチョウ</t>
    </rPh>
    <phoneticPr fontId="3"/>
  </si>
  <si>
    <t>利用時間</t>
    <rPh sb="0" eb="2">
      <t>リヨウ</t>
    </rPh>
    <rPh sb="2" eb="4">
      <t>ジカン</t>
    </rPh>
    <phoneticPr fontId="3"/>
  </si>
  <si>
    <t>４．保育短時間平均在籍児童数は、
現年度の4月～3月の通常保育時の各月初日の保育短時間児童数の平均を算出します。
（小数点以下第1位四捨五入）</t>
    <rPh sb="2" eb="4">
      <t>ホイク</t>
    </rPh>
    <rPh sb="4" eb="7">
      <t>タンジカン</t>
    </rPh>
    <rPh sb="7" eb="9">
      <t>ヘイキン</t>
    </rPh>
    <rPh sb="9" eb="11">
      <t>ザイセキ</t>
    </rPh>
    <rPh sb="11" eb="13">
      <t>ジドウ</t>
    </rPh>
    <rPh sb="13" eb="14">
      <t>スウ</t>
    </rPh>
    <phoneticPr fontId="3"/>
  </si>
  <si>
    <t>そのため、４．保育短時間平均在籍児童数が0.5人未満の場合、保育短時間の補助金は非該当となります。</t>
    <rPh sb="7" eb="9">
      <t>ホイク</t>
    </rPh>
    <rPh sb="9" eb="12">
      <t>タンジカン</t>
    </rPh>
    <rPh sb="12" eb="14">
      <t>ヘイキン</t>
    </rPh>
    <rPh sb="14" eb="16">
      <t>ザイセキ</t>
    </rPh>
    <rPh sb="16" eb="18">
      <t>ジドウ</t>
    </rPh>
    <rPh sb="18" eb="19">
      <t>スウ</t>
    </rPh>
    <rPh sb="23" eb="24">
      <t>ニン</t>
    </rPh>
    <rPh sb="24" eb="26">
      <t>ミマン</t>
    </rPh>
    <rPh sb="27" eb="29">
      <t>バアイ</t>
    </rPh>
    <rPh sb="30" eb="32">
      <t>ホイク</t>
    </rPh>
    <rPh sb="32" eb="35">
      <t>タンジカン</t>
    </rPh>
    <rPh sb="36" eb="39">
      <t>ホジョキン</t>
    </rPh>
    <rPh sb="40" eb="43">
      <t>ヒガイトウ</t>
    </rPh>
    <phoneticPr fontId="3"/>
  </si>
  <si>
    <t>令和</t>
    <rPh sb="0" eb="2">
      <t>レイワ</t>
    </rPh>
    <phoneticPr fontId="3"/>
  </si>
  <si>
    <t>【30分延長型】</t>
    <rPh sb="3" eb="4">
      <t>ブン</t>
    </rPh>
    <rPh sb="4" eb="6">
      <t>エンチョウ</t>
    </rPh>
    <rPh sb="6" eb="7">
      <t>ガタ</t>
    </rPh>
    <phoneticPr fontId="3"/>
  </si>
  <si>
    <t>【1時間延長型】</t>
    <rPh sb="2" eb="4">
      <t>ジカン</t>
    </rPh>
    <rPh sb="4" eb="6">
      <t>エンチョウ</t>
    </rPh>
    <rPh sb="6" eb="7">
      <t>ガタ</t>
    </rPh>
    <phoneticPr fontId="3"/>
  </si>
  <si>
    <t>小規模保育事業Ａ型</t>
    <phoneticPr fontId="3"/>
  </si>
  <si>
    <t>小規模保育事業Ｂ型</t>
    <phoneticPr fontId="3"/>
  </si>
  <si>
    <t>事業所内保育事業（定員20人以上）</t>
    <rPh sb="0" eb="3">
      <t>ジギョウショ</t>
    </rPh>
    <rPh sb="3" eb="4">
      <t>ナイ</t>
    </rPh>
    <rPh sb="4" eb="6">
      <t>ホイク</t>
    </rPh>
    <rPh sb="6" eb="8">
      <t>ジギョウ</t>
    </rPh>
    <rPh sb="9" eb="11">
      <t>テイイン</t>
    </rPh>
    <rPh sb="13" eb="14">
      <t>ニン</t>
    </rPh>
    <rPh sb="14" eb="16">
      <t>イジョウ</t>
    </rPh>
    <phoneticPr fontId="3"/>
  </si>
  <si>
    <t>担当者連絡先</t>
    <rPh sb="0" eb="3">
      <t>タントウシャ</t>
    </rPh>
    <rPh sb="3" eb="6">
      <t>レンラクサキ</t>
    </rPh>
    <phoneticPr fontId="3"/>
  </si>
  <si>
    <t>TEL：</t>
    <phoneticPr fontId="3"/>
  </si>
  <si>
    <t xml:space="preserve">担当： </t>
    <rPh sb="0" eb="2">
      <t>タントウ</t>
    </rPh>
    <phoneticPr fontId="3"/>
  </si>
  <si>
    <t xml:space="preserve"> 　　　　　　　円</t>
  </si>
  <si>
    <t xml:space="preserve"> 　　　　　　　円</t>
    <phoneticPr fontId="3"/>
  </si>
  <si>
    <r>
      <rPr>
        <sz val="14"/>
        <rFont val="HGｺﾞｼｯｸM"/>
        <family val="3"/>
        <charset val="128"/>
      </rPr>
      <t>補助金基本分</t>
    </r>
    <r>
      <rPr>
        <sz val="12"/>
        <rFont val="HGｺﾞｼｯｸM"/>
        <family val="3"/>
        <charset val="128"/>
      </rPr>
      <t xml:space="preserve">
（注２）</t>
    </r>
    <rPh sb="0" eb="3">
      <t>ホジョキン</t>
    </rPh>
    <rPh sb="3" eb="5">
      <t>キホン</t>
    </rPh>
    <rPh sb="5" eb="6">
      <t>ブン</t>
    </rPh>
    <rPh sb="8" eb="9">
      <t>チュウ</t>
    </rPh>
    <phoneticPr fontId="3"/>
  </si>
  <si>
    <r>
      <rPr>
        <sz val="14"/>
        <rFont val="HGｺﾞｼｯｸM"/>
        <family val="3"/>
        <charset val="128"/>
      </rPr>
      <t>選定額</t>
    </r>
    <r>
      <rPr>
        <sz val="12"/>
        <rFont val="HGｺﾞｼｯｸM"/>
        <family val="3"/>
        <charset val="128"/>
      </rPr>
      <t xml:space="preserve">
（ＤとＥを比較し
少ない方の額）
（注１）</t>
    </r>
    <rPh sb="9" eb="11">
      <t>ヒカク</t>
    </rPh>
    <rPh sb="13" eb="14">
      <t>スク</t>
    </rPh>
    <rPh sb="16" eb="17">
      <t>ホウ</t>
    </rPh>
    <rPh sb="18" eb="19">
      <t>ガク</t>
    </rPh>
    <rPh sb="22" eb="23">
      <t>チュウ</t>
    </rPh>
    <phoneticPr fontId="3"/>
  </si>
  <si>
    <t>４.保育短時間
　 平均在籍児童数</t>
    <rPh sb="2" eb="4">
      <t>ホイク</t>
    </rPh>
    <rPh sb="4" eb="7">
      <t>タンジカン</t>
    </rPh>
    <rPh sb="10" eb="12">
      <t>ヘイキン</t>
    </rPh>
    <rPh sb="12" eb="14">
      <t>ザイセキ</t>
    </rPh>
    <rPh sb="14" eb="16">
      <t>ジドウ</t>
    </rPh>
    <rPh sb="16" eb="17">
      <t>スウ</t>
    </rPh>
    <phoneticPr fontId="3"/>
  </si>
  <si>
    <t>【2時間延長型】</t>
    <rPh sb="2" eb="4">
      <t>ジカン</t>
    </rPh>
    <rPh sb="4" eb="6">
      <t>エンチョウ</t>
    </rPh>
    <rPh sb="6" eb="7">
      <t>ガタ</t>
    </rPh>
    <phoneticPr fontId="3"/>
  </si>
  <si>
    <t>【3時間延長型】</t>
    <rPh sb="2" eb="4">
      <t>ジカン</t>
    </rPh>
    <rPh sb="4" eb="6">
      <t>エンチョウ</t>
    </rPh>
    <rPh sb="6" eb="7">
      <t>ガタ</t>
    </rPh>
    <phoneticPr fontId="3"/>
  </si>
  <si>
    <t>30分延長型</t>
    <rPh sb="2" eb="3">
      <t>プン</t>
    </rPh>
    <rPh sb="3" eb="5">
      <t>エンチョウ</t>
    </rPh>
    <rPh sb="5" eb="6">
      <t>カタ</t>
    </rPh>
    <phoneticPr fontId="3"/>
  </si>
  <si>
    <t>Ｃ1～
Ｃ5階層</t>
    <rPh sb="6" eb="8">
      <t>カイソウ</t>
    </rPh>
    <phoneticPr fontId="3"/>
  </si>
  <si>
    <t>　参考</t>
    <rPh sb="1" eb="3">
      <t>サンコウ</t>
    </rPh>
    <phoneticPr fontId="3"/>
  </si>
  <si>
    <t>別表２</t>
  </si>
  <si>
    <t>補助基準額</t>
  </si>
  <si>
    <t>別表３</t>
  </si>
  <si>
    <t>区分</t>
  </si>
  <si>
    <t>延長保育料</t>
  </si>
  <si>
    <t>１　最初の１時間</t>
  </si>
  <si>
    <t>ア．月額の場合</t>
  </si>
  <si>
    <t>第１子3,000円/月　第２子以降1,500円/月</t>
  </si>
  <si>
    <t>イ．日額の場合</t>
  </si>
  <si>
    <t>上記アに定める月額を上限として，補助対象事業者の定めにより，日額で設定することができる。</t>
  </si>
  <si>
    <t>※ただし，仙台市子ども・子育て支援法施行細則（平成27年仙台市規則第２号）別表に規定する教育・保育給付認定保護者の属する世帯の区分の例により，対象児童の保護者の属する世帯を判定した場合の属する世帯の区分（以下「階層区分」という。）がＡ又はＢに区分された対象児童にかかる延長保育料は減免し無料とする。</t>
  </si>
  <si>
    <t>２　１以降の時間</t>
  </si>
  <si>
    <t>　補助対象事業者の定めによる</t>
  </si>
  <si>
    <t>３歳以上児　第１子400円/月　　第２子以降200円/月</t>
  </si>
  <si>
    <t>３歳未満児　第１子1,000円/月　第２子以降500円/月</t>
  </si>
  <si>
    <t>※ただし，階層区分においてＡ，Ｂ及びＣ１からＣ５階層に区分された対象児童にかかる延長保育料は減免し無料とする。</t>
  </si>
  <si>
    <t>※利用時間が保育標準時間利用時間帯を超えた場合は，「標準時間延長保育」に記載の料金。</t>
  </si>
  <si>
    <t>※第２子以降とは，本市内で現に運営している特定教育・保育施設及び特定地域型保育事業を利用している補助対象児童が同一世帯から２人以上いたときの当該世帯の２子目以降の児童をいう。</t>
  </si>
  <si>
    <t>※事業の開始が年度の途中となる場合及び事業の廃止又は中止が年度の途中となる場合は，別表２の補助基準額を１２で除した額（百円未満切捨て）に実施月数を乗じて算定した額とする。</t>
    <phoneticPr fontId="3"/>
  </si>
  <si>
    <t>家庭的保育事業
（定員３人以下）</t>
    <phoneticPr fontId="3"/>
  </si>
  <si>
    <t>家庭的保育事業
（定員４人以上）</t>
    <phoneticPr fontId="3"/>
  </si>
  <si>
    <t>事業所内保育事業
（定員19人以下・小規模Ｂ型）</t>
    <phoneticPr fontId="3"/>
  </si>
  <si>
    <t>事業所内保育事業
（定員19人以下・小規模Ａ型）</t>
    <phoneticPr fontId="3"/>
  </si>
  <si>
    <t>事業所内保育事業
（定員20人以上）</t>
    <phoneticPr fontId="3"/>
  </si>
  <si>
    <t>仙台市家庭的保育事業等延長保育事業費補助金　基準額表</t>
    <rPh sb="22" eb="24">
      <t>キジュン</t>
    </rPh>
    <rPh sb="24" eb="25">
      <t>ガク</t>
    </rPh>
    <rPh sb="25" eb="26">
      <t>ヒョウ</t>
    </rPh>
    <phoneticPr fontId="3"/>
  </si>
  <si>
    <t>※短時間認定かつ特例給付枠児童の基本料は第1子400円、第2子以降200円</t>
    <rPh sb="1" eb="4">
      <t>タンジカン</t>
    </rPh>
    <rPh sb="4" eb="6">
      <t>ニンテイ</t>
    </rPh>
    <rPh sb="8" eb="10">
      <t>トクレイ</t>
    </rPh>
    <rPh sb="10" eb="12">
      <t>キュウフ</t>
    </rPh>
    <rPh sb="12" eb="13">
      <t>ワク</t>
    </rPh>
    <rPh sb="13" eb="15">
      <t>ジドウ</t>
    </rPh>
    <rPh sb="16" eb="19">
      <t>キホンリョウ</t>
    </rPh>
    <rPh sb="20" eb="21">
      <t>ダイ</t>
    </rPh>
    <rPh sb="22" eb="23">
      <t>コ</t>
    </rPh>
    <rPh sb="26" eb="27">
      <t>エン</t>
    </rPh>
    <rPh sb="28" eb="29">
      <t>ダイ</t>
    </rPh>
    <rPh sb="30" eb="31">
      <t>コ</t>
    </rPh>
    <rPh sb="31" eb="33">
      <t>イコウ</t>
    </rPh>
    <rPh sb="36" eb="37">
      <t>エン</t>
    </rPh>
    <phoneticPr fontId="3"/>
  </si>
  <si>
    <t>「３．基準延長時間」が自動的に表示されます。</t>
    <rPh sb="3" eb="5">
      <t>キジュン</t>
    </rPh>
    <rPh sb="5" eb="7">
      <t>エンチョウ</t>
    </rPh>
    <rPh sb="7" eb="9">
      <t>ジカン</t>
    </rPh>
    <rPh sb="11" eb="14">
      <t>ジドウテキ</t>
    </rPh>
    <rPh sb="15" eb="17">
      <t>ヒョウジ</t>
    </rPh>
    <phoneticPr fontId="3"/>
  </si>
  <si>
    <t>【延長保育事業費補助金交付申請書】　作成の手引き</t>
    <rPh sb="1" eb="3">
      <t>エンチョウ</t>
    </rPh>
    <rPh sb="3" eb="5">
      <t>ホイク</t>
    </rPh>
    <rPh sb="5" eb="7">
      <t>ジギョウ</t>
    </rPh>
    <rPh sb="7" eb="8">
      <t>ヒ</t>
    </rPh>
    <rPh sb="8" eb="11">
      <t>ホジョキン</t>
    </rPh>
    <rPh sb="11" eb="13">
      <t>コウフ</t>
    </rPh>
    <rPh sb="13" eb="16">
      <t>シンセイショ</t>
    </rPh>
    <rPh sb="18" eb="20">
      <t>サクセイ</t>
    </rPh>
    <rPh sb="21" eb="23">
      <t>テビ</t>
    </rPh>
    <phoneticPr fontId="3"/>
  </si>
  <si>
    <t>申請年度を入力してください。</t>
    <rPh sb="0" eb="2">
      <t>シンセイ</t>
    </rPh>
    <rPh sb="2" eb="4">
      <t>ネンド</t>
    </rPh>
    <rPh sb="5" eb="7">
      <t>ニュウリョク</t>
    </rPh>
    <phoneticPr fontId="3"/>
  </si>
  <si>
    <t>収入額は，実際に保護者から徴収する予定の延長保育料と，その他の収入を入力してください。</t>
    <rPh sb="0" eb="2">
      <t>シュウニュウ</t>
    </rPh>
    <rPh sb="2" eb="3">
      <t>ガク</t>
    </rPh>
    <rPh sb="5" eb="7">
      <t>ジッサイ</t>
    </rPh>
    <rPh sb="8" eb="11">
      <t>ホゴシャ</t>
    </rPh>
    <rPh sb="13" eb="15">
      <t>チョウシュウ</t>
    </rPh>
    <rPh sb="17" eb="19">
      <t>ヨテイ</t>
    </rPh>
    <rPh sb="20" eb="22">
      <t>エンチョウ</t>
    </rPh>
    <rPh sb="22" eb="24">
      <t>ホイク</t>
    </rPh>
    <rPh sb="24" eb="25">
      <t>リョウ</t>
    </rPh>
    <rPh sb="29" eb="30">
      <t>タ</t>
    </rPh>
    <rPh sb="31" eb="33">
      <t>シュウニュウ</t>
    </rPh>
    <phoneticPr fontId="3"/>
  </si>
  <si>
    <r>
      <t>支出額は，それぞれの項目について入力してください。あん分計算については作成例をご覧ください。
　</t>
    </r>
    <r>
      <rPr>
        <b/>
        <sz val="11"/>
        <rFont val="HGSｺﾞｼｯｸM"/>
        <family val="3"/>
        <charset val="128"/>
      </rPr>
      <t>※現時点では年間の見込み金額のため，おおよその数字でもかまいません。</t>
    </r>
    <rPh sb="0" eb="3">
      <t>シシュツガク</t>
    </rPh>
    <rPh sb="10" eb="12">
      <t>コウモク</t>
    </rPh>
    <rPh sb="27" eb="28">
      <t>ブン</t>
    </rPh>
    <rPh sb="28" eb="30">
      <t>ケイサン</t>
    </rPh>
    <rPh sb="35" eb="37">
      <t>サクセイ</t>
    </rPh>
    <rPh sb="37" eb="38">
      <t>レイ</t>
    </rPh>
    <rPh sb="40" eb="41">
      <t>ラン</t>
    </rPh>
    <rPh sb="49" eb="52">
      <t>ゲンジテン</t>
    </rPh>
    <rPh sb="54" eb="56">
      <t>ネンカン</t>
    </rPh>
    <rPh sb="57" eb="59">
      <t>ミコ</t>
    </rPh>
    <rPh sb="60" eb="62">
      <t>キンガク</t>
    </rPh>
    <rPh sb="71" eb="73">
      <t>スウジ</t>
    </rPh>
    <phoneticPr fontId="3"/>
  </si>
  <si>
    <t xml:space="preserve">次に，別表２-①「延長保育事業計画書」（保育短時間の前後の時間における延長保育）を作成します。
</t>
    <rPh sb="0" eb="1">
      <t>ツギ</t>
    </rPh>
    <rPh sb="9" eb="11">
      <t>エンチョウ</t>
    </rPh>
    <rPh sb="11" eb="13">
      <t>ホイク</t>
    </rPh>
    <rPh sb="15" eb="18">
      <t>ケイカクショ</t>
    </rPh>
    <phoneticPr fontId="3"/>
  </si>
  <si>
    <t>「１．実施類型（承認時間）」には，環境整備課により承認を受けている延長時間が入ります。プルダウンで選択してください。</t>
    <rPh sb="8" eb="10">
      <t>ショウニン</t>
    </rPh>
    <rPh sb="10" eb="12">
      <t>ジカン</t>
    </rPh>
    <rPh sb="17" eb="19">
      <t>カンキョウ</t>
    </rPh>
    <rPh sb="19" eb="21">
      <t>セイビ</t>
    </rPh>
    <rPh sb="21" eb="22">
      <t>カ</t>
    </rPh>
    <rPh sb="28" eb="29">
      <t>ウ</t>
    </rPh>
    <rPh sb="38" eb="39">
      <t>ハイ</t>
    </rPh>
    <rPh sb="49" eb="51">
      <t>センタク</t>
    </rPh>
    <phoneticPr fontId="3"/>
  </si>
  <si>
    <r>
      <t xml:space="preserve">「２．平均利用児童数」を記載してください。平均利用児童数は，一年間の各週で一番利用児童数が多い日を拾っていき，その総和を年間の週数で割ります。詳しい方法は作成例をご覧ください。
</t>
    </r>
    <r>
      <rPr>
        <b/>
        <sz val="11"/>
        <color theme="1"/>
        <rFont val="HGSｺﾞｼｯｸM"/>
        <family val="3"/>
        <charset val="128"/>
      </rPr>
      <t>　※現時点では年間の見込み人数のため，おおよその数字でもかまいません。</t>
    </r>
    <rPh sb="3" eb="5">
      <t>ヘイキン</t>
    </rPh>
    <rPh sb="5" eb="7">
      <t>リヨウ</t>
    </rPh>
    <rPh sb="7" eb="9">
      <t>ジドウ</t>
    </rPh>
    <rPh sb="9" eb="10">
      <t>スウ</t>
    </rPh>
    <rPh sb="12" eb="14">
      <t>キサイ</t>
    </rPh>
    <rPh sb="21" eb="23">
      <t>ヘイキン</t>
    </rPh>
    <rPh sb="23" eb="25">
      <t>リヨウ</t>
    </rPh>
    <rPh sb="25" eb="27">
      <t>ジドウ</t>
    </rPh>
    <rPh sb="27" eb="28">
      <t>スウ</t>
    </rPh>
    <rPh sb="30" eb="33">
      <t>イチネンカン</t>
    </rPh>
    <rPh sb="34" eb="35">
      <t>カク</t>
    </rPh>
    <rPh sb="35" eb="36">
      <t>シュウ</t>
    </rPh>
    <rPh sb="37" eb="39">
      <t>イチバン</t>
    </rPh>
    <rPh sb="39" eb="41">
      <t>リヨウ</t>
    </rPh>
    <rPh sb="41" eb="43">
      <t>ジドウ</t>
    </rPh>
    <rPh sb="43" eb="44">
      <t>スウ</t>
    </rPh>
    <rPh sb="45" eb="46">
      <t>オオ</t>
    </rPh>
    <rPh sb="47" eb="48">
      <t>ヒ</t>
    </rPh>
    <rPh sb="49" eb="50">
      <t>ヒロ</t>
    </rPh>
    <rPh sb="57" eb="59">
      <t>ソウワ</t>
    </rPh>
    <rPh sb="60" eb="62">
      <t>ネンカン</t>
    </rPh>
    <rPh sb="63" eb="65">
      <t>シュウスウ</t>
    </rPh>
    <rPh sb="66" eb="67">
      <t>ワ</t>
    </rPh>
    <rPh sb="71" eb="72">
      <t>クワ</t>
    </rPh>
    <rPh sb="74" eb="76">
      <t>ホウホウ</t>
    </rPh>
    <rPh sb="77" eb="79">
      <t>サクセイ</t>
    </rPh>
    <rPh sb="79" eb="80">
      <t>レイ</t>
    </rPh>
    <rPh sb="82" eb="83">
      <t>ラン</t>
    </rPh>
    <phoneticPr fontId="3"/>
  </si>
  <si>
    <r>
      <t>「４．保育短時間平均在籍児童数」を入力してください。延長保育の利用の有無に関わらず，各月初日時点で在籍している短時間認定児童の数を足してゆき，総和を12で割ります。（小数点以下第１位を四捨五入）そのため，ここが0.5未満であれば，補助対象にはなりませんので，対象児童がいない場合には，対象児童なしと記載してください。
　</t>
    </r>
    <r>
      <rPr>
        <b/>
        <sz val="11"/>
        <color theme="1"/>
        <rFont val="HGSｺﾞｼｯｸM"/>
        <family val="3"/>
        <charset val="128"/>
      </rPr>
      <t>※現時点では年間の見込み人数のため，おおよその数字でもかまいません。</t>
    </r>
    <rPh sb="3" eb="5">
      <t>ホイク</t>
    </rPh>
    <rPh sb="5" eb="8">
      <t>タンジカン</t>
    </rPh>
    <rPh sb="8" eb="10">
      <t>ヘイキン</t>
    </rPh>
    <rPh sb="10" eb="12">
      <t>ザイセキ</t>
    </rPh>
    <rPh sb="12" eb="14">
      <t>ジドウ</t>
    </rPh>
    <rPh sb="14" eb="15">
      <t>スウ</t>
    </rPh>
    <rPh sb="17" eb="19">
      <t>ニュウリョク</t>
    </rPh>
    <rPh sb="26" eb="28">
      <t>エンチョウ</t>
    </rPh>
    <rPh sb="28" eb="30">
      <t>ホイク</t>
    </rPh>
    <rPh sb="31" eb="33">
      <t>リヨウ</t>
    </rPh>
    <rPh sb="34" eb="36">
      <t>ウム</t>
    </rPh>
    <rPh sb="37" eb="38">
      <t>カカ</t>
    </rPh>
    <rPh sb="42" eb="44">
      <t>カクツキ</t>
    </rPh>
    <rPh sb="44" eb="46">
      <t>ショニチ</t>
    </rPh>
    <rPh sb="46" eb="48">
      <t>ジテン</t>
    </rPh>
    <rPh sb="49" eb="51">
      <t>ザイセキ</t>
    </rPh>
    <rPh sb="55" eb="56">
      <t>タン</t>
    </rPh>
    <rPh sb="56" eb="58">
      <t>ジカン</t>
    </rPh>
    <rPh sb="58" eb="60">
      <t>ニンテイ</t>
    </rPh>
    <rPh sb="60" eb="62">
      <t>ジドウ</t>
    </rPh>
    <rPh sb="63" eb="64">
      <t>カズ</t>
    </rPh>
    <rPh sb="65" eb="66">
      <t>タ</t>
    </rPh>
    <rPh sb="71" eb="73">
      <t>ソウワ</t>
    </rPh>
    <rPh sb="77" eb="78">
      <t>ワ</t>
    </rPh>
    <rPh sb="83" eb="86">
      <t>ショウスウテン</t>
    </rPh>
    <rPh sb="86" eb="88">
      <t>イカ</t>
    </rPh>
    <rPh sb="88" eb="89">
      <t>ダイ</t>
    </rPh>
    <rPh sb="90" eb="91">
      <t>イ</t>
    </rPh>
    <rPh sb="92" eb="96">
      <t>シシャゴニュウ</t>
    </rPh>
    <rPh sb="108" eb="110">
      <t>ミマン</t>
    </rPh>
    <rPh sb="115" eb="117">
      <t>ホジョ</t>
    </rPh>
    <rPh sb="117" eb="119">
      <t>タイショウ</t>
    </rPh>
    <rPh sb="161" eb="164">
      <t>ゲンジテン</t>
    </rPh>
    <rPh sb="166" eb="168">
      <t>ネンカン</t>
    </rPh>
    <rPh sb="169" eb="171">
      <t>ミコ</t>
    </rPh>
    <rPh sb="172" eb="174">
      <t>ニンズウ</t>
    </rPh>
    <rPh sb="183" eb="185">
      <t>スウジ</t>
    </rPh>
    <phoneticPr fontId="3"/>
  </si>
  <si>
    <t>次に，別表２-②「延長保育事業計画書」（保育標準時間の前後の時間における延長保育）を作成します。</t>
    <rPh sb="0" eb="1">
      <t>ツギ</t>
    </rPh>
    <rPh sb="9" eb="11">
      <t>エンチョウ</t>
    </rPh>
    <rPh sb="11" eb="13">
      <t>ホイク</t>
    </rPh>
    <rPh sb="15" eb="18">
      <t>ケイカクショ</t>
    </rPh>
    <phoneticPr fontId="3"/>
  </si>
  <si>
    <r>
      <t xml:space="preserve">「３．実施基準」に，利用した児童の人数を入力してください。平均利用児童数は，一年間の各週で一番利用児童数が多い日を拾っていき，その総和を年間の週数で割ります。詳しい方法は作成例をご覧ください。
</t>
    </r>
    <r>
      <rPr>
        <b/>
        <sz val="11"/>
        <color theme="1"/>
        <rFont val="HGSｺﾞｼｯｸM"/>
        <family val="3"/>
        <charset val="128"/>
      </rPr>
      <t>　※現時点では年間の見込み人数のため，おおよその数字でもかまいません。</t>
    </r>
    <rPh sb="3" eb="5">
      <t>ジッシ</t>
    </rPh>
    <rPh sb="5" eb="7">
      <t>キジュン</t>
    </rPh>
    <rPh sb="10" eb="12">
      <t>リヨウ</t>
    </rPh>
    <rPh sb="14" eb="16">
      <t>ジドウ</t>
    </rPh>
    <rPh sb="17" eb="18">
      <t>ニン</t>
    </rPh>
    <rPh sb="18" eb="19">
      <t>カズ</t>
    </rPh>
    <rPh sb="20" eb="22">
      <t>ニュウリョク</t>
    </rPh>
    <rPh sb="68" eb="70">
      <t>ネンカン</t>
    </rPh>
    <rPh sb="71" eb="73">
      <t>シュウスウ</t>
    </rPh>
    <phoneticPr fontId="3"/>
  </si>
  <si>
    <t>※対象児童がいない場合には，作成は不要です。</t>
    <rPh sb="1" eb="3">
      <t>タイショウ</t>
    </rPh>
    <rPh sb="3" eb="5">
      <t>ジドウ</t>
    </rPh>
    <rPh sb="9" eb="11">
      <t>バアイ</t>
    </rPh>
    <rPh sb="14" eb="16">
      <t>サクセイ</t>
    </rPh>
    <rPh sb="17" eb="19">
      <t>フヨウ</t>
    </rPh>
    <phoneticPr fontId="3"/>
  </si>
  <si>
    <t>次に，別表１に戻り，「延長保育事業費補助金所要額調書」を作成します。</t>
    <rPh sb="0" eb="1">
      <t>ツギ</t>
    </rPh>
    <rPh sb="11" eb="13">
      <t>エンチョウ</t>
    </rPh>
    <rPh sb="13" eb="15">
      <t>ホイク</t>
    </rPh>
    <rPh sb="18" eb="21">
      <t>ホジョキン</t>
    </rPh>
    <rPh sb="21" eb="23">
      <t>ショヨウ</t>
    </rPh>
    <rPh sb="23" eb="24">
      <t>ガク</t>
    </rPh>
    <rPh sb="24" eb="26">
      <t>チョウショ</t>
    </rPh>
    <phoneticPr fontId="3"/>
  </si>
  <si>
    <t>様式第４号</t>
    <rPh sb="0" eb="2">
      <t>ヨウシキ</t>
    </rPh>
    <rPh sb="2" eb="3">
      <t>ダイ</t>
    </rPh>
    <rPh sb="4" eb="5">
      <t>ゴウ</t>
    </rPh>
    <phoneticPr fontId="3"/>
  </si>
  <si>
    <t xml:space="preserve">       　       　　　　　　　　　　　　</t>
    <phoneticPr fontId="3"/>
  </si>
  <si>
    <t>標記について，仙台市家庭的保育事業等延長保育事業費補助金交付要綱第８条第１項の規定に基づき，</t>
    <rPh sb="0" eb="2">
      <t>ヒョウキ</t>
    </rPh>
    <rPh sb="7" eb="10">
      <t>センダイシ</t>
    </rPh>
    <rPh sb="10" eb="13">
      <t>カテイテキ</t>
    </rPh>
    <rPh sb="13" eb="15">
      <t>ホイク</t>
    </rPh>
    <rPh sb="15" eb="17">
      <t>ジギョウ</t>
    </rPh>
    <rPh sb="17" eb="18">
      <t>トウ</t>
    </rPh>
    <rPh sb="18" eb="20">
      <t>エンチョウ</t>
    </rPh>
    <rPh sb="20" eb="22">
      <t>ホイク</t>
    </rPh>
    <rPh sb="22" eb="24">
      <t>ジギョウ</t>
    </rPh>
    <rPh sb="24" eb="25">
      <t>ヒ</t>
    </rPh>
    <rPh sb="25" eb="28">
      <t>ホジョキン</t>
    </rPh>
    <rPh sb="28" eb="30">
      <t>コウフ</t>
    </rPh>
    <rPh sb="30" eb="32">
      <t>ヨウコウ</t>
    </rPh>
    <rPh sb="32" eb="33">
      <t>ダイ</t>
    </rPh>
    <rPh sb="34" eb="35">
      <t>ジョウ</t>
    </rPh>
    <rPh sb="35" eb="36">
      <t>ダイ</t>
    </rPh>
    <rPh sb="37" eb="38">
      <t>コウ</t>
    </rPh>
    <rPh sb="39" eb="41">
      <t>キテイ</t>
    </rPh>
    <rPh sb="42" eb="43">
      <t>モト</t>
    </rPh>
    <phoneticPr fontId="3"/>
  </si>
  <si>
    <t>　関係書類を添えて，下記の通り申請します。</t>
    <rPh sb="1" eb="3">
      <t>カンケイ</t>
    </rPh>
    <rPh sb="3" eb="5">
      <t>ショルイ</t>
    </rPh>
    <rPh sb="6" eb="7">
      <t>ソ</t>
    </rPh>
    <rPh sb="10" eb="12">
      <t>カキ</t>
    </rPh>
    <rPh sb="13" eb="14">
      <t>トオ</t>
    </rPh>
    <rPh sb="15" eb="17">
      <t>シンセイ</t>
    </rPh>
    <phoneticPr fontId="3"/>
  </si>
  <si>
    <t>補助金申請額</t>
    <rPh sb="0" eb="3">
      <t>ホジョキン</t>
    </rPh>
    <rPh sb="3" eb="6">
      <t>シンセイガク</t>
    </rPh>
    <phoneticPr fontId="3"/>
  </si>
  <si>
    <t>金</t>
    <rPh sb="0" eb="1">
      <t>キン</t>
    </rPh>
    <phoneticPr fontId="3"/>
  </si>
  <si>
    <t>円</t>
    <rPh sb="0" eb="1">
      <t>エン</t>
    </rPh>
    <phoneticPr fontId="3"/>
  </si>
  <si>
    <t>２</t>
  </si>
  <si>
    <t>年度　延長保育事業費補助金所要額調書（別表1）</t>
    <rPh sb="0" eb="1">
      <t>ネン</t>
    </rPh>
    <rPh sb="1" eb="2">
      <t>ド</t>
    </rPh>
    <rPh sb="3" eb="5">
      <t>エンチョウ</t>
    </rPh>
    <rPh sb="5" eb="7">
      <t>ホイク</t>
    </rPh>
    <rPh sb="7" eb="9">
      <t>ジギョウ</t>
    </rPh>
    <rPh sb="9" eb="10">
      <t>ヒ</t>
    </rPh>
    <rPh sb="10" eb="13">
      <t>ホジョキン</t>
    </rPh>
    <rPh sb="13" eb="15">
      <t>ショヨウ</t>
    </rPh>
    <rPh sb="15" eb="16">
      <t>ガク</t>
    </rPh>
    <rPh sb="16" eb="18">
      <t>チョウショ</t>
    </rPh>
    <rPh sb="19" eb="20">
      <t>ベツ</t>
    </rPh>
    <rPh sb="20" eb="21">
      <t>ヒョウ</t>
    </rPh>
    <phoneticPr fontId="3"/>
  </si>
  <si>
    <t>３</t>
  </si>
  <si>
    <t>年度　延長保育事業計画書（別表2）</t>
    <rPh sb="0" eb="1">
      <t>ネン</t>
    </rPh>
    <rPh sb="1" eb="2">
      <t>ド</t>
    </rPh>
    <rPh sb="3" eb="5">
      <t>エンチョウ</t>
    </rPh>
    <rPh sb="5" eb="7">
      <t>ホイク</t>
    </rPh>
    <rPh sb="7" eb="9">
      <t>ジギョウ</t>
    </rPh>
    <rPh sb="9" eb="12">
      <t>ケイカクショ</t>
    </rPh>
    <rPh sb="13" eb="14">
      <t>ベツ</t>
    </rPh>
    <rPh sb="14" eb="15">
      <t>ヒョウ</t>
    </rPh>
    <phoneticPr fontId="3"/>
  </si>
  <si>
    <t>・当該年度の延長保育事業に係る収支予算（見込）書</t>
    <rPh sb="6" eb="8">
      <t>エンチョウ</t>
    </rPh>
    <rPh sb="8" eb="10">
      <t>ホイク</t>
    </rPh>
    <rPh sb="10" eb="12">
      <t>ジギョウ</t>
    </rPh>
    <rPh sb="13" eb="14">
      <t>カカ</t>
    </rPh>
    <rPh sb="15" eb="17">
      <t>シュウシ</t>
    </rPh>
    <rPh sb="17" eb="19">
      <t>ヨサン</t>
    </rPh>
    <rPh sb="20" eb="22">
      <t>ミコ</t>
    </rPh>
    <rPh sb="23" eb="24">
      <t>ショ</t>
    </rPh>
    <phoneticPr fontId="3"/>
  </si>
  <si>
    <t>・実施施設における延長保育事業実施要綱</t>
    <rPh sb="1" eb="3">
      <t>ジッシ</t>
    </rPh>
    <rPh sb="3" eb="5">
      <t>シセツ</t>
    </rPh>
    <rPh sb="9" eb="11">
      <t>エンチョウ</t>
    </rPh>
    <rPh sb="11" eb="13">
      <t>ホイク</t>
    </rPh>
    <rPh sb="13" eb="15">
      <t>ジギョウ</t>
    </rPh>
    <rPh sb="15" eb="17">
      <t>ジッシ</t>
    </rPh>
    <rPh sb="17" eb="19">
      <t>ヨウコウ</t>
    </rPh>
    <phoneticPr fontId="3"/>
  </si>
  <si>
    <t>様式第４号添書</t>
    <rPh sb="4" eb="5">
      <t>ゴウ</t>
    </rPh>
    <phoneticPr fontId="3"/>
  </si>
  <si>
    <t>様式第４号（別表１）</t>
    <phoneticPr fontId="3"/>
  </si>
  <si>
    <t>年度　延長保育事業費補助金所要額調書</t>
    <rPh sb="13" eb="15">
      <t>ショヨウ</t>
    </rPh>
    <rPh sb="15" eb="16">
      <t>ガク</t>
    </rPh>
    <rPh sb="16" eb="18">
      <t>チョウショ</t>
    </rPh>
    <phoneticPr fontId="3"/>
  </si>
  <si>
    <t>単位：円</t>
    <rPh sb="0" eb="2">
      <t>タンイ</t>
    </rPh>
    <rPh sb="3" eb="4">
      <t>エン</t>
    </rPh>
    <phoneticPr fontId="3"/>
  </si>
  <si>
    <t>対象経費の　　　　　　　　　　　　　支出額</t>
    <phoneticPr fontId="3"/>
  </si>
  <si>
    <t>差引額　　　　　　　　　　　　　　　　（Ａ－Ｂ－Ｃ）</t>
    <phoneticPr fontId="3"/>
  </si>
  <si>
    <t>Ｂ　</t>
    <phoneticPr fontId="3"/>
  </si>
  <si>
    <t>Ｃ</t>
    <phoneticPr fontId="3"/>
  </si>
  <si>
    <t>Ｄ</t>
    <phoneticPr fontId="3"/>
  </si>
  <si>
    <t>Ｅ</t>
    <phoneticPr fontId="3"/>
  </si>
  <si>
    <t>Ｆ</t>
    <phoneticPr fontId="3"/>
  </si>
  <si>
    <t>Ｇ</t>
    <phoneticPr fontId="3"/>
  </si>
  <si>
    <t>Ｈ</t>
    <phoneticPr fontId="3"/>
  </si>
  <si>
    <t>Ｉ</t>
    <phoneticPr fontId="3"/>
  </si>
  <si>
    <t xml:space="preserve"> 　　　　　　　円</t>
    <phoneticPr fontId="3"/>
  </si>
  <si>
    <t>　　　　２．「Ｇ」欄は，「Ｆ」欄の額を記入すること。その額に百円未満の端数がある場合には，これを切り捨てた額を記入すること。</t>
    <phoneticPr fontId="3"/>
  </si>
  <si>
    <t>様式第４号（別表２-①）</t>
    <phoneticPr fontId="3"/>
  </si>
  <si>
    <t>年度　延長保育事業計画書（保育短時間の前後の時間における延長保育）</t>
    <rPh sb="9" eb="11">
      <t>ケイカク</t>
    </rPh>
    <phoneticPr fontId="3"/>
  </si>
  <si>
    <t>様式第４号（別表２-②）</t>
    <phoneticPr fontId="3"/>
  </si>
  <si>
    <t>年度　延長保育事業計画書（保育標準時間の前後の時間における延長保育）</t>
    <rPh sb="9" eb="11">
      <t>ケイカク</t>
    </rPh>
    <phoneticPr fontId="3"/>
  </si>
  <si>
    <t>１．実施類型（承認時間）</t>
    <phoneticPr fontId="3"/>
  </si>
  <si>
    <t>雇用期間（定めがある場合）</t>
    <rPh sb="0" eb="2">
      <t>コヨウ</t>
    </rPh>
    <rPh sb="2" eb="4">
      <t>キカン</t>
    </rPh>
    <rPh sb="5" eb="6">
      <t>サダ</t>
    </rPh>
    <rPh sb="10" eb="12">
      <t>バアイ</t>
    </rPh>
    <phoneticPr fontId="3"/>
  </si>
  <si>
    <t>４．交付基準額</t>
    <phoneticPr fontId="3"/>
  </si>
  <si>
    <t>　　ア　1時間延長</t>
    <rPh sb="5" eb="7">
      <t>ジカン</t>
    </rPh>
    <rPh sb="7" eb="9">
      <t>エンチョウ</t>
    </rPh>
    <phoneticPr fontId="3"/>
  </si>
  <si>
    <t>11時間の開所時間を超えて1時間以上の延長保育（閉所時間後の31分～1時間30分まで）を実施しており，延長時間内の1日当たり平均対象児童数が2人以上いること
※　事業所内保育施設（保育所型）の場合は平均対象児童数が6人以上いること</t>
    <rPh sb="2" eb="4">
      <t>ジカン</t>
    </rPh>
    <rPh sb="5" eb="7">
      <t>カイショ</t>
    </rPh>
    <rPh sb="7" eb="9">
      <t>ジカン</t>
    </rPh>
    <rPh sb="10" eb="11">
      <t>コ</t>
    </rPh>
    <rPh sb="14" eb="16">
      <t>ジカン</t>
    </rPh>
    <rPh sb="16" eb="18">
      <t>イジョウ</t>
    </rPh>
    <rPh sb="19" eb="21">
      <t>エンチョウ</t>
    </rPh>
    <rPh sb="21" eb="23">
      <t>ホイク</t>
    </rPh>
    <rPh sb="24" eb="26">
      <t>ヘイショ</t>
    </rPh>
    <rPh sb="26" eb="28">
      <t>ジカン</t>
    </rPh>
    <rPh sb="28" eb="29">
      <t>アト</t>
    </rPh>
    <rPh sb="32" eb="33">
      <t>プン</t>
    </rPh>
    <rPh sb="35" eb="37">
      <t>ジカン</t>
    </rPh>
    <rPh sb="39" eb="40">
      <t>プン</t>
    </rPh>
    <rPh sb="44" eb="46">
      <t>ジッシ</t>
    </rPh>
    <rPh sb="51" eb="53">
      <t>エンチョウ</t>
    </rPh>
    <rPh sb="53" eb="55">
      <t>ジカン</t>
    </rPh>
    <rPh sb="55" eb="56">
      <t>ナイ</t>
    </rPh>
    <rPh sb="58" eb="59">
      <t>ニチ</t>
    </rPh>
    <rPh sb="59" eb="60">
      <t>ア</t>
    </rPh>
    <rPh sb="68" eb="69">
      <t>スウ</t>
    </rPh>
    <rPh sb="71" eb="72">
      <t>ニン</t>
    </rPh>
    <rPh sb="72" eb="74">
      <t>イジョウ</t>
    </rPh>
    <rPh sb="81" eb="84">
      <t>ジギョウショ</t>
    </rPh>
    <rPh sb="84" eb="85">
      <t>ナイ</t>
    </rPh>
    <rPh sb="85" eb="87">
      <t>ホイク</t>
    </rPh>
    <rPh sb="87" eb="89">
      <t>シセツ</t>
    </rPh>
    <rPh sb="90" eb="92">
      <t>ホイク</t>
    </rPh>
    <rPh sb="92" eb="93">
      <t>ショ</t>
    </rPh>
    <rPh sb="93" eb="94">
      <t>ガタ</t>
    </rPh>
    <rPh sb="96" eb="98">
      <t>バアイ</t>
    </rPh>
    <rPh sb="99" eb="101">
      <t>ヘイキン</t>
    </rPh>
    <rPh sb="101" eb="103">
      <t>タイショウ</t>
    </rPh>
    <rPh sb="103" eb="105">
      <t>ジドウ</t>
    </rPh>
    <rPh sb="105" eb="106">
      <t>スウ</t>
    </rPh>
    <rPh sb="108" eb="109">
      <t>ニン</t>
    </rPh>
    <rPh sb="109" eb="111">
      <t>イジョウ</t>
    </rPh>
    <phoneticPr fontId="3"/>
  </si>
  <si>
    <t>　　イ　2時間延長</t>
    <rPh sb="5" eb="7">
      <t>ジカン</t>
    </rPh>
    <rPh sb="7" eb="9">
      <t>エンチョウ</t>
    </rPh>
    <phoneticPr fontId="3"/>
  </si>
  <si>
    <t>11時間の開所時間を超えて2時間以上の延長保育（閉所時間後の1時間31分～2時間30分まで）を実施しており，延長時間内の1日当たり平均対象児童数が1人以上いること　
※　事業所内保育施設（保育所型）の場合は平均対象児童数が3人以上いること</t>
    <rPh sb="2" eb="4">
      <t>ジカン</t>
    </rPh>
    <rPh sb="5" eb="7">
      <t>カイショ</t>
    </rPh>
    <rPh sb="7" eb="9">
      <t>ジカン</t>
    </rPh>
    <rPh sb="10" eb="11">
      <t>コ</t>
    </rPh>
    <rPh sb="14" eb="16">
      <t>ジカン</t>
    </rPh>
    <rPh sb="16" eb="18">
      <t>イジョウ</t>
    </rPh>
    <rPh sb="19" eb="21">
      <t>エンチョウ</t>
    </rPh>
    <rPh sb="21" eb="23">
      <t>ホイク</t>
    </rPh>
    <rPh sb="24" eb="26">
      <t>ヘイショ</t>
    </rPh>
    <rPh sb="26" eb="28">
      <t>ジカン</t>
    </rPh>
    <rPh sb="28" eb="29">
      <t>アト</t>
    </rPh>
    <rPh sb="31" eb="33">
      <t>ジカン</t>
    </rPh>
    <rPh sb="35" eb="36">
      <t>プン</t>
    </rPh>
    <rPh sb="38" eb="40">
      <t>ジカン</t>
    </rPh>
    <rPh sb="42" eb="43">
      <t>プン</t>
    </rPh>
    <rPh sb="47" eb="49">
      <t>ジッシ</t>
    </rPh>
    <rPh sb="54" eb="56">
      <t>エンチョウ</t>
    </rPh>
    <rPh sb="56" eb="58">
      <t>ジカン</t>
    </rPh>
    <rPh sb="58" eb="59">
      <t>ナイ</t>
    </rPh>
    <rPh sb="61" eb="62">
      <t>ニチ</t>
    </rPh>
    <rPh sb="62" eb="63">
      <t>ア</t>
    </rPh>
    <rPh sb="69" eb="71">
      <t>ジドウ</t>
    </rPh>
    <rPh sb="71" eb="72">
      <t>スウ</t>
    </rPh>
    <rPh sb="74" eb="75">
      <t>ニン</t>
    </rPh>
    <rPh sb="75" eb="77">
      <t>イジョウ</t>
    </rPh>
    <rPh sb="85" eb="88">
      <t>ジギョウショ</t>
    </rPh>
    <rPh sb="88" eb="89">
      <t>ナイ</t>
    </rPh>
    <rPh sb="89" eb="91">
      <t>ホイク</t>
    </rPh>
    <rPh sb="91" eb="93">
      <t>シセツ</t>
    </rPh>
    <rPh sb="94" eb="96">
      <t>ホイク</t>
    </rPh>
    <rPh sb="96" eb="97">
      <t>ショ</t>
    </rPh>
    <rPh sb="97" eb="98">
      <t>ガタ</t>
    </rPh>
    <phoneticPr fontId="3"/>
  </si>
  <si>
    <t>　　ウ　3～4時間延長</t>
    <rPh sb="7" eb="9">
      <t>ジカン</t>
    </rPh>
    <rPh sb="9" eb="11">
      <t>エンチョウ</t>
    </rPh>
    <phoneticPr fontId="3"/>
  </si>
  <si>
    <t>11時間の開所時間を超えて2時間以上の延長保育（閉所時間後の2時間31分～3時間30分まで）を実施しており，延長時間内の1日当たり平均対象児童数が1人以上いること
※　事業所内保育施設（保育所型）の場合は平均対象児童数が3人以上いること</t>
    <rPh sb="2" eb="4">
      <t>ジカン</t>
    </rPh>
    <rPh sb="5" eb="7">
      <t>カイショ</t>
    </rPh>
    <rPh sb="7" eb="9">
      <t>ジカン</t>
    </rPh>
    <rPh sb="10" eb="11">
      <t>コ</t>
    </rPh>
    <rPh sb="14" eb="16">
      <t>ジカン</t>
    </rPh>
    <rPh sb="16" eb="18">
      <t>イジョウ</t>
    </rPh>
    <rPh sb="19" eb="21">
      <t>エンチョウ</t>
    </rPh>
    <rPh sb="21" eb="23">
      <t>ホイク</t>
    </rPh>
    <rPh sb="24" eb="26">
      <t>ヘイショ</t>
    </rPh>
    <rPh sb="26" eb="28">
      <t>ジカン</t>
    </rPh>
    <rPh sb="28" eb="29">
      <t>アト</t>
    </rPh>
    <rPh sb="31" eb="33">
      <t>ジカン</t>
    </rPh>
    <rPh sb="35" eb="36">
      <t>プン</t>
    </rPh>
    <rPh sb="38" eb="40">
      <t>ジカン</t>
    </rPh>
    <rPh sb="42" eb="43">
      <t>プン</t>
    </rPh>
    <rPh sb="47" eb="49">
      <t>ジッシ</t>
    </rPh>
    <rPh sb="54" eb="56">
      <t>エンチョウ</t>
    </rPh>
    <rPh sb="56" eb="58">
      <t>ジカン</t>
    </rPh>
    <rPh sb="58" eb="59">
      <t>ナイ</t>
    </rPh>
    <rPh sb="61" eb="62">
      <t>ニチ</t>
    </rPh>
    <rPh sb="62" eb="63">
      <t>ア</t>
    </rPh>
    <rPh sb="69" eb="71">
      <t>ジドウ</t>
    </rPh>
    <rPh sb="71" eb="72">
      <t>スウ</t>
    </rPh>
    <rPh sb="74" eb="75">
      <t>ニン</t>
    </rPh>
    <rPh sb="75" eb="77">
      <t>イジョウ</t>
    </rPh>
    <rPh sb="84" eb="87">
      <t>ジギョウショ</t>
    </rPh>
    <rPh sb="87" eb="88">
      <t>ナイ</t>
    </rPh>
    <rPh sb="88" eb="90">
      <t>ホイク</t>
    </rPh>
    <rPh sb="90" eb="92">
      <t>シセツ</t>
    </rPh>
    <rPh sb="93" eb="95">
      <t>ホイク</t>
    </rPh>
    <rPh sb="95" eb="96">
      <t>ショ</t>
    </rPh>
    <rPh sb="96" eb="97">
      <t>ガタ</t>
    </rPh>
    <phoneticPr fontId="3"/>
  </si>
  <si>
    <t>　　エ　30分延長</t>
    <rPh sb="6" eb="7">
      <t>プン</t>
    </rPh>
    <rPh sb="7" eb="9">
      <t>エンチョウ</t>
    </rPh>
    <phoneticPr fontId="3"/>
  </si>
  <si>
    <t>上記ア～ウに該当しないもので，11時間の開所時間を超えて31分以上の延長保育を実施しており，当該延長時間内の平均対象児童数が1人以上いること</t>
    <rPh sb="0" eb="2">
      <t>ジョウキ</t>
    </rPh>
    <rPh sb="6" eb="8">
      <t>ガイトウ</t>
    </rPh>
    <rPh sb="17" eb="19">
      <t>ジカン</t>
    </rPh>
    <rPh sb="20" eb="22">
      <t>カイショ</t>
    </rPh>
    <rPh sb="22" eb="24">
      <t>ジカン</t>
    </rPh>
    <rPh sb="25" eb="26">
      <t>コ</t>
    </rPh>
    <rPh sb="30" eb="31">
      <t>プン</t>
    </rPh>
    <rPh sb="31" eb="33">
      <t>イジョウ</t>
    </rPh>
    <rPh sb="34" eb="36">
      <t>エンチョウ</t>
    </rPh>
    <rPh sb="36" eb="38">
      <t>ホイク</t>
    </rPh>
    <rPh sb="39" eb="41">
      <t>ジッシ</t>
    </rPh>
    <rPh sb="46" eb="48">
      <t>トウガイ</t>
    </rPh>
    <rPh sb="48" eb="50">
      <t>エンチョウ</t>
    </rPh>
    <rPh sb="50" eb="52">
      <t>ジカン</t>
    </rPh>
    <rPh sb="52" eb="53">
      <t>ナイ</t>
    </rPh>
    <rPh sb="54" eb="56">
      <t>ヘイキン</t>
    </rPh>
    <rPh sb="56" eb="58">
      <t>タイショウ</t>
    </rPh>
    <rPh sb="58" eb="60">
      <t>ジドウ</t>
    </rPh>
    <rPh sb="60" eb="61">
      <t>スウ</t>
    </rPh>
    <rPh sb="63" eb="64">
      <t>ニン</t>
    </rPh>
    <rPh sb="64" eb="65">
      <t>イ</t>
    </rPh>
    <rPh sb="65" eb="66">
      <t>ウエ</t>
    </rPh>
    <phoneticPr fontId="3"/>
  </si>
  <si>
    <r>
      <rPr>
        <u/>
        <sz val="12"/>
        <rFont val="HGSｺﾞｼｯｸM"/>
        <family val="3"/>
        <charset val="128"/>
      </rPr>
      <t>※注意　閉所時間後の1分～14分までの延長保育は当該補助の対象児童数にはカウントしません。</t>
    </r>
    <r>
      <rPr>
        <sz val="12"/>
        <rFont val="HGSｺﾞｼｯｸM"/>
        <family val="3"/>
        <charset val="128"/>
      </rPr>
      <t xml:space="preserve">
      　　</t>
    </r>
    <r>
      <rPr>
        <u/>
        <sz val="12"/>
        <rFont val="HGSｺﾞｼｯｸM"/>
        <family val="3"/>
        <charset val="128"/>
      </rPr>
      <t>当該補助の対象児童は15分以上延長を行った児童です。</t>
    </r>
    <rPh sb="1" eb="3">
      <t>チュウイ</t>
    </rPh>
    <rPh sb="4" eb="6">
      <t>ヘイショ</t>
    </rPh>
    <rPh sb="6" eb="8">
      <t>ジカン</t>
    </rPh>
    <rPh sb="8" eb="9">
      <t>アト</t>
    </rPh>
    <rPh sb="11" eb="12">
      <t>プン</t>
    </rPh>
    <rPh sb="15" eb="16">
      <t>プン</t>
    </rPh>
    <rPh sb="19" eb="21">
      <t>エンチョウ</t>
    </rPh>
    <rPh sb="21" eb="23">
      <t>ホイク</t>
    </rPh>
    <rPh sb="24" eb="26">
      <t>トウガイ</t>
    </rPh>
    <rPh sb="26" eb="28">
      <t>ホジョ</t>
    </rPh>
    <rPh sb="29" eb="31">
      <t>タイショウ</t>
    </rPh>
    <rPh sb="31" eb="33">
      <t>ジドウ</t>
    </rPh>
    <rPh sb="33" eb="34">
      <t>スウ</t>
    </rPh>
    <rPh sb="54" eb="56">
      <t>トウガイ</t>
    </rPh>
    <rPh sb="56" eb="58">
      <t>ホジョ</t>
    </rPh>
    <rPh sb="59" eb="61">
      <t>タイショウ</t>
    </rPh>
    <rPh sb="61" eb="63">
      <t>ジドウ</t>
    </rPh>
    <rPh sb="66" eb="67">
      <t>フン</t>
    </rPh>
    <rPh sb="67" eb="69">
      <t>イジョウ</t>
    </rPh>
    <rPh sb="69" eb="71">
      <t>エンチョウ</t>
    </rPh>
    <rPh sb="72" eb="73">
      <t>オコナ</t>
    </rPh>
    <rPh sb="75" eb="77">
      <t>ジドウ</t>
    </rPh>
    <phoneticPr fontId="3"/>
  </si>
  <si>
    <t>1時間延長型</t>
    <phoneticPr fontId="3"/>
  </si>
  <si>
    <t>1時間延長型</t>
    <phoneticPr fontId="3"/>
  </si>
  <si>
    <t>＝</t>
    <phoneticPr fontId="3"/>
  </si>
  <si>
    <t>キッズ・マークトゥエイン</t>
    <phoneticPr fontId="53"/>
  </si>
  <si>
    <t>年度　        延長保育事業に係る収支予算（見込）書</t>
    <rPh sb="11" eb="13">
      <t>エンチョウ</t>
    </rPh>
    <rPh sb="13" eb="15">
      <t>ホイク</t>
    </rPh>
    <rPh sb="22" eb="24">
      <t>ヨサン</t>
    </rPh>
    <phoneticPr fontId="3"/>
  </si>
  <si>
    <t>これによって，自動的に施設名や施設情報，年度などが各様式に入力されますので，「収支予算書」以降のシートは，黄色の網掛けになっているセルのみ入力してください。</t>
    <rPh sb="7" eb="10">
      <t>ジドウテキ</t>
    </rPh>
    <rPh sb="11" eb="13">
      <t>シセツ</t>
    </rPh>
    <rPh sb="13" eb="14">
      <t>メイ</t>
    </rPh>
    <rPh sb="15" eb="17">
      <t>シセツ</t>
    </rPh>
    <rPh sb="17" eb="19">
      <t>ジョウホウ</t>
    </rPh>
    <rPh sb="20" eb="22">
      <t>ネンド</t>
    </rPh>
    <rPh sb="25" eb="26">
      <t>カク</t>
    </rPh>
    <rPh sb="26" eb="28">
      <t>ヨウシキ</t>
    </rPh>
    <rPh sb="29" eb="31">
      <t>ニュウリョク</t>
    </rPh>
    <rPh sb="41" eb="43">
      <t>ヨサン</t>
    </rPh>
    <phoneticPr fontId="3"/>
  </si>
  <si>
    <t>「収支予算（見込）書」を作成します。</t>
    <rPh sb="3" eb="5">
      <t>ヨサン</t>
    </rPh>
    <phoneticPr fontId="3"/>
  </si>
  <si>
    <r>
      <t>最後に，申請日，年度，法人名等に間違いがないことを確認して印刷し，様式第4号，様式第4号添書（収支予算書），別表１，別表２-①，２-②，別紙１（対象児童有の場合のみ）の順に並べ，押印の上（</t>
    </r>
    <r>
      <rPr>
        <b/>
        <sz val="11"/>
        <rFont val="HGSｺﾞｼｯｸM"/>
        <family val="3"/>
        <charset val="128"/>
      </rPr>
      <t>捨印もお願いします</t>
    </r>
    <r>
      <rPr>
        <sz val="11"/>
        <rFont val="HGSｺﾞｼｯｸM"/>
        <family val="3"/>
        <charset val="128"/>
      </rPr>
      <t>）ご提出ください。</t>
    </r>
    <rPh sb="0" eb="2">
      <t>サイゴ</t>
    </rPh>
    <rPh sb="4" eb="6">
      <t>シンセイ</t>
    </rPh>
    <rPh sb="6" eb="7">
      <t>ビ</t>
    </rPh>
    <rPh sb="8" eb="10">
      <t>ネンド</t>
    </rPh>
    <rPh sb="11" eb="13">
      <t>ホウジン</t>
    </rPh>
    <rPh sb="13" eb="14">
      <t>メイ</t>
    </rPh>
    <rPh sb="14" eb="15">
      <t>トウ</t>
    </rPh>
    <rPh sb="16" eb="18">
      <t>マチガ</t>
    </rPh>
    <rPh sb="25" eb="27">
      <t>カクニン</t>
    </rPh>
    <rPh sb="29" eb="31">
      <t>インサツ</t>
    </rPh>
    <rPh sb="33" eb="35">
      <t>ヨウシキ</t>
    </rPh>
    <rPh sb="35" eb="36">
      <t>ダイ</t>
    </rPh>
    <rPh sb="37" eb="38">
      <t>ゴウ</t>
    </rPh>
    <rPh sb="49" eb="51">
      <t>ヨサン</t>
    </rPh>
    <rPh sb="54" eb="56">
      <t>ベッピョウ</t>
    </rPh>
    <rPh sb="58" eb="60">
      <t>ベッピョウ</t>
    </rPh>
    <rPh sb="68" eb="70">
      <t>ベッシ</t>
    </rPh>
    <rPh sb="72" eb="74">
      <t>タイショウ</t>
    </rPh>
    <rPh sb="74" eb="76">
      <t>ジドウ</t>
    </rPh>
    <rPh sb="76" eb="77">
      <t>アリ</t>
    </rPh>
    <rPh sb="78" eb="80">
      <t>バアイ</t>
    </rPh>
    <rPh sb="84" eb="85">
      <t>ジュン</t>
    </rPh>
    <rPh sb="86" eb="87">
      <t>ナラ</t>
    </rPh>
    <rPh sb="89" eb="91">
      <t>オウイン</t>
    </rPh>
    <rPh sb="92" eb="93">
      <t>ウエ</t>
    </rPh>
    <rPh sb="94" eb="96">
      <t>ステイン</t>
    </rPh>
    <rPh sb="98" eb="99">
      <t>ネガ</t>
    </rPh>
    <rPh sb="105" eb="107">
      <t>テイシュツ</t>
    </rPh>
    <phoneticPr fontId="3"/>
  </si>
  <si>
    <t>さくらんぼ保育園</t>
  </si>
  <si>
    <t>（１）</t>
    <phoneticPr fontId="3"/>
  </si>
  <si>
    <t>貴園の施設コードを入力してください（下記施設コード一覧参照）。</t>
    <rPh sb="0" eb="1">
      <t>キ</t>
    </rPh>
    <rPh sb="1" eb="2">
      <t>エン</t>
    </rPh>
    <rPh sb="3" eb="5">
      <t>シセツ</t>
    </rPh>
    <rPh sb="9" eb="11">
      <t>ニュウリョク</t>
    </rPh>
    <rPh sb="18" eb="20">
      <t>カキ</t>
    </rPh>
    <rPh sb="20" eb="22">
      <t>シセツ</t>
    </rPh>
    <rPh sb="25" eb="27">
      <t>イチラン</t>
    </rPh>
    <rPh sb="27" eb="29">
      <t>サンショウ</t>
    </rPh>
    <phoneticPr fontId="3"/>
  </si>
  <si>
    <t>（２）</t>
    <phoneticPr fontId="3"/>
  </si>
  <si>
    <t>（３）</t>
    <phoneticPr fontId="3"/>
  </si>
  <si>
    <t>（４）</t>
    <phoneticPr fontId="3"/>
  </si>
  <si>
    <t>（５）</t>
    <phoneticPr fontId="3"/>
  </si>
  <si>
    <t>（６）</t>
    <phoneticPr fontId="3"/>
  </si>
  <si>
    <t>（７）</t>
    <phoneticPr fontId="3"/>
  </si>
  <si>
    <t>（８）</t>
    <phoneticPr fontId="3"/>
  </si>
  <si>
    <t>（９）</t>
    <phoneticPr fontId="3"/>
  </si>
  <si>
    <t>様式第４号に自動入力されている法人の情報が正しいかどうかを確認し，申請日及び代表者役職・代表者氏名，担当者連絡先を入力してください。</t>
    <rPh sb="0" eb="2">
      <t>ヨウシキ</t>
    </rPh>
    <rPh sb="2" eb="3">
      <t>ダイ</t>
    </rPh>
    <rPh sb="4" eb="5">
      <t>ゴウ</t>
    </rPh>
    <rPh sb="6" eb="8">
      <t>ジドウ</t>
    </rPh>
    <rPh sb="8" eb="10">
      <t>ニュウリョク</t>
    </rPh>
    <rPh sb="15" eb="17">
      <t>ホウジン</t>
    </rPh>
    <rPh sb="18" eb="20">
      <t>ジョウホウ</t>
    </rPh>
    <rPh sb="21" eb="22">
      <t>タダ</t>
    </rPh>
    <rPh sb="29" eb="31">
      <t>カクニン</t>
    </rPh>
    <rPh sb="33" eb="35">
      <t>シンセイ</t>
    </rPh>
    <rPh sb="35" eb="36">
      <t>ビ</t>
    </rPh>
    <rPh sb="36" eb="37">
      <t>オヨ</t>
    </rPh>
    <rPh sb="38" eb="41">
      <t>ダイヒョウシャ</t>
    </rPh>
    <rPh sb="41" eb="43">
      <t>ヤクショク</t>
    </rPh>
    <rPh sb="44" eb="47">
      <t>ダイヒョウシャ</t>
    </rPh>
    <rPh sb="47" eb="49">
      <t>シメイ</t>
    </rPh>
    <rPh sb="50" eb="53">
      <t>タントウシャ</t>
    </rPh>
    <rPh sb="53" eb="55">
      <t>レンラク</t>
    </rPh>
    <rPh sb="55" eb="56">
      <t>サキ</t>
    </rPh>
    <rPh sb="57" eb="59">
      <t>ニュウリョク</t>
    </rPh>
    <phoneticPr fontId="3"/>
  </si>
  <si>
    <t>施設コード一覧</t>
    <rPh sb="0" eb="2">
      <t>シセツ</t>
    </rPh>
    <rPh sb="5" eb="7">
      <t>イチラン</t>
    </rPh>
    <phoneticPr fontId="55"/>
  </si>
  <si>
    <t>家庭的保育事業</t>
    <rPh sb="0" eb="7">
      <t>カテイテキホイクジギョウ</t>
    </rPh>
    <phoneticPr fontId="55"/>
  </si>
  <si>
    <t>青葉区</t>
    <rPh sb="0" eb="3">
      <t>アオバク</t>
    </rPh>
    <phoneticPr fontId="53"/>
  </si>
  <si>
    <t>宮城野区</t>
    <rPh sb="0" eb="4">
      <t>ミヤギノク</t>
    </rPh>
    <phoneticPr fontId="53"/>
  </si>
  <si>
    <t>太白区</t>
    <rPh sb="0" eb="2">
      <t>タイハク</t>
    </rPh>
    <rPh sb="2" eb="3">
      <t>ク</t>
    </rPh>
    <phoneticPr fontId="53"/>
  </si>
  <si>
    <t>泉区</t>
    <rPh sb="0" eb="2">
      <t>イズミク</t>
    </rPh>
    <phoneticPr fontId="53"/>
  </si>
  <si>
    <t>石川　信子</t>
    <rPh sb="0" eb="2">
      <t>イシカワ</t>
    </rPh>
    <rPh sb="3" eb="5">
      <t>ノブコ</t>
    </rPh>
    <phoneticPr fontId="57"/>
  </si>
  <si>
    <t>土井　悦子</t>
    <rPh sb="0" eb="2">
      <t>ド　イ</t>
    </rPh>
    <rPh sb="3" eb="5">
      <t>エツコ</t>
    </rPh>
    <phoneticPr fontId="57"/>
  </si>
  <si>
    <t>菊地　美夏</t>
    <rPh sb="0" eb="2">
      <t>キクチ</t>
    </rPh>
    <rPh sb="3" eb="5">
      <t>ミカ</t>
    </rPh>
    <phoneticPr fontId="57"/>
  </si>
  <si>
    <t>佐藤　恵美子</t>
    <rPh sb="0" eb="2">
      <t>サトウ</t>
    </rPh>
    <rPh sb="3" eb="6">
      <t>エミコ</t>
    </rPh>
    <phoneticPr fontId="57"/>
  </si>
  <si>
    <t>東海林　美代子</t>
    <rPh sb="0" eb="3">
      <t>ショウジ</t>
    </rPh>
    <rPh sb="4" eb="7">
      <t>ミ　ヨ　コ</t>
    </rPh>
    <phoneticPr fontId="57"/>
  </si>
  <si>
    <t>武内　洋子</t>
    <rPh sb="0" eb="2">
      <t>タケウチ</t>
    </rPh>
    <rPh sb="3" eb="5">
      <t>ヨウコ</t>
    </rPh>
    <phoneticPr fontId="57"/>
  </si>
  <si>
    <t>戸田　由美</t>
    <rPh sb="0" eb="2">
      <t>トダ</t>
    </rPh>
    <rPh sb="3" eb="5">
      <t>ユミ</t>
    </rPh>
    <phoneticPr fontId="57"/>
  </si>
  <si>
    <t>伊藤　由美子</t>
    <rPh sb="0" eb="2">
      <t>イトウ</t>
    </rPh>
    <rPh sb="3" eb="6">
      <t>ユミコ</t>
    </rPh>
    <phoneticPr fontId="57"/>
  </si>
  <si>
    <t>竹田　早苗</t>
    <rPh sb="0" eb="2">
      <t>タケダ</t>
    </rPh>
    <rPh sb="3" eb="5">
      <t>サナエ</t>
    </rPh>
    <phoneticPr fontId="57"/>
  </si>
  <si>
    <t>鈴木　史子</t>
    <rPh sb="0" eb="5">
      <t>スズキ　      フミ    コ</t>
    </rPh>
    <phoneticPr fontId="57"/>
  </si>
  <si>
    <t>矢澤　要子</t>
    <rPh sb="0" eb="2">
      <t>ヤザワ</t>
    </rPh>
    <rPh sb="3" eb="4">
      <t>ヨウ</t>
    </rPh>
    <rPh sb="4" eb="5">
      <t>コ</t>
    </rPh>
    <phoneticPr fontId="57"/>
  </si>
  <si>
    <t>宇佐美　恵子</t>
    <rPh sb="0" eb="3">
      <t>ウサミ</t>
    </rPh>
    <rPh sb="4" eb="6">
      <t>ケイコ</t>
    </rPh>
    <phoneticPr fontId="57"/>
  </si>
  <si>
    <t>木村　和子</t>
    <rPh sb="0" eb="2">
      <t>キ　ムラ</t>
    </rPh>
    <rPh sb="3" eb="5">
      <t>カズコ</t>
    </rPh>
    <phoneticPr fontId="57"/>
  </si>
  <si>
    <t>仲　　恵美</t>
    <rPh sb="0" eb="1">
      <t>ナカ</t>
    </rPh>
    <rPh sb="3" eb="5">
      <t>エミ</t>
    </rPh>
    <phoneticPr fontId="57"/>
  </si>
  <si>
    <t>星野　和枝</t>
    <rPh sb="0" eb="2">
      <t>ホシノ</t>
    </rPh>
    <rPh sb="3" eb="5">
      <t>カズエ</t>
    </rPh>
    <phoneticPr fontId="57"/>
  </si>
  <si>
    <t>多田　直美</t>
    <rPh sb="0" eb="2">
      <t>タダ</t>
    </rPh>
    <rPh sb="3" eb="5">
      <t>ナオミ</t>
    </rPh>
    <phoneticPr fontId="57"/>
  </si>
  <si>
    <t>若林区</t>
    <rPh sb="0" eb="2">
      <t>ワカバヤシ</t>
    </rPh>
    <rPh sb="2" eb="3">
      <t>ク</t>
    </rPh>
    <phoneticPr fontId="53"/>
  </si>
  <si>
    <t>鎌田　優子</t>
    <rPh sb="0" eb="2">
      <t>カマタ</t>
    </rPh>
    <rPh sb="3" eb="5">
      <t>ユウコ</t>
    </rPh>
    <phoneticPr fontId="57"/>
  </si>
  <si>
    <t>濱中　明美</t>
    <rPh sb="0" eb="1">
      <t>ハマ</t>
    </rPh>
    <rPh sb="1" eb="2">
      <t>ナカ</t>
    </rPh>
    <rPh sb="3" eb="5">
      <t>アケミ</t>
    </rPh>
    <phoneticPr fontId="57"/>
  </si>
  <si>
    <t>齋藤　眞弓</t>
    <rPh sb="0" eb="2">
      <t>サイトウ</t>
    </rPh>
    <rPh sb="3" eb="5">
      <t>マユミ</t>
    </rPh>
    <phoneticPr fontId="57"/>
  </si>
  <si>
    <t>佐藤　勇介</t>
    <rPh sb="0" eb="2">
      <t>サトウ</t>
    </rPh>
    <rPh sb="3" eb="5">
      <t>ユウスケ</t>
    </rPh>
    <phoneticPr fontId="57"/>
  </si>
  <si>
    <t>小林　希</t>
    <rPh sb="0" eb="2">
      <t>コバヤシ</t>
    </rPh>
    <rPh sb="3" eb="4">
      <t>ノゾミ</t>
    </rPh>
    <phoneticPr fontId="57"/>
  </si>
  <si>
    <t>佐藤　弘美</t>
    <rPh sb="0" eb="2">
      <t>サトウ</t>
    </rPh>
    <rPh sb="3" eb="5">
      <t>ヒロミ</t>
    </rPh>
    <phoneticPr fontId="57"/>
  </si>
  <si>
    <t>菊地　恵子</t>
    <rPh sb="0" eb="2">
      <t>キクチ</t>
    </rPh>
    <rPh sb="3" eb="5">
      <t>ケイコ</t>
    </rPh>
    <phoneticPr fontId="57"/>
  </si>
  <si>
    <t>飛内　侑里</t>
    <rPh sb="0" eb="2">
      <t>トビナイ</t>
    </rPh>
    <rPh sb="3" eb="5">
      <t>ユウリ</t>
    </rPh>
    <phoneticPr fontId="57"/>
  </si>
  <si>
    <t>野村　薫</t>
    <rPh sb="0" eb="2">
      <t>ノムラ</t>
    </rPh>
    <rPh sb="3" eb="4">
      <t>カオル</t>
    </rPh>
    <phoneticPr fontId="57"/>
  </si>
  <si>
    <t>日下　恭子</t>
    <rPh sb="0" eb="2">
      <t>クサカ　　　キョウコ</t>
    </rPh>
    <phoneticPr fontId="57"/>
  </si>
  <si>
    <t>齊藤　あゆみ</t>
    <rPh sb="0" eb="2">
      <t>サイトウ</t>
    </rPh>
    <phoneticPr fontId="57"/>
  </si>
  <si>
    <t>及川　文子</t>
    <rPh sb="0" eb="1">
      <t>オイカワ　　　アヤコ</t>
    </rPh>
    <phoneticPr fontId="57"/>
  </si>
  <si>
    <t>41114</t>
  </si>
  <si>
    <t>小出　美知子</t>
    <rPh sb="0" eb="2">
      <t>コイデ</t>
    </rPh>
    <rPh sb="3" eb="6">
      <t>ミチコ</t>
    </rPh>
    <phoneticPr fontId="57"/>
  </si>
  <si>
    <t>佐藤　豊子</t>
    <rPh sb="0" eb="2">
      <t>サトウ</t>
    </rPh>
    <rPh sb="3" eb="5">
      <t>トヨコ</t>
    </rPh>
    <phoneticPr fontId="57"/>
  </si>
  <si>
    <t>藤垣　祐子</t>
    <rPh sb="0" eb="2">
      <t>フジガキ</t>
    </rPh>
    <rPh sb="3" eb="5">
      <t>ユウコ</t>
    </rPh>
    <phoneticPr fontId="57"/>
  </si>
  <si>
    <t>濱野　雅代</t>
    <rPh sb="0" eb="2">
      <t>ハマノ</t>
    </rPh>
    <rPh sb="3" eb="5">
      <t>マサヨ</t>
    </rPh>
    <phoneticPr fontId="57"/>
  </si>
  <si>
    <t>青葉区・宮城総合支所</t>
    <rPh sb="0" eb="3">
      <t>アオバク</t>
    </rPh>
    <rPh sb="4" eb="6">
      <t>ミヤギ</t>
    </rPh>
    <rPh sb="6" eb="8">
      <t>ソウゴウ</t>
    </rPh>
    <rPh sb="8" eb="10">
      <t>シショ</t>
    </rPh>
    <phoneticPr fontId="53"/>
  </si>
  <si>
    <t>石山　立身</t>
    <rPh sb="0" eb="2">
      <t>イシヤマ</t>
    </rPh>
    <rPh sb="3" eb="4">
      <t>タ</t>
    </rPh>
    <rPh sb="4" eb="5">
      <t>ミ</t>
    </rPh>
    <phoneticPr fontId="57"/>
  </si>
  <si>
    <t>鈴木　明子</t>
    <rPh sb="0" eb="2">
      <t>スズキ</t>
    </rPh>
    <rPh sb="3" eb="5">
      <t>アキコ</t>
    </rPh>
    <phoneticPr fontId="57"/>
  </si>
  <si>
    <t>41601</t>
  </si>
  <si>
    <t>久光　久美子</t>
    <rPh sb="0" eb="2">
      <t>ヒサミツ</t>
    </rPh>
    <rPh sb="3" eb="6">
      <t>　ク　ミ　　コ</t>
    </rPh>
    <phoneticPr fontId="57"/>
  </si>
  <si>
    <t>志小田　舞子</t>
    <rPh sb="0" eb="3">
      <t>シコダ</t>
    </rPh>
    <rPh sb="4" eb="6">
      <t>マイコ</t>
    </rPh>
    <phoneticPr fontId="57"/>
  </si>
  <si>
    <t>41602</t>
  </si>
  <si>
    <t>佐藤　愛子</t>
    <rPh sb="0" eb="2">
      <t>サトウ</t>
    </rPh>
    <rPh sb="3" eb="5">
      <t>アイコ</t>
    </rPh>
    <phoneticPr fontId="57"/>
  </si>
  <si>
    <t>村田　寿恵</t>
    <rPh sb="0" eb="2">
      <t>ムラタ</t>
    </rPh>
    <rPh sb="3" eb="5">
      <t>ヒサエ</t>
    </rPh>
    <phoneticPr fontId="57"/>
  </si>
  <si>
    <t>41603</t>
  </si>
  <si>
    <t>武田　和子</t>
    <rPh sb="0" eb="2">
      <t>タケダ</t>
    </rPh>
    <rPh sb="3" eb="5">
      <t>カズコ</t>
    </rPh>
    <phoneticPr fontId="57"/>
  </si>
  <si>
    <t>伊藤　美樹</t>
    <rPh sb="0" eb="2">
      <t>イトウ</t>
    </rPh>
    <rPh sb="3" eb="5">
      <t>ミキ</t>
    </rPh>
    <phoneticPr fontId="57"/>
  </si>
  <si>
    <t>41604</t>
  </si>
  <si>
    <t>佐藤　礼子</t>
    <rPh sb="0" eb="2">
      <t>サトウ</t>
    </rPh>
    <rPh sb="3" eb="5">
      <t>レイコ</t>
    </rPh>
    <phoneticPr fontId="57"/>
  </si>
  <si>
    <t>41605</t>
  </si>
  <si>
    <t>佐藤　かおり</t>
    <rPh sb="0" eb="2">
      <t>サトウ</t>
    </rPh>
    <phoneticPr fontId="57"/>
  </si>
  <si>
    <t>41606</t>
  </si>
  <si>
    <t>佐藤　久美子</t>
    <rPh sb="0" eb="2">
      <t>サトウ</t>
    </rPh>
    <rPh sb="3" eb="6">
      <t>クミコ</t>
    </rPh>
    <phoneticPr fontId="57"/>
  </si>
  <si>
    <t>小規模保育事業Ａ型</t>
    <rPh sb="0" eb="3">
      <t>ショウキボ</t>
    </rPh>
    <rPh sb="3" eb="5">
      <t>ホイク</t>
    </rPh>
    <rPh sb="5" eb="7">
      <t>ジギョウ</t>
    </rPh>
    <rPh sb="8" eb="9">
      <t>ガタ</t>
    </rPh>
    <phoneticPr fontId="53"/>
  </si>
  <si>
    <t>にじいろ保育園</t>
  </si>
  <si>
    <t>とみざわ保育園</t>
  </si>
  <si>
    <t>キッズガーデン・グランママ</t>
  </si>
  <si>
    <t>ニチイキッズ仙台くろまつ保育園</t>
  </si>
  <si>
    <t>ブルーベリーズ保育園</t>
  </si>
  <si>
    <t>ぴっころきっず長町南</t>
  </si>
  <si>
    <t>パティ保育園</t>
  </si>
  <si>
    <t>ぼだい保育園</t>
  </si>
  <si>
    <t>もりのなかま保育園　南仙台園</t>
  </si>
  <si>
    <t>おうち保育園こうとう台</t>
  </si>
  <si>
    <t>保育園ソレイユ</t>
  </si>
  <si>
    <t>にこにこハウス</t>
  </si>
  <si>
    <t>しらとり保育園</t>
  </si>
  <si>
    <t>保育園レインボーナーサリー田子館</t>
  </si>
  <si>
    <t>太白だんだん保育園</t>
  </si>
  <si>
    <t>フレーベル保育園</t>
  </si>
  <si>
    <t>北・杜のみらい保育園</t>
  </si>
  <si>
    <t>ぷりえ～る保育園</t>
  </si>
  <si>
    <t>カール大和町ナーサリー</t>
  </si>
  <si>
    <t>やまとみらい八乙女保育園</t>
  </si>
  <si>
    <t>事業所内保育事業　小規模保育事業Ａ型・Ｂ型・保育所型</t>
    <rPh sb="0" eb="3">
      <t>ジギョウショ</t>
    </rPh>
    <rPh sb="3" eb="4">
      <t>ナイ</t>
    </rPh>
    <rPh sb="4" eb="6">
      <t>ホイク</t>
    </rPh>
    <rPh sb="6" eb="8">
      <t>ジギョウ</t>
    </rPh>
    <rPh sb="9" eb="12">
      <t>ショウキボ</t>
    </rPh>
    <rPh sb="12" eb="14">
      <t>ホイク</t>
    </rPh>
    <rPh sb="14" eb="16">
      <t>ジギョウ</t>
    </rPh>
    <rPh sb="17" eb="18">
      <t>ガタ</t>
    </rPh>
    <rPh sb="20" eb="21">
      <t>ガタ</t>
    </rPh>
    <rPh sb="22" eb="24">
      <t>ホイク</t>
    </rPh>
    <rPh sb="24" eb="25">
      <t>ショ</t>
    </rPh>
    <rPh sb="25" eb="26">
      <t>ガタ</t>
    </rPh>
    <phoneticPr fontId="55"/>
  </si>
  <si>
    <t>森のプーさん保育園</t>
  </si>
  <si>
    <t>Ａ型</t>
    <rPh sb="1" eb="2">
      <t>ガタ</t>
    </rPh>
    <phoneticPr fontId="53"/>
  </si>
  <si>
    <t>ビックママランド北目町</t>
    <rPh sb="8" eb="9">
      <t>キタ</t>
    </rPh>
    <rPh sb="9" eb="10">
      <t>メ</t>
    </rPh>
    <rPh sb="10" eb="11">
      <t>マチ</t>
    </rPh>
    <phoneticPr fontId="59"/>
  </si>
  <si>
    <t>ちびっこひろば保育園</t>
  </si>
  <si>
    <t>ワタキュー保育園北四番丁園</t>
    <rPh sb="5" eb="8">
      <t>ホイクエン</t>
    </rPh>
    <rPh sb="8" eb="12">
      <t>キタヨバンチョウ</t>
    </rPh>
    <rPh sb="12" eb="13">
      <t>エン</t>
    </rPh>
    <phoneticPr fontId="59"/>
  </si>
  <si>
    <t>カール荒井ナーサリー</t>
  </si>
  <si>
    <t>ビックママランド支倉園</t>
    <rPh sb="8" eb="10">
      <t>ハセクラ</t>
    </rPh>
    <rPh sb="10" eb="11">
      <t>エン</t>
    </rPh>
    <phoneticPr fontId="59"/>
  </si>
  <si>
    <t>わくわくモリモリ保育所</t>
    <rPh sb="8" eb="10">
      <t>ホイク</t>
    </rPh>
    <rPh sb="10" eb="11">
      <t>ショ</t>
    </rPh>
    <phoneticPr fontId="59"/>
  </si>
  <si>
    <t>カールリトルプリスクール</t>
  </si>
  <si>
    <t>ちゃいるどらんど六丁の目南保育園</t>
  </si>
  <si>
    <t>あすと長町保育所</t>
    <rPh sb="3" eb="5">
      <t>ナガマチ</t>
    </rPh>
    <rPh sb="5" eb="7">
      <t>ホイク</t>
    </rPh>
    <rPh sb="7" eb="8">
      <t>ショ</t>
    </rPh>
    <phoneticPr fontId="59"/>
  </si>
  <si>
    <t>りっきーぱーくあすと長町</t>
    <rPh sb="10" eb="12">
      <t>ナガマチ</t>
    </rPh>
    <phoneticPr fontId="59"/>
  </si>
  <si>
    <t>栗生ひよこ園</t>
  </si>
  <si>
    <t>もりのひろば保育園</t>
    <rPh sb="6" eb="9">
      <t>ホイクエン</t>
    </rPh>
    <phoneticPr fontId="59"/>
  </si>
  <si>
    <t>Ｂ型</t>
    <rPh sb="1" eb="2">
      <t>ガタ</t>
    </rPh>
    <phoneticPr fontId="53"/>
  </si>
  <si>
    <t>ヤクルト二日町つばめ保育園</t>
    <rPh sb="4" eb="7">
      <t>フツカマチ</t>
    </rPh>
    <rPh sb="10" eb="13">
      <t>ホイクエン</t>
    </rPh>
    <phoneticPr fontId="59"/>
  </si>
  <si>
    <t>きらきら保育園</t>
    <rPh sb="4" eb="7">
      <t>ホイクエン</t>
    </rPh>
    <phoneticPr fontId="59"/>
  </si>
  <si>
    <t>ヤクルトあやしつばめ保育園</t>
    <rPh sb="10" eb="13">
      <t>ホイクエン</t>
    </rPh>
    <phoneticPr fontId="59"/>
  </si>
  <si>
    <t>保育所型</t>
    <rPh sb="0" eb="2">
      <t>ホイク</t>
    </rPh>
    <rPh sb="2" eb="3">
      <t>ショ</t>
    </rPh>
    <rPh sb="3" eb="4">
      <t>ガタ</t>
    </rPh>
    <phoneticPr fontId="53"/>
  </si>
  <si>
    <t>エスパルキッズ保育園</t>
    <rPh sb="7" eb="10">
      <t>ホイクエン</t>
    </rPh>
    <phoneticPr fontId="58"/>
  </si>
  <si>
    <t>コープこやぎの保育園</t>
    <rPh sb="7" eb="10">
      <t>ホイクエン</t>
    </rPh>
    <phoneticPr fontId="58"/>
  </si>
  <si>
    <t>南中山すいせん保育園</t>
    <phoneticPr fontId="58"/>
  </si>
  <si>
    <t>せせらぎ保育園</t>
    <rPh sb="4" eb="7">
      <t>ホイクエン</t>
    </rPh>
    <phoneticPr fontId="58"/>
  </si>
  <si>
    <t>施設CD</t>
    <rPh sb="0" eb="2">
      <t>シセツ</t>
    </rPh>
    <phoneticPr fontId="3"/>
  </si>
  <si>
    <t>施設類型</t>
    <rPh sb="0" eb="2">
      <t>シセツ</t>
    </rPh>
    <rPh sb="2" eb="4">
      <t>ルイケイ</t>
    </rPh>
    <phoneticPr fontId="3"/>
  </si>
  <si>
    <t>施設名</t>
    <rPh sb="0" eb="2">
      <t>シセツ</t>
    </rPh>
    <rPh sb="2" eb="3">
      <t>メイ</t>
    </rPh>
    <phoneticPr fontId="3"/>
  </si>
  <si>
    <t>設置者住所</t>
    <rPh sb="0" eb="3">
      <t>セッチシャ</t>
    </rPh>
    <rPh sb="3" eb="5">
      <t>ジュウショ</t>
    </rPh>
    <phoneticPr fontId="2"/>
  </si>
  <si>
    <t>設置者</t>
    <rPh sb="0" eb="3">
      <t>セッチシャ</t>
    </rPh>
    <phoneticPr fontId="2"/>
  </si>
  <si>
    <t>東京都千代田区神田駿河台2-9</t>
  </si>
  <si>
    <t>東京都千代田区神田神保町1-14-1-4F</t>
  </si>
  <si>
    <t>仙台市青葉区上杉4丁目5-5</t>
  </si>
  <si>
    <t>一般社団法人　共同保育所ちろりん村</t>
  </si>
  <si>
    <t>株式会社　Ｆ＆Ｓ</t>
  </si>
  <si>
    <t>仙台市青葉区二日町17-17BRAVI北四番丁2F</t>
  </si>
  <si>
    <t>有限会社　カール英会話ほいくえん</t>
  </si>
  <si>
    <t>株式会社　佐藤商会</t>
  </si>
  <si>
    <t>一般社団法人　アイルアーク</t>
  </si>
  <si>
    <t>ペンギンナーサリースクールせんだい</t>
  </si>
  <si>
    <t xml:space="preserve">東京都渋谷区道玄坂1－12－1渋谷マークシティウェスト17階 </t>
  </si>
  <si>
    <t>特定非営利活動法人　空飛ぶくぢらの会</t>
  </si>
  <si>
    <t>学校法人　ろりぽっぷ学園</t>
  </si>
  <si>
    <t>学校法人　岩沼学園</t>
  </si>
  <si>
    <t>特定非営利活動法人　アスイク</t>
  </si>
  <si>
    <t>株式会社　プライムツーワン</t>
  </si>
  <si>
    <t>株式会社　Lateral Kids</t>
  </si>
  <si>
    <t>株式会社　ちゃいるどらんど</t>
  </si>
  <si>
    <t>株式会社　ちびっこひろば保育園</t>
  </si>
  <si>
    <t>仙台市泉区南光台3丁目17-22</t>
  </si>
  <si>
    <t>合同会社　ゆめぽけっと</t>
  </si>
  <si>
    <t>おひさま保育園　</t>
  </si>
  <si>
    <t>一般社団法人　Ｐｌｕｍ</t>
  </si>
  <si>
    <t>宮城野区幸町2丁目16-13</t>
  </si>
  <si>
    <t>一般社団法人　ぽっかぽか</t>
  </si>
  <si>
    <t>東京都豊島区東池袋1-44-3　池袋ISPタマビル</t>
  </si>
  <si>
    <t>株式会社　フレンズビジョン</t>
  </si>
  <si>
    <t>事業所内保育事業Ａ型</t>
    <phoneticPr fontId="3"/>
  </si>
  <si>
    <t>事業所内保育事業Ａ型</t>
  </si>
  <si>
    <t>仙台市太白区太子堂1-32</t>
  </si>
  <si>
    <t>事業所内保育事業Ｂ型</t>
    <phoneticPr fontId="3"/>
  </si>
  <si>
    <t>宮城中央ヤクルト販売　株式会社</t>
  </si>
  <si>
    <t>事業所内保育事業Ｂ型</t>
  </si>
  <si>
    <t>事業所内保育事業保育所型</t>
    <phoneticPr fontId="3"/>
  </si>
  <si>
    <t>キッズ・マークトゥエイン</t>
  </si>
  <si>
    <t>事業所内保育事業保育所型</t>
  </si>
  <si>
    <t>髙橋　加奈</t>
    <rPh sb="0" eb="2">
      <t>タカハシ</t>
    </rPh>
    <rPh sb="3" eb="5">
      <t>カナ</t>
    </rPh>
    <phoneticPr fontId="57"/>
  </si>
  <si>
    <t>小規模保育事業ＡＢ型・事業所内保育事業</t>
    <rPh sb="0" eb="3">
      <t>ショウキボ</t>
    </rPh>
    <rPh sb="3" eb="5">
      <t>ホイク</t>
    </rPh>
    <rPh sb="5" eb="7">
      <t>ジギョウ</t>
    </rPh>
    <rPh sb="9" eb="10">
      <t>ガタ</t>
    </rPh>
    <rPh sb="11" eb="15">
      <t>ジギョウショナイ</t>
    </rPh>
    <rPh sb="15" eb="17">
      <t>ホイク</t>
    </rPh>
    <rPh sb="17" eb="19">
      <t>ジギョウ</t>
    </rPh>
    <phoneticPr fontId="55"/>
  </si>
  <si>
    <t>小規模Ａ型　青葉区</t>
    <rPh sb="0" eb="3">
      <t>ショウキボ</t>
    </rPh>
    <rPh sb="4" eb="5">
      <t>ガタ</t>
    </rPh>
    <rPh sb="6" eb="9">
      <t>アオバク</t>
    </rPh>
    <phoneticPr fontId="55"/>
  </si>
  <si>
    <t>小規模Ａ型　宮城野区</t>
    <rPh sb="0" eb="3">
      <t>ショウキボ</t>
    </rPh>
    <rPh sb="4" eb="5">
      <t>ガタ</t>
    </rPh>
    <rPh sb="6" eb="10">
      <t>ミヤギノク</t>
    </rPh>
    <phoneticPr fontId="55"/>
  </si>
  <si>
    <t>小規模Ａ型　太白区</t>
    <rPh sb="0" eb="3">
      <t>ショウキボ</t>
    </rPh>
    <rPh sb="4" eb="5">
      <t>ガタ</t>
    </rPh>
    <rPh sb="6" eb="9">
      <t>タイハクク</t>
    </rPh>
    <phoneticPr fontId="55"/>
  </si>
  <si>
    <t>小規模Ｂ型</t>
    <rPh sb="0" eb="3">
      <t>ショウキボ</t>
    </rPh>
    <rPh sb="4" eb="5">
      <t>ガタ</t>
    </rPh>
    <phoneticPr fontId="55"/>
  </si>
  <si>
    <t>もりのなかま保育園宮城野園</t>
  </si>
  <si>
    <t>ひよこ保育園</t>
  </si>
  <si>
    <t>ＷＡＣまごころ保育園</t>
  </si>
  <si>
    <t>ハニー保育園</t>
  </si>
  <si>
    <t>スクルドエンジェル保育園仙台長町園</t>
  </si>
  <si>
    <t>まんまる保育園</t>
  </si>
  <si>
    <t>スクルドエンジェル保育園仙台宮城野原園</t>
  </si>
  <si>
    <t>星の子保育園</t>
  </si>
  <si>
    <t>ふれあい保育園</t>
  </si>
  <si>
    <t>ちゃいるどらんど岩切駅前保育園</t>
  </si>
  <si>
    <t>バンビのおうち保育園</t>
  </si>
  <si>
    <t>おひさま原っぱ保育園</t>
  </si>
  <si>
    <t>保育園れいんぼーなーさりー原ノ町館1</t>
  </si>
  <si>
    <t>アテナ保育園</t>
  </si>
  <si>
    <t>ぽっかぽか彩保育園</t>
    <phoneticPr fontId="55"/>
  </si>
  <si>
    <t>おうち保育園木町どおり</t>
  </si>
  <si>
    <t>保育園れいんぼーなーさりー原ノ町館2</t>
  </si>
  <si>
    <t>砂押こころ保育園</t>
  </si>
  <si>
    <t>KIDs-Kan</t>
    <phoneticPr fontId="55"/>
  </si>
  <si>
    <t>小規模保育事業所ココカラ荒巻</t>
  </si>
  <si>
    <t>時のかけはし保育園</t>
  </si>
  <si>
    <t>みのり保育園</t>
  </si>
  <si>
    <t>かみすぎさくら保育園</t>
  </si>
  <si>
    <t>袋原ちびっこひろば保育園</t>
  </si>
  <si>
    <t>いずみ保育園</t>
  </si>
  <si>
    <t>すまいる立町保育園</t>
  </si>
  <si>
    <t>キッズフィールド新田東園</t>
  </si>
  <si>
    <t>こぶたの城おおのだ保育園</t>
  </si>
  <si>
    <t>ぷりえ～る保育園あらまき</t>
  </si>
  <si>
    <t>つつじがおか保育園</t>
  </si>
  <si>
    <t>杜のぽかぽか保育園</t>
  </si>
  <si>
    <t>泉ヶ丘保育園</t>
  </si>
  <si>
    <t>ぶんぶん保育園二日町園</t>
    <rPh sb="7" eb="11">
      <t>フツカマチエン</t>
    </rPh>
    <phoneticPr fontId="55"/>
  </si>
  <si>
    <t>富沢こころ保育園</t>
  </si>
  <si>
    <t>パパママ保育園</t>
  </si>
  <si>
    <t>新田ナーサリー</t>
  </si>
  <si>
    <t>大野田こころ保育園</t>
  </si>
  <si>
    <t>愛子つぼみ保育園</t>
  </si>
  <si>
    <t>青葉・杜のみらい保育園</t>
  </si>
  <si>
    <t>ハピネス保育園中野栄</t>
    <rPh sb="4" eb="7">
      <t>ホイクエン</t>
    </rPh>
    <rPh sb="7" eb="10">
      <t>ナカノサカエ</t>
    </rPh>
    <phoneticPr fontId="55"/>
  </si>
  <si>
    <t>恵和町いちにいさん保育園</t>
  </si>
  <si>
    <t>共同保育所ちろりん村</t>
  </si>
  <si>
    <t>苦竹ナーサリー</t>
    <rPh sb="0" eb="2">
      <t>ニガタケ</t>
    </rPh>
    <phoneticPr fontId="55"/>
  </si>
  <si>
    <t>りありのきっず仙台</t>
  </si>
  <si>
    <t>小規模保育事業Ｃ型</t>
    <rPh sb="0" eb="3">
      <t>ショウキボ</t>
    </rPh>
    <rPh sb="3" eb="5">
      <t>ホイク</t>
    </rPh>
    <rPh sb="5" eb="7">
      <t>ジギョウ</t>
    </rPh>
    <rPh sb="8" eb="9">
      <t>ガタ</t>
    </rPh>
    <phoneticPr fontId="55"/>
  </si>
  <si>
    <t>きまちこころ保育園</t>
  </si>
  <si>
    <t>小規模Ａ型　若林区</t>
    <rPh sb="0" eb="3">
      <t>ショウキボ</t>
    </rPh>
    <rPh sb="4" eb="5">
      <t>ガタ</t>
    </rPh>
    <rPh sb="6" eb="9">
      <t>ワカバヤシク</t>
    </rPh>
    <phoneticPr fontId="55"/>
  </si>
  <si>
    <t>キッズフィールド富沢園</t>
  </si>
  <si>
    <t>吉田　一美・皆川　舞</t>
    <rPh sb="0" eb="2">
      <t>ヨシダ</t>
    </rPh>
    <rPh sb="3" eb="5">
      <t>ヒトミ</t>
    </rPh>
    <rPh sb="6" eb="8">
      <t>ミナカワ</t>
    </rPh>
    <rPh sb="9" eb="10">
      <t>マイ</t>
    </rPh>
    <phoneticPr fontId="57"/>
  </si>
  <si>
    <t>こどもの家エミール</t>
  </si>
  <si>
    <t>もりのなかま保育園南大野田園</t>
  </si>
  <si>
    <t>高橋　真由美・鈴木　めぐみ</t>
    <rPh sb="0" eb="2">
      <t>タカハシ</t>
    </rPh>
    <rPh sb="3" eb="6">
      <t>マユミ</t>
    </rPh>
    <phoneticPr fontId="57"/>
  </si>
  <si>
    <t>朝市っ子保育園</t>
  </si>
  <si>
    <t>バイリンガル保育園八木山</t>
  </si>
  <si>
    <t>川村　隆・川村　真紀</t>
    <rPh sb="0" eb="2">
      <t>カワムラ</t>
    </rPh>
    <rPh sb="3" eb="4">
      <t>タカシ</t>
    </rPh>
    <rPh sb="5" eb="7">
      <t>カワムラ</t>
    </rPh>
    <rPh sb="8" eb="10">
      <t>マキ</t>
    </rPh>
    <phoneticPr fontId="57"/>
  </si>
  <si>
    <t>かみすぎさくら第2保育園</t>
  </si>
  <si>
    <t>小規模保育事業所ココカラ五橋</t>
  </si>
  <si>
    <t>小規模Ａ型　泉区・宮総</t>
    <rPh sb="0" eb="3">
      <t>ショウキボ</t>
    </rPh>
    <rPh sb="4" eb="5">
      <t>ガタ</t>
    </rPh>
    <rPh sb="6" eb="7">
      <t>イズミ</t>
    </rPh>
    <rPh sb="7" eb="8">
      <t>ク</t>
    </rPh>
    <rPh sb="9" eb="10">
      <t>ミヤ</t>
    </rPh>
    <rPh sb="10" eb="11">
      <t>ソウ</t>
    </rPh>
    <phoneticPr fontId="55"/>
  </si>
  <si>
    <t>遊佐　ひろ子・畠山　祐子</t>
    <rPh sb="0" eb="2">
      <t>ユサ</t>
    </rPh>
    <rPh sb="5" eb="6">
      <t>コ</t>
    </rPh>
    <phoneticPr fontId="57"/>
  </si>
  <si>
    <t>さくらっこ保育園</t>
  </si>
  <si>
    <t>ちゃいるどらんど六丁の目保育園</t>
  </si>
  <si>
    <t>岸　麻記子・天間　千栄子</t>
    <rPh sb="0" eb="1">
      <t>キシ</t>
    </rPh>
    <rPh sb="2" eb="5">
      <t>マキコ</t>
    </rPh>
    <rPh sb="6" eb="7">
      <t>テン</t>
    </rPh>
    <rPh sb="7" eb="8">
      <t>マ</t>
    </rPh>
    <rPh sb="9" eb="12">
      <t>チエコ</t>
    </rPh>
    <phoneticPr fontId="57"/>
  </si>
  <si>
    <t>ピーターパン東勝山</t>
  </si>
  <si>
    <t>すまいる新寺保育園</t>
  </si>
  <si>
    <t>サン・キッズ保育園</t>
  </si>
  <si>
    <t>菅野　淳・菅野　美紀</t>
    <rPh sb="0" eb="2">
      <t>カンノ</t>
    </rPh>
    <rPh sb="3" eb="4">
      <t>アツシ</t>
    </rPh>
    <rPh sb="5" eb="7">
      <t>カンノ</t>
    </rPh>
    <rPh sb="8" eb="10">
      <t>ミキ</t>
    </rPh>
    <phoneticPr fontId="57"/>
  </si>
  <si>
    <t>たっこの家</t>
  </si>
  <si>
    <t>ろりぽっぷ小規模保育園おほしさま館</t>
  </si>
  <si>
    <t>ぷりえ～る保育園2</t>
  </si>
  <si>
    <t>小野　敬子・酒井　リエ子</t>
    <rPh sb="0" eb="2">
      <t>オノ</t>
    </rPh>
    <rPh sb="3" eb="5">
      <t>ケイコ</t>
    </rPh>
    <rPh sb="6" eb="8">
      <t>サカイ</t>
    </rPh>
    <rPh sb="11" eb="12">
      <t>コ</t>
    </rPh>
    <phoneticPr fontId="57"/>
  </si>
  <si>
    <t>カール高松ナーサリー</t>
  </si>
  <si>
    <t>アートチャイルドケア仙台泉中央</t>
  </si>
  <si>
    <t>バイリンガル保育園なないろの里</t>
  </si>
  <si>
    <t>リコリコ保育園</t>
  </si>
  <si>
    <t>ぶんぶん保育園小田原園</t>
    <rPh sb="7" eb="10">
      <t>オダワラ</t>
    </rPh>
    <rPh sb="10" eb="11">
      <t>エン</t>
    </rPh>
    <phoneticPr fontId="55"/>
  </si>
  <si>
    <t>空飛ぶくぢら保育所</t>
  </si>
  <si>
    <t>ハピネス保育園南光台東</t>
  </si>
  <si>
    <t>ろりぽっぷ第2小規模保育園おひさま館</t>
  </si>
  <si>
    <t>ピーターパン北中山</t>
  </si>
  <si>
    <t>グレース保育園</t>
  </si>
  <si>
    <t>泉中央さんさん保育室</t>
  </si>
  <si>
    <t>六丁の目保育園中町園</t>
  </si>
  <si>
    <t>みなみの光保育園</t>
  </si>
  <si>
    <t>りありのきっず青葉</t>
    <rPh sb="7" eb="9">
      <t>アオバ</t>
    </rPh>
    <phoneticPr fontId="59"/>
  </si>
  <si>
    <t>アスイク保育園　薬師堂前</t>
  </si>
  <si>
    <t>ミッキー小規模保育園</t>
  </si>
  <si>
    <t>六郷保育園</t>
    <rPh sb="0" eb="2">
      <t>ロクゴウ</t>
    </rPh>
    <rPh sb="2" eb="5">
      <t>ホイクエン</t>
    </rPh>
    <phoneticPr fontId="55"/>
  </si>
  <si>
    <t>第2紫山いちにいさん保育園</t>
    <phoneticPr fontId="55"/>
  </si>
  <si>
    <t>年</t>
    <rPh sb="0" eb="1">
      <t>ネン</t>
    </rPh>
    <phoneticPr fontId="3"/>
  </si>
  <si>
    <t>月</t>
    <rPh sb="0" eb="1">
      <t>ガツ</t>
    </rPh>
    <phoneticPr fontId="3"/>
  </si>
  <si>
    <t>日</t>
    <rPh sb="0" eb="1">
      <t>ニチ</t>
    </rPh>
    <phoneticPr fontId="3"/>
  </si>
  <si>
    <t>年度      　  仙台市家庭的保育事業等延長保育事業費補助金交付申請書</t>
    <rPh sb="17" eb="19">
      <t>ホイク</t>
    </rPh>
    <rPh sb="19" eb="21">
      <t>ジギョウ</t>
    </rPh>
    <rPh sb="21" eb="22">
      <t>トウ</t>
    </rPh>
    <rPh sb="22" eb="24">
      <t>エンチョウ</t>
    </rPh>
    <rPh sb="24" eb="26">
      <t>ホイク</t>
    </rPh>
    <rPh sb="26" eb="28">
      <t>ジギョウ</t>
    </rPh>
    <rPh sb="28" eb="29">
      <t>ヒ</t>
    </rPh>
    <rPh sb="29" eb="32">
      <t>ホジョキン</t>
    </rPh>
    <rPh sb="32" eb="34">
      <t>コウフ</t>
    </rPh>
    <rPh sb="34" eb="37">
      <t>シンセイショ</t>
    </rPh>
    <phoneticPr fontId="3"/>
  </si>
  <si>
    <t>仙台市青葉区柏木1丁目3-23</t>
    <rPh sb="0" eb="3">
      <t>センダイシ</t>
    </rPh>
    <rPh sb="3" eb="6">
      <t>アオバク</t>
    </rPh>
    <rPh sb="6" eb="8">
      <t>カシワギ</t>
    </rPh>
    <rPh sb="9" eb="11">
      <t>チョウメ</t>
    </rPh>
    <phoneticPr fontId="9"/>
  </si>
  <si>
    <t>株式会社　アドマイア</t>
    <rPh sb="0" eb="4">
      <t>カブシキガイシャ</t>
    </rPh>
    <phoneticPr fontId="64"/>
  </si>
  <si>
    <t>小規模保育事業Ａ型</t>
    <phoneticPr fontId="53"/>
  </si>
  <si>
    <t>株式会社　ニチイ学館</t>
    <rPh sb="8" eb="10">
      <t>ガッカン</t>
    </rPh>
    <phoneticPr fontId="64"/>
  </si>
  <si>
    <t>仙台市宮城野区鶴ケ谷6丁目9</t>
    <rPh sb="0" eb="3">
      <t>センダイシ</t>
    </rPh>
    <rPh sb="3" eb="7">
      <t>ミヤギノク</t>
    </rPh>
    <rPh sb="7" eb="8">
      <t>ツル</t>
    </rPh>
    <rPh sb="9" eb="10">
      <t>タニ</t>
    </rPh>
    <rPh sb="11" eb="13">
      <t>チョウメ</t>
    </rPh>
    <phoneticPr fontId="9"/>
  </si>
  <si>
    <t>学校法人　清野学園</t>
    <rPh sb="5" eb="7">
      <t>セイノ</t>
    </rPh>
    <rPh sb="7" eb="9">
      <t>ガクエン</t>
    </rPh>
    <phoneticPr fontId="64"/>
  </si>
  <si>
    <t>ＷＡＣまごころ保育園</t>
    <rPh sb="7" eb="10">
      <t>ホイクエン</t>
    </rPh>
    <phoneticPr fontId="66"/>
  </si>
  <si>
    <t>仙台市青葉区上杉1-16-4ｾﾝﾁｭﾘｰ青葉601</t>
    <rPh sb="0" eb="3">
      <t>センダイシ</t>
    </rPh>
    <rPh sb="3" eb="6">
      <t>アオバク</t>
    </rPh>
    <rPh sb="6" eb="8">
      <t>カミスギ</t>
    </rPh>
    <rPh sb="20" eb="22">
      <t>アオバ</t>
    </rPh>
    <phoneticPr fontId="9"/>
  </si>
  <si>
    <t>特定非営利活動法人　WACまごころサービスみやぎ</t>
    <rPh sb="0" eb="2">
      <t>トクテイ</t>
    </rPh>
    <rPh sb="2" eb="5">
      <t>ヒエイリ</t>
    </rPh>
    <rPh sb="5" eb="7">
      <t>カツドウ</t>
    </rPh>
    <rPh sb="7" eb="9">
      <t>ホウジン</t>
    </rPh>
    <phoneticPr fontId="64"/>
  </si>
  <si>
    <t>特定非営利活動法人　フローレンス</t>
    <rPh sb="0" eb="2">
      <t>トクテイ</t>
    </rPh>
    <rPh sb="2" eb="3">
      <t>ヒ</t>
    </rPh>
    <rPh sb="3" eb="5">
      <t>エイリ</t>
    </rPh>
    <rPh sb="5" eb="7">
      <t>カツドウ</t>
    </rPh>
    <rPh sb="7" eb="9">
      <t>ホウジン</t>
    </rPh>
    <phoneticPr fontId="67"/>
  </si>
  <si>
    <t>ふれあい保育園</t>
    <rPh sb="4" eb="7">
      <t>ホイクエン</t>
    </rPh>
    <phoneticPr fontId="68"/>
  </si>
  <si>
    <t>仙台市青葉区旭ヶ丘1丁目39-6</t>
    <rPh sb="0" eb="3">
      <t>センダイシ</t>
    </rPh>
    <rPh sb="3" eb="6">
      <t>アオバク</t>
    </rPh>
    <rPh sb="6" eb="7">
      <t>アサヒ</t>
    </rPh>
    <rPh sb="8" eb="9">
      <t>オカ</t>
    </rPh>
    <rPh sb="10" eb="12">
      <t>チョウメ</t>
    </rPh>
    <phoneticPr fontId="8"/>
  </si>
  <si>
    <t>一般社団法人　ふれあいファミリーパートナー</t>
    <rPh sb="0" eb="2">
      <t>イッパン</t>
    </rPh>
    <rPh sb="2" eb="4">
      <t>シャダン</t>
    </rPh>
    <rPh sb="4" eb="6">
      <t>ホウジン</t>
    </rPh>
    <phoneticPr fontId="67"/>
  </si>
  <si>
    <t>おひさま原っぱ保育園</t>
    <rPh sb="4" eb="5">
      <t>ハラ</t>
    </rPh>
    <rPh sb="7" eb="10">
      <t>ホイクエン</t>
    </rPh>
    <phoneticPr fontId="67"/>
  </si>
  <si>
    <t>仙台市青葉区角五郎1丁目9-5</t>
    <rPh sb="0" eb="3">
      <t>センダイシ</t>
    </rPh>
    <rPh sb="3" eb="6">
      <t>アオバク</t>
    </rPh>
    <rPh sb="6" eb="7">
      <t>カク</t>
    </rPh>
    <rPh sb="7" eb="9">
      <t>ゴロウ</t>
    </rPh>
    <rPh sb="10" eb="12">
      <t>チョウメ</t>
    </rPh>
    <phoneticPr fontId="8"/>
  </si>
  <si>
    <t>一般社団法人　おひさま原っぱ保育園</t>
    <rPh sb="0" eb="2">
      <t>イッパン</t>
    </rPh>
    <rPh sb="2" eb="4">
      <t>シャダン</t>
    </rPh>
    <rPh sb="4" eb="6">
      <t>ホウジン</t>
    </rPh>
    <rPh sb="11" eb="12">
      <t>ハラ</t>
    </rPh>
    <rPh sb="14" eb="17">
      <t>ホイクエン</t>
    </rPh>
    <phoneticPr fontId="67"/>
  </si>
  <si>
    <t>おうち保育園木町どおり</t>
    <rPh sb="3" eb="6">
      <t>ホイクエン</t>
    </rPh>
    <rPh sb="6" eb="8">
      <t>キマチ</t>
    </rPh>
    <phoneticPr fontId="68"/>
  </si>
  <si>
    <t>東京都千代田区神田神保町1-14-1-4F</t>
    <rPh sb="0" eb="3">
      <t>トウキョウト</t>
    </rPh>
    <rPh sb="3" eb="7">
      <t>チヨダク</t>
    </rPh>
    <rPh sb="7" eb="9">
      <t>カンダ</t>
    </rPh>
    <rPh sb="9" eb="12">
      <t>ジンボウチョウ</t>
    </rPh>
    <phoneticPr fontId="9"/>
  </si>
  <si>
    <t>小規模保育事業所ココカラ荒巻</t>
    <rPh sb="0" eb="3">
      <t>ショウキボ</t>
    </rPh>
    <rPh sb="3" eb="5">
      <t>ホイク</t>
    </rPh>
    <rPh sb="5" eb="7">
      <t>ジギョウ</t>
    </rPh>
    <rPh sb="7" eb="8">
      <t>ショ</t>
    </rPh>
    <rPh sb="12" eb="14">
      <t>アラマキ</t>
    </rPh>
    <phoneticPr fontId="68"/>
  </si>
  <si>
    <t>福島県郡山市開成4-9-17 あさか102</t>
    <rPh sb="0" eb="3">
      <t>フクシマケン</t>
    </rPh>
    <rPh sb="3" eb="6">
      <t>コオリヤマシ</t>
    </rPh>
    <rPh sb="6" eb="8">
      <t>カイセイ</t>
    </rPh>
    <phoneticPr fontId="8"/>
  </si>
  <si>
    <t>株式会社　ピーエイケア</t>
    <rPh sb="0" eb="2">
      <t>カブシキ</t>
    </rPh>
    <rPh sb="2" eb="4">
      <t>カイシャ</t>
    </rPh>
    <phoneticPr fontId="67"/>
  </si>
  <si>
    <t>みのり保育園</t>
    <rPh sb="3" eb="6">
      <t>ホイクエン</t>
    </rPh>
    <phoneticPr fontId="69"/>
  </si>
  <si>
    <t>仙台市青葉区木町通2-3-39</t>
    <rPh sb="0" eb="3">
      <t>センダイシ</t>
    </rPh>
    <rPh sb="3" eb="6">
      <t>アオバク</t>
    </rPh>
    <rPh sb="6" eb="8">
      <t>キマチ</t>
    </rPh>
    <rPh sb="8" eb="9">
      <t>ツウ</t>
    </rPh>
    <phoneticPr fontId="8"/>
  </si>
  <si>
    <t>学校法人　曽根学園</t>
    <rPh sb="5" eb="7">
      <t>ソネ</t>
    </rPh>
    <rPh sb="7" eb="9">
      <t>ガクエン</t>
    </rPh>
    <phoneticPr fontId="67"/>
  </si>
  <si>
    <t>かみすぎさくら保育園</t>
    <rPh sb="7" eb="10">
      <t>ホイクエン</t>
    </rPh>
    <phoneticPr fontId="69"/>
  </si>
  <si>
    <t>有限会社　グローアップ</t>
    <rPh sb="0" eb="2">
      <t>ユウゲン</t>
    </rPh>
    <rPh sb="2" eb="4">
      <t>カイシャ</t>
    </rPh>
    <phoneticPr fontId="67"/>
  </si>
  <si>
    <t>すまいる立町保育園</t>
    <rPh sb="4" eb="6">
      <t>タチマチ</t>
    </rPh>
    <rPh sb="6" eb="9">
      <t>ホイクエン</t>
    </rPh>
    <phoneticPr fontId="69"/>
  </si>
  <si>
    <t>神奈川県横浜市西区平沼1-13-14</t>
    <rPh sb="0" eb="3">
      <t>カナガワ</t>
    </rPh>
    <rPh sb="3" eb="4">
      <t>ケン</t>
    </rPh>
    <rPh sb="4" eb="7">
      <t>ヨコハマシ</t>
    </rPh>
    <rPh sb="7" eb="9">
      <t>ニシク</t>
    </rPh>
    <rPh sb="9" eb="11">
      <t>ヒラヌマ</t>
    </rPh>
    <phoneticPr fontId="8"/>
  </si>
  <si>
    <t>株式会社　スマイルクルー</t>
    <rPh sb="0" eb="2">
      <t>カブシキ</t>
    </rPh>
    <rPh sb="2" eb="4">
      <t>カイシャ</t>
    </rPh>
    <phoneticPr fontId="67"/>
  </si>
  <si>
    <t>ぷりえ～る保育園あらまき</t>
    <rPh sb="5" eb="8">
      <t>ホイクエン</t>
    </rPh>
    <phoneticPr fontId="69"/>
  </si>
  <si>
    <t>仙台市泉区南中山4-27-16</t>
    <rPh sb="0" eb="3">
      <t>センダイシ</t>
    </rPh>
    <rPh sb="3" eb="4">
      <t>イズミ</t>
    </rPh>
    <rPh sb="4" eb="5">
      <t>ク</t>
    </rPh>
    <rPh sb="5" eb="6">
      <t>ミナミ</t>
    </rPh>
    <rPh sb="6" eb="8">
      <t>ナカヤマ</t>
    </rPh>
    <phoneticPr fontId="8"/>
  </si>
  <si>
    <t>株式会社　オードリー</t>
    <rPh sb="0" eb="2">
      <t>カブシキ</t>
    </rPh>
    <rPh sb="2" eb="4">
      <t>カイシャ</t>
    </rPh>
    <phoneticPr fontId="67"/>
  </si>
  <si>
    <t>ぶんぶん保育園二日町園</t>
    <rPh sb="4" eb="7">
      <t>ホイクエン</t>
    </rPh>
    <rPh sb="7" eb="11">
      <t>フツカマチエン</t>
    </rPh>
    <phoneticPr fontId="69"/>
  </si>
  <si>
    <t>仙台市青葉区中央2丁目5-9</t>
    <rPh sb="0" eb="3">
      <t>センダイシ</t>
    </rPh>
    <rPh sb="3" eb="6">
      <t>アオバク</t>
    </rPh>
    <rPh sb="6" eb="8">
      <t>チュウオウ</t>
    </rPh>
    <rPh sb="9" eb="11">
      <t>チョウメ</t>
    </rPh>
    <phoneticPr fontId="8"/>
  </si>
  <si>
    <t>株式会社　庄文堂</t>
    <rPh sb="5" eb="6">
      <t>ショウ</t>
    </rPh>
    <rPh sb="6" eb="7">
      <t>ブン</t>
    </rPh>
    <rPh sb="7" eb="8">
      <t>ドウ</t>
    </rPh>
    <phoneticPr fontId="67"/>
  </si>
  <si>
    <t>仙台市青葉区柏木1-1-36</t>
    <rPh sb="0" eb="3">
      <t>センダイシ</t>
    </rPh>
    <rPh sb="3" eb="6">
      <t>アオバク</t>
    </rPh>
    <rPh sb="6" eb="7">
      <t>カシワ</t>
    </rPh>
    <rPh sb="7" eb="8">
      <t>キ</t>
    </rPh>
    <phoneticPr fontId="8"/>
  </si>
  <si>
    <t>社会福祉法人　柏木福祉会</t>
    <rPh sb="0" eb="2">
      <t>シャカイ</t>
    </rPh>
    <rPh sb="2" eb="4">
      <t>フクシ</t>
    </rPh>
    <rPh sb="4" eb="6">
      <t>ホウジン</t>
    </rPh>
    <rPh sb="7" eb="9">
      <t>カシワギ</t>
    </rPh>
    <rPh sb="9" eb="11">
      <t>フクシ</t>
    </rPh>
    <rPh sb="11" eb="12">
      <t>カイ</t>
    </rPh>
    <phoneticPr fontId="67"/>
  </si>
  <si>
    <t>青葉・杜のみらい保育園</t>
    <rPh sb="0" eb="2">
      <t>アオバ</t>
    </rPh>
    <rPh sb="3" eb="4">
      <t>モリ</t>
    </rPh>
    <rPh sb="8" eb="11">
      <t>ホイクエン</t>
    </rPh>
    <phoneticPr fontId="68"/>
  </si>
  <si>
    <t>共同保育所ちろりん村</t>
    <rPh sb="0" eb="2">
      <t>キョウドウ</t>
    </rPh>
    <rPh sb="2" eb="4">
      <t>ホイク</t>
    </rPh>
    <rPh sb="4" eb="5">
      <t>ショ</t>
    </rPh>
    <rPh sb="9" eb="10">
      <t>ムラ</t>
    </rPh>
    <phoneticPr fontId="69"/>
  </si>
  <si>
    <t>仙台市青葉区東勝山1-19-7</t>
    <rPh sb="0" eb="3">
      <t>センダイシ</t>
    </rPh>
    <rPh sb="3" eb="6">
      <t>アオバク</t>
    </rPh>
    <rPh sb="6" eb="7">
      <t>ヒガシ</t>
    </rPh>
    <rPh sb="7" eb="9">
      <t>カツヤマ</t>
    </rPh>
    <phoneticPr fontId="70"/>
  </si>
  <si>
    <t>きまちこころ保育園</t>
    <rPh sb="6" eb="9">
      <t>ホイクエン</t>
    </rPh>
    <phoneticPr fontId="69"/>
  </si>
  <si>
    <t>仙台市青葉区木町通2-4-16</t>
    <rPh sb="0" eb="3">
      <t>センダイシ</t>
    </rPh>
    <rPh sb="3" eb="6">
      <t>アオバク</t>
    </rPh>
    <rPh sb="6" eb="8">
      <t>キマチ</t>
    </rPh>
    <rPh sb="8" eb="9">
      <t>トオリ</t>
    </rPh>
    <phoneticPr fontId="70"/>
  </si>
  <si>
    <t>こどもの家エミール</t>
    <rPh sb="4" eb="5">
      <t>イエ</t>
    </rPh>
    <phoneticPr fontId="69"/>
  </si>
  <si>
    <t>株式会社　エミール</t>
    <rPh sb="0" eb="4">
      <t>カブシキガイシャ</t>
    </rPh>
    <phoneticPr fontId="71"/>
  </si>
  <si>
    <t>朝市っ子保育園</t>
    <rPh sb="0" eb="2">
      <t>アサイチ</t>
    </rPh>
    <rPh sb="3" eb="4">
      <t>コ</t>
    </rPh>
    <rPh sb="4" eb="7">
      <t>ホイクエン</t>
    </rPh>
    <phoneticPr fontId="69"/>
  </si>
  <si>
    <t>仙台市青葉区中央4-3-28-3F</t>
    <rPh sb="0" eb="3">
      <t>センダイシ</t>
    </rPh>
    <phoneticPr fontId="70"/>
  </si>
  <si>
    <t>特定非営利活動法人　朝市センター保育園</t>
    <rPh sb="0" eb="2">
      <t>トクテイ</t>
    </rPh>
    <rPh sb="2" eb="5">
      <t>ヒエイリ</t>
    </rPh>
    <rPh sb="5" eb="7">
      <t>カツドウ</t>
    </rPh>
    <rPh sb="7" eb="9">
      <t>ホウジン</t>
    </rPh>
    <rPh sb="10" eb="12">
      <t>アサイチ</t>
    </rPh>
    <rPh sb="16" eb="19">
      <t>ホイクエン</t>
    </rPh>
    <phoneticPr fontId="71"/>
  </si>
  <si>
    <t>かみすぎさくら第2保育園</t>
    <rPh sb="7" eb="8">
      <t>ダイ</t>
    </rPh>
    <rPh sb="9" eb="12">
      <t>ホイクエン</t>
    </rPh>
    <phoneticPr fontId="69"/>
  </si>
  <si>
    <t>有限会社　グローアップ</t>
    <rPh sb="0" eb="4">
      <t>ユウゲンガイシャ</t>
    </rPh>
    <phoneticPr fontId="71"/>
  </si>
  <si>
    <t>さくらっこ保育園</t>
    <rPh sb="5" eb="8">
      <t>ホイクエン</t>
    </rPh>
    <phoneticPr fontId="69"/>
  </si>
  <si>
    <t>東京都立川市砂川町2-36-13</t>
    <rPh sb="0" eb="3">
      <t>トウキョウト</t>
    </rPh>
    <rPh sb="3" eb="6">
      <t>タチカワシ</t>
    </rPh>
    <rPh sb="6" eb="7">
      <t>スナ</t>
    </rPh>
    <rPh sb="7" eb="8">
      <t>カワ</t>
    </rPh>
    <rPh sb="8" eb="9">
      <t>マチ</t>
    </rPh>
    <phoneticPr fontId="70"/>
  </si>
  <si>
    <t>一般社団法人　ほっとステーション</t>
    <rPh sb="0" eb="2">
      <t>イッパン</t>
    </rPh>
    <rPh sb="2" eb="4">
      <t>シャダン</t>
    </rPh>
    <rPh sb="4" eb="6">
      <t>ホウジン</t>
    </rPh>
    <phoneticPr fontId="71"/>
  </si>
  <si>
    <t>ピーターパン東勝山</t>
    <rPh sb="6" eb="7">
      <t>ヒガシ</t>
    </rPh>
    <rPh sb="7" eb="9">
      <t>カツヤマ</t>
    </rPh>
    <phoneticPr fontId="69"/>
  </si>
  <si>
    <t>栃木県宇都宮市南大通2-6-1KIDS 1ST BLD</t>
    <rPh sb="0" eb="3">
      <t>トチギケン</t>
    </rPh>
    <rPh sb="3" eb="7">
      <t>ウツノミヤシ</t>
    </rPh>
    <rPh sb="7" eb="8">
      <t>ミナミ</t>
    </rPh>
    <rPh sb="8" eb="9">
      <t>オオ</t>
    </rPh>
    <rPh sb="9" eb="10">
      <t>トオリ</t>
    </rPh>
    <phoneticPr fontId="70"/>
  </si>
  <si>
    <t>株式会社　キッズコーポレーション</t>
    <rPh sb="0" eb="4">
      <t>カブシキガイシャ</t>
    </rPh>
    <phoneticPr fontId="71"/>
  </si>
  <si>
    <t>たっこの家</t>
    <rPh sb="4" eb="5">
      <t>イエ</t>
    </rPh>
    <phoneticPr fontId="68"/>
  </si>
  <si>
    <t>仙台市青葉区西花苑1丁目10-7</t>
    <rPh sb="0" eb="3">
      <t>センダイシ</t>
    </rPh>
    <rPh sb="3" eb="6">
      <t>アオバク</t>
    </rPh>
    <rPh sb="6" eb="7">
      <t>ニシ</t>
    </rPh>
    <rPh sb="7" eb="8">
      <t>ハナ</t>
    </rPh>
    <rPh sb="8" eb="9">
      <t>エン</t>
    </rPh>
    <rPh sb="10" eb="12">
      <t>チョウメ</t>
    </rPh>
    <phoneticPr fontId="8"/>
  </si>
  <si>
    <t>合同会社　Ｔ．Ｋ</t>
    <rPh sb="0" eb="2">
      <t>ゴウドウ</t>
    </rPh>
    <rPh sb="2" eb="4">
      <t>カイシャ</t>
    </rPh>
    <phoneticPr fontId="64"/>
  </si>
  <si>
    <t>仙台市青葉区高松1丁目11番13号</t>
    <rPh sb="0" eb="3">
      <t>センダイシ</t>
    </rPh>
    <phoneticPr fontId="8"/>
  </si>
  <si>
    <t>愛児園　株式会社</t>
    <rPh sb="0" eb="2">
      <t>アイジ</t>
    </rPh>
    <rPh sb="2" eb="3">
      <t>エン</t>
    </rPh>
    <rPh sb="4" eb="8">
      <t>カブシキガイシャ</t>
    </rPh>
    <phoneticPr fontId="67"/>
  </si>
  <si>
    <t>カール高松ナーサリー</t>
    <rPh sb="3" eb="4">
      <t>タカ</t>
    </rPh>
    <phoneticPr fontId="69"/>
  </si>
  <si>
    <t>仙台市若林区卸町3丁目1-4</t>
    <rPh sb="0" eb="3">
      <t>センダイシ</t>
    </rPh>
    <rPh sb="3" eb="6">
      <t>ワカバヤシク</t>
    </rPh>
    <rPh sb="6" eb="8">
      <t>オロシマチ</t>
    </rPh>
    <rPh sb="9" eb="11">
      <t>チョウメ</t>
    </rPh>
    <phoneticPr fontId="8"/>
  </si>
  <si>
    <t>有限会社　カール英会話ほいくえん</t>
    <rPh sb="0" eb="4">
      <t>ユウゲンガイシャ</t>
    </rPh>
    <rPh sb="8" eb="11">
      <t>エイカイワ</t>
    </rPh>
    <phoneticPr fontId="71"/>
  </si>
  <si>
    <t>ぶんぶん保育園小田原園</t>
    <rPh sb="4" eb="7">
      <t>ホイクエン</t>
    </rPh>
    <rPh sb="7" eb="11">
      <t>オダワラエン</t>
    </rPh>
    <phoneticPr fontId="53"/>
  </si>
  <si>
    <t>仙台市青葉区中央2丁目5-9</t>
  </si>
  <si>
    <t>株式会社　庄文堂</t>
    <rPh sb="5" eb="6">
      <t>ショウ</t>
    </rPh>
    <rPh sb="6" eb="7">
      <t>ブン</t>
    </rPh>
    <rPh sb="7" eb="8">
      <t>ドウ</t>
    </rPh>
    <phoneticPr fontId="7"/>
  </si>
  <si>
    <t>仙台市宮城野区萩野町3-8-11-1F</t>
    <rPh sb="0" eb="3">
      <t>センダイシ</t>
    </rPh>
    <phoneticPr fontId="8"/>
  </si>
  <si>
    <t>一般社団法人　アイルアーク</t>
    <rPh sb="0" eb="2">
      <t>イッパン</t>
    </rPh>
    <rPh sb="2" eb="4">
      <t>シャダン</t>
    </rPh>
    <rPh sb="4" eb="6">
      <t>ホウジン</t>
    </rPh>
    <phoneticPr fontId="67"/>
  </si>
  <si>
    <t>仙台市宮城野区中野字阿弥陀堂39</t>
    <rPh sb="0" eb="3">
      <t>センダイシ</t>
    </rPh>
    <rPh sb="7" eb="9">
      <t>ナカノ</t>
    </rPh>
    <rPh sb="9" eb="10">
      <t>アザ</t>
    </rPh>
    <rPh sb="10" eb="13">
      <t>アミダ</t>
    </rPh>
    <rPh sb="13" eb="14">
      <t>ドウ</t>
    </rPh>
    <phoneticPr fontId="8"/>
  </si>
  <si>
    <t>学校法人　中埜山学園</t>
    <rPh sb="5" eb="7">
      <t>ナカノ</t>
    </rPh>
    <rPh sb="7" eb="8">
      <t>ヤマ</t>
    </rPh>
    <rPh sb="8" eb="10">
      <t>ガクエン</t>
    </rPh>
    <phoneticPr fontId="67"/>
  </si>
  <si>
    <t>もりのなかま保育園宮城野園</t>
    <rPh sb="6" eb="9">
      <t>ホイクエン</t>
    </rPh>
    <rPh sb="9" eb="12">
      <t>ミヤギノ</t>
    </rPh>
    <rPh sb="12" eb="13">
      <t>エン</t>
    </rPh>
    <phoneticPr fontId="68"/>
  </si>
  <si>
    <t>仙台市青葉区花京院2-1-65-6F</t>
    <rPh sb="6" eb="7">
      <t>カ</t>
    </rPh>
    <rPh sb="7" eb="8">
      <t>キョウ</t>
    </rPh>
    <rPh sb="8" eb="9">
      <t>イン</t>
    </rPh>
    <phoneticPr fontId="8"/>
  </si>
  <si>
    <t>株式会社　Lateral Kids</t>
    <rPh sb="0" eb="2">
      <t>カブシキ</t>
    </rPh>
    <rPh sb="2" eb="4">
      <t>カイシャ</t>
    </rPh>
    <phoneticPr fontId="67"/>
  </si>
  <si>
    <t>ハニー保育園</t>
    <rPh sb="3" eb="6">
      <t>ホイクエン</t>
    </rPh>
    <phoneticPr fontId="69"/>
  </si>
  <si>
    <t>仙台市宮城野区萩野町3丁目8-12</t>
    <rPh sb="0" eb="3">
      <t>センダイシ</t>
    </rPh>
    <rPh sb="3" eb="7">
      <t>ミヤギノク</t>
    </rPh>
    <rPh sb="7" eb="9">
      <t>ハギノ</t>
    </rPh>
    <rPh sb="9" eb="10">
      <t>マチ</t>
    </rPh>
    <rPh sb="11" eb="13">
      <t>チョウメ</t>
    </rPh>
    <phoneticPr fontId="8"/>
  </si>
  <si>
    <t>株式会社　ハニー保育園</t>
    <rPh sb="0" eb="2">
      <t>カブシキ</t>
    </rPh>
    <rPh sb="2" eb="4">
      <t>カイシャ</t>
    </rPh>
    <rPh sb="8" eb="11">
      <t>ホイクエン</t>
    </rPh>
    <phoneticPr fontId="67"/>
  </si>
  <si>
    <t>スクルドエンジェル保育園仙台宮城野原園</t>
    <rPh sb="9" eb="12">
      <t>ホイクエン</t>
    </rPh>
    <rPh sb="12" eb="14">
      <t>センダイ</t>
    </rPh>
    <rPh sb="14" eb="18">
      <t>ミヤギノハラ</t>
    </rPh>
    <rPh sb="18" eb="19">
      <t>エン</t>
    </rPh>
    <phoneticPr fontId="68"/>
  </si>
  <si>
    <t>株式会社　スクルドアンドカンパニー</t>
    <rPh sb="0" eb="2">
      <t>カブシキ</t>
    </rPh>
    <rPh sb="2" eb="4">
      <t>カイシャ</t>
    </rPh>
    <phoneticPr fontId="67"/>
  </si>
  <si>
    <t>ちゃいるどらんど岩切駅前保育園</t>
    <rPh sb="8" eb="12">
      <t>イワキリエキマエ</t>
    </rPh>
    <phoneticPr fontId="69"/>
  </si>
  <si>
    <t>仙台市若林区六丁の目西町3-41</t>
    <rPh sb="0" eb="3">
      <t>センダイシ</t>
    </rPh>
    <rPh sb="3" eb="6">
      <t>ワカバヤシク</t>
    </rPh>
    <rPh sb="6" eb="8">
      <t>ロクチョウ</t>
    </rPh>
    <rPh sb="9" eb="10">
      <t>メ</t>
    </rPh>
    <rPh sb="10" eb="11">
      <t>ニシ</t>
    </rPh>
    <rPh sb="11" eb="12">
      <t>マチ</t>
    </rPh>
    <phoneticPr fontId="8"/>
  </si>
  <si>
    <t>株式会社　ちゃいるどらんど</t>
    <rPh sb="0" eb="2">
      <t>カブシキ</t>
    </rPh>
    <rPh sb="2" eb="4">
      <t>カイシャ</t>
    </rPh>
    <phoneticPr fontId="64"/>
  </si>
  <si>
    <t>保育園れいんぼーなーさりー原ノ町館1</t>
    <rPh sb="0" eb="3">
      <t>ホイクエン</t>
    </rPh>
    <rPh sb="13" eb="14">
      <t>ハラ</t>
    </rPh>
    <rPh sb="15" eb="16">
      <t>マチ</t>
    </rPh>
    <rPh sb="16" eb="17">
      <t>カン</t>
    </rPh>
    <phoneticPr fontId="69"/>
  </si>
  <si>
    <t>仙台市宮城野区田子2-10-2</t>
    <rPh sb="0" eb="3">
      <t>センダイシ</t>
    </rPh>
    <rPh sb="3" eb="7">
      <t>ミヤギノク</t>
    </rPh>
    <rPh sb="7" eb="9">
      <t>タゴ</t>
    </rPh>
    <phoneticPr fontId="8"/>
  </si>
  <si>
    <t>株式会社　エコエネルギー普及協会</t>
    <rPh sb="0" eb="2">
      <t>カブシキ</t>
    </rPh>
    <rPh sb="2" eb="4">
      <t>カイシャ</t>
    </rPh>
    <rPh sb="12" eb="14">
      <t>フキュウ</t>
    </rPh>
    <rPh sb="14" eb="16">
      <t>キョウカイ</t>
    </rPh>
    <phoneticPr fontId="67"/>
  </si>
  <si>
    <t>保育園れいんぼーなーさりー原ノ町館2</t>
    <rPh sb="0" eb="3">
      <t>ホイクエン</t>
    </rPh>
    <rPh sb="13" eb="14">
      <t>ハラ</t>
    </rPh>
    <rPh sb="15" eb="16">
      <t>マチ</t>
    </rPh>
    <rPh sb="16" eb="17">
      <t>カン</t>
    </rPh>
    <phoneticPr fontId="69"/>
  </si>
  <si>
    <t>仙台市宮城野区白鳥2-11-24</t>
    <rPh sb="0" eb="3">
      <t>センダイシ</t>
    </rPh>
    <rPh sb="3" eb="7">
      <t>ミヤギノク</t>
    </rPh>
    <rPh sb="7" eb="9">
      <t>シラトリ</t>
    </rPh>
    <phoneticPr fontId="9"/>
  </si>
  <si>
    <t>学校法人　蒲生学園</t>
    <rPh sb="5" eb="7">
      <t>ガモウ</t>
    </rPh>
    <rPh sb="7" eb="9">
      <t>ガクエン</t>
    </rPh>
    <phoneticPr fontId="64"/>
  </si>
  <si>
    <t>仙台市宮城野区田子2-10-2</t>
    <rPh sb="0" eb="3">
      <t>センダイシ</t>
    </rPh>
    <phoneticPr fontId="8"/>
  </si>
  <si>
    <t>仙台市宮城野区出花1-3-10</t>
    <rPh sb="7" eb="9">
      <t>イデカ</t>
    </rPh>
    <phoneticPr fontId="8"/>
  </si>
  <si>
    <t>株式会社　さくらんぼ保育園</t>
    <rPh sb="0" eb="2">
      <t>カブシキ</t>
    </rPh>
    <rPh sb="2" eb="4">
      <t>カイシャ</t>
    </rPh>
    <rPh sb="10" eb="13">
      <t>ホイクエン</t>
    </rPh>
    <phoneticPr fontId="67"/>
  </si>
  <si>
    <t>キッズフィールド新田東園</t>
    <rPh sb="8" eb="10">
      <t>シンデン</t>
    </rPh>
    <rPh sb="10" eb="11">
      <t>ヒガシ</t>
    </rPh>
    <rPh sb="11" eb="12">
      <t>エン</t>
    </rPh>
    <phoneticPr fontId="69"/>
  </si>
  <si>
    <t>宮城県柴田郡大河原町大谷字町向199-3</t>
    <rPh sb="0" eb="3">
      <t>ミヤギケン</t>
    </rPh>
    <rPh sb="3" eb="6">
      <t>シバタグン</t>
    </rPh>
    <rPh sb="6" eb="9">
      <t>オオカワラ</t>
    </rPh>
    <rPh sb="9" eb="10">
      <t>マチ</t>
    </rPh>
    <rPh sb="10" eb="12">
      <t>オオタニ</t>
    </rPh>
    <rPh sb="12" eb="13">
      <t>アザ</t>
    </rPh>
    <rPh sb="13" eb="14">
      <t>マチ</t>
    </rPh>
    <rPh sb="14" eb="15">
      <t>ム</t>
    </rPh>
    <phoneticPr fontId="70"/>
  </si>
  <si>
    <t>つつじがおか保育園</t>
    <rPh sb="6" eb="9">
      <t>ホイクエン</t>
    </rPh>
    <phoneticPr fontId="69"/>
  </si>
  <si>
    <t>仙台市宮城野区萩野町3丁目8-11</t>
    <rPh sb="3" eb="7">
      <t>ミヤギノク</t>
    </rPh>
    <rPh sb="7" eb="9">
      <t>ハギノ</t>
    </rPh>
    <rPh sb="9" eb="10">
      <t>マチ</t>
    </rPh>
    <rPh sb="11" eb="13">
      <t>チョウメ</t>
    </rPh>
    <phoneticPr fontId="70"/>
  </si>
  <si>
    <t>福島県福島市方木田字北白家5-2</t>
    <rPh sb="0" eb="3">
      <t>フクシマケン</t>
    </rPh>
    <rPh sb="3" eb="6">
      <t>フクシマシ</t>
    </rPh>
    <rPh sb="6" eb="7">
      <t>ホウ</t>
    </rPh>
    <rPh sb="7" eb="8">
      <t>キ</t>
    </rPh>
    <rPh sb="8" eb="9">
      <t>タ</t>
    </rPh>
    <rPh sb="9" eb="10">
      <t>アザ</t>
    </rPh>
    <rPh sb="10" eb="11">
      <t>キタ</t>
    </rPh>
    <rPh sb="11" eb="12">
      <t>シロ</t>
    </rPh>
    <rPh sb="12" eb="13">
      <t>ケ</t>
    </rPh>
    <phoneticPr fontId="70"/>
  </si>
  <si>
    <t>株式会社　ペンギンエデュケーション</t>
    <rPh sb="0" eb="2">
      <t>カブシキ</t>
    </rPh>
    <rPh sb="2" eb="4">
      <t>カイシャ</t>
    </rPh>
    <phoneticPr fontId="72"/>
  </si>
  <si>
    <t>新田ナーサリー</t>
    <rPh sb="0" eb="2">
      <t>シンデン</t>
    </rPh>
    <phoneticPr fontId="69"/>
  </si>
  <si>
    <t>仙台市宮城野区新田東1-8-4　クリアフォレスト1階</t>
    <rPh sb="0" eb="3">
      <t>センダイシ</t>
    </rPh>
    <phoneticPr fontId="70"/>
  </si>
  <si>
    <t>仙台ナーサリー　株式会社</t>
    <rPh sb="0" eb="2">
      <t>センダイ</t>
    </rPh>
    <rPh sb="8" eb="10">
      <t>カブシキ</t>
    </rPh>
    <rPh sb="10" eb="12">
      <t>ガイシャ</t>
    </rPh>
    <phoneticPr fontId="71"/>
  </si>
  <si>
    <t>ハピネス保育園中野栄</t>
    <rPh sb="4" eb="7">
      <t>ホイクエン</t>
    </rPh>
    <rPh sb="7" eb="10">
      <t>ナカノサカエ</t>
    </rPh>
    <phoneticPr fontId="6"/>
  </si>
  <si>
    <t>宮城県石巻市南境字鶴巻52番地</t>
    <rPh sb="0" eb="3">
      <t>ミヤギケン</t>
    </rPh>
    <rPh sb="3" eb="6">
      <t>イシノマキシ</t>
    </rPh>
    <rPh sb="6" eb="7">
      <t>ミナミ</t>
    </rPh>
    <rPh sb="7" eb="8">
      <t>サカイ</t>
    </rPh>
    <rPh sb="8" eb="9">
      <t>アザ</t>
    </rPh>
    <rPh sb="9" eb="11">
      <t>ツルマキ</t>
    </rPh>
    <rPh sb="13" eb="15">
      <t>バンチ</t>
    </rPh>
    <phoneticPr fontId="1"/>
  </si>
  <si>
    <t>株式会社　エルプレイス</t>
    <rPh sb="0" eb="4">
      <t>カブシキガイシャ</t>
    </rPh>
    <phoneticPr fontId="11"/>
  </si>
  <si>
    <t>苦竹ナーサリー</t>
    <rPh sb="0" eb="2">
      <t>ニガタケ</t>
    </rPh>
    <phoneticPr fontId="1"/>
  </si>
  <si>
    <t>仙台市宮城野区新田東1-8-4　クリアフォレスト1階</t>
    <rPh sb="0" eb="3">
      <t>センダイシ</t>
    </rPh>
    <phoneticPr fontId="1"/>
  </si>
  <si>
    <t>仙台ナーサリー　株式会社</t>
    <rPh sb="0" eb="2">
      <t>センダイ</t>
    </rPh>
    <rPh sb="8" eb="10">
      <t>カブシキ</t>
    </rPh>
    <rPh sb="10" eb="12">
      <t>ガイシャ</t>
    </rPh>
    <phoneticPr fontId="11"/>
  </si>
  <si>
    <t>ライクアカデミー　株式会社</t>
    <rPh sb="9" eb="10">
      <t>カブ</t>
    </rPh>
    <rPh sb="10" eb="11">
      <t>シキ</t>
    </rPh>
    <rPh sb="11" eb="13">
      <t>ガイシャ</t>
    </rPh>
    <phoneticPr fontId="72"/>
  </si>
  <si>
    <t>小規模保育事業所ココカラ五橋</t>
    <rPh sb="0" eb="3">
      <t>ショウキボ</t>
    </rPh>
    <rPh sb="3" eb="5">
      <t>ホイク</t>
    </rPh>
    <rPh sb="5" eb="7">
      <t>ジギョウ</t>
    </rPh>
    <rPh sb="7" eb="8">
      <t>ショ</t>
    </rPh>
    <rPh sb="12" eb="14">
      <t>イツツバシ</t>
    </rPh>
    <phoneticPr fontId="68"/>
  </si>
  <si>
    <t>福島県郡山市開成4-9-17 あさか1階</t>
    <rPh sb="0" eb="3">
      <t>フクシマケン</t>
    </rPh>
    <rPh sb="3" eb="6">
      <t>コオリヤマシ</t>
    </rPh>
    <rPh sb="6" eb="8">
      <t>カイセイ</t>
    </rPh>
    <rPh sb="19" eb="20">
      <t>カイ</t>
    </rPh>
    <phoneticPr fontId="8"/>
  </si>
  <si>
    <t>ちゃいるどらんど六丁の目保育園</t>
    <rPh sb="8" eb="10">
      <t>ロクチョウ</t>
    </rPh>
    <rPh sb="11" eb="12">
      <t>メ</t>
    </rPh>
    <rPh sb="12" eb="15">
      <t>ホイクエン</t>
    </rPh>
    <phoneticPr fontId="67"/>
  </si>
  <si>
    <t>すまいる新寺保育園</t>
    <rPh sb="4" eb="5">
      <t>シン</t>
    </rPh>
    <rPh sb="5" eb="6">
      <t>テラ</t>
    </rPh>
    <rPh sb="6" eb="9">
      <t>ホイクエン</t>
    </rPh>
    <phoneticPr fontId="69"/>
  </si>
  <si>
    <t>ろりぽっぷ小規模保育園おほしさま館</t>
    <rPh sb="5" eb="8">
      <t>ショウキボ</t>
    </rPh>
    <rPh sb="8" eb="11">
      <t>ホイクエン</t>
    </rPh>
    <rPh sb="16" eb="17">
      <t>カン</t>
    </rPh>
    <phoneticPr fontId="69"/>
  </si>
  <si>
    <t>仙台市若林区沖野字高野南197-1</t>
    <rPh sb="0" eb="3">
      <t>センダイシ</t>
    </rPh>
    <rPh sb="3" eb="6">
      <t>ワカバヤシク</t>
    </rPh>
    <rPh sb="6" eb="8">
      <t>オキノ</t>
    </rPh>
    <rPh sb="8" eb="9">
      <t>アザ</t>
    </rPh>
    <rPh sb="9" eb="11">
      <t>タカノ</t>
    </rPh>
    <rPh sb="11" eb="12">
      <t>ミナミ</t>
    </rPh>
    <phoneticPr fontId="8"/>
  </si>
  <si>
    <t>学校法人　ろりぽっぷ学園</t>
    <rPh sb="0" eb="2">
      <t>ガッコウ</t>
    </rPh>
    <rPh sb="2" eb="4">
      <t>ホウジン</t>
    </rPh>
    <rPh sb="10" eb="12">
      <t>ガクエン</t>
    </rPh>
    <phoneticPr fontId="67"/>
  </si>
  <si>
    <t>仙台市若林区若林1丁目6-17</t>
    <rPh sb="0" eb="3">
      <t>センダイシ</t>
    </rPh>
    <rPh sb="3" eb="6">
      <t>ワカバヤシク</t>
    </rPh>
    <rPh sb="6" eb="8">
      <t>ワカバヤシ</t>
    </rPh>
    <rPh sb="9" eb="11">
      <t>チョウメ</t>
    </rPh>
    <phoneticPr fontId="8"/>
  </si>
  <si>
    <t>株式会社　ちびっこひろば保育園</t>
    <rPh sb="12" eb="15">
      <t>ホイクエン</t>
    </rPh>
    <phoneticPr fontId="64"/>
  </si>
  <si>
    <t>バイリンガル保育園なないろの里</t>
    <rPh sb="6" eb="9">
      <t>ホイクエン</t>
    </rPh>
    <rPh sb="14" eb="15">
      <t>サト</t>
    </rPh>
    <phoneticPr fontId="69"/>
  </si>
  <si>
    <t>宮城県大崎市古川穂波3-8-50</t>
    <rPh sb="0" eb="3">
      <t>ミヤギケン</t>
    </rPh>
    <rPh sb="3" eb="5">
      <t>オオサキ</t>
    </rPh>
    <rPh sb="5" eb="6">
      <t>シ</t>
    </rPh>
    <rPh sb="6" eb="8">
      <t>フルカワ</t>
    </rPh>
    <rPh sb="8" eb="9">
      <t>ホ</t>
    </rPh>
    <rPh sb="9" eb="10">
      <t>ナミ</t>
    </rPh>
    <phoneticPr fontId="70"/>
  </si>
  <si>
    <t>カラマンディ　株式会社</t>
    <rPh sb="7" eb="11">
      <t>カブシキガイシャ</t>
    </rPh>
    <phoneticPr fontId="71"/>
  </si>
  <si>
    <t>空飛ぶくぢら保育所</t>
    <rPh sb="0" eb="1">
      <t>ソラ</t>
    </rPh>
    <rPh sb="1" eb="2">
      <t>ト</t>
    </rPh>
    <rPh sb="6" eb="8">
      <t>ホイク</t>
    </rPh>
    <rPh sb="8" eb="9">
      <t>ショ</t>
    </rPh>
    <phoneticPr fontId="69"/>
  </si>
  <si>
    <t>仙台市若林区木ノ下4-8-6</t>
    <rPh sb="0" eb="3">
      <t>センダイシ</t>
    </rPh>
    <rPh sb="3" eb="6">
      <t>ワカバヤシク</t>
    </rPh>
    <rPh sb="6" eb="7">
      <t>キ</t>
    </rPh>
    <rPh sb="8" eb="9">
      <t>シタ</t>
    </rPh>
    <phoneticPr fontId="70"/>
  </si>
  <si>
    <t>ろりぽっぷ第2小規模保育園おひさま館</t>
    <rPh sb="5" eb="6">
      <t>ダイ</t>
    </rPh>
    <rPh sb="7" eb="10">
      <t>ショウキボ</t>
    </rPh>
    <rPh sb="10" eb="13">
      <t>ホイクエン</t>
    </rPh>
    <rPh sb="17" eb="18">
      <t>カン</t>
    </rPh>
    <phoneticPr fontId="69"/>
  </si>
  <si>
    <t>仙台市若林区沖野字高野南197-1</t>
    <rPh sb="0" eb="3">
      <t>センダイシ</t>
    </rPh>
    <rPh sb="3" eb="6">
      <t>ワカバヤシク</t>
    </rPh>
    <rPh sb="6" eb="8">
      <t>オキノ</t>
    </rPh>
    <rPh sb="8" eb="9">
      <t>アザ</t>
    </rPh>
    <rPh sb="9" eb="11">
      <t>タカノ</t>
    </rPh>
    <rPh sb="11" eb="12">
      <t>ミナミ</t>
    </rPh>
    <phoneticPr fontId="70"/>
  </si>
  <si>
    <t>グレース保育園</t>
    <rPh sb="4" eb="7">
      <t>ホイクエン</t>
    </rPh>
    <phoneticPr fontId="69"/>
  </si>
  <si>
    <t>宮城県岩沼市桜3-8-15</t>
    <rPh sb="0" eb="3">
      <t>ミヤギケン</t>
    </rPh>
    <rPh sb="3" eb="6">
      <t>イワヌマシ</t>
    </rPh>
    <rPh sb="6" eb="7">
      <t>サクラ</t>
    </rPh>
    <phoneticPr fontId="70"/>
  </si>
  <si>
    <t>六丁の目保育園中町園</t>
    <rPh sb="0" eb="2">
      <t>ロクチョウ</t>
    </rPh>
    <rPh sb="3" eb="4">
      <t>メ</t>
    </rPh>
    <rPh sb="4" eb="7">
      <t>ホイクエン</t>
    </rPh>
    <rPh sb="7" eb="9">
      <t>ナカマチ</t>
    </rPh>
    <rPh sb="9" eb="10">
      <t>エン</t>
    </rPh>
    <phoneticPr fontId="69"/>
  </si>
  <si>
    <t>仙台市若林区六丁の目東町3-17</t>
    <rPh sb="3" eb="6">
      <t>ワカバヤシク</t>
    </rPh>
    <rPh sb="6" eb="8">
      <t>ロクチョウ</t>
    </rPh>
    <rPh sb="9" eb="10">
      <t>メ</t>
    </rPh>
    <rPh sb="10" eb="11">
      <t>ヒガシ</t>
    </rPh>
    <rPh sb="11" eb="12">
      <t>マチ</t>
    </rPh>
    <phoneticPr fontId="70"/>
  </si>
  <si>
    <t>一般社団法人　六丁の目保育園</t>
    <rPh sb="0" eb="2">
      <t>イッパン</t>
    </rPh>
    <rPh sb="2" eb="4">
      <t>シャダン</t>
    </rPh>
    <rPh sb="4" eb="6">
      <t>ホウジン</t>
    </rPh>
    <rPh sb="7" eb="9">
      <t>ロクチョウ</t>
    </rPh>
    <rPh sb="10" eb="11">
      <t>メ</t>
    </rPh>
    <rPh sb="11" eb="14">
      <t>ホイクエン</t>
    </rPh>
    <phoneticPr fontId="72"/>
  </si>
  <si>
    <t>アスイク保育園　薬師堂前</t>
    <rPh sb="4" eb="7">
      <t>ホイクエン</t>
    </rPh>
    <rPh sb="8" eb="11">
      <t>ヤクシドウ</t>
    </rPh>
    <rPh sb="11" eb="12">
      <t>マエ</t>
    </rPh>
    <phoneticPr fontId="69"/>
  </si>
  <si>
    <t>仙台市宮城野区榴岡4-5-2</t>
    <rPh sb="0" eb="3">
      <t>センダイシ</t>
    </rPh>
    <rPh sb="3" eb="7">
      <t>ミヤギノク</t>
    </rPh>
    <rPh sb="7" eb="9">
      <t>ツツジガオカ</t>
    </rPh>
    <phoneticPr fontId="70"/>
  </si>
  <si>
    <t>六郷保育園</t>
    <rPh sb="0" eb="2">
      <t>ロクゴウ</t>
    </rPh>
    <rPh sb="2" eb="5">
      <t>ホイクエン</t>
    </rPh>
    <phoneticPr fontId="53"/>
  </si>
  <si>
    <t>山形県山形市花楯2-7-47</t>
    <rPh sb="0" eb="2">
      <t>ヤマガタ</t>
    </rPh>
    <rPh sb="2" eb="3">
      <t>ケン</t>
    </rPh>
    <rPh sb="3" eb="6">
      <t>ヤマガタシ</t>
    </rPh>
    <rPh sb="6" eb="7">
      <t>ハナ</t>
    </rPh>
    <rPh sb="7" eb="8">
      <t>タテ</t>
    </rPh>
    <phoneticPr fontId="6"/>
  </si>
  <si>
    <t>一般社団法人　保育アートラボ</t>
    <rPh sb="0" eb="2">
      <t>イッパン</t>
    </rPh>
    <rPh sb="2" eb="4">
      <t>シャダン</t>
    </rPh>
    <rPh sb="4" eb="6">
      <t>ホウジン</t>
    </rPh>
    <rPh sb="7" eb="9">
      <t>ホイク</t>
    </rPh>
    <phoneticPr fontId="6"/>
  </si>
  <si>
    <t>仙台市泉区上谷刈1-6-30</t>
    <rPh sb="0" eb="3">
      <t>センダイシ</t>
    </rPh>
    <rPh sb="3" eb="4">
      <t>イズミ</t>
    </rPh>
    <rPh sb="4" eb="5">
      <t>ク</t>
    </rPh>
    <rPh sb="5" eb="7">
      <t>ウエタニ</t>
    </rPh>
    <rPh sb="7" eb="8">
      <t>カリ</t>
    </rPh>
    <phoneticPr fontId="9"/>
  </si>
  <si>
    <t>特定非営利活動法人　こどもステーション・MIYAGI</t>
    <rPh sb="0" eb="2">
      <t>トクテイ</t>
    </rPh>
    <rPh sb="2" eb="5">
      <t>ヒエイリ</t>
    </rPh>
    <rPh sb="5" eb="7">
      <t>カツドウ</t>
    </rPh>
    <rPh sb="7" eb="9">
      <t>ホウジン</t>
    </rPh>
    <phoneticPr fontId="64"/>
  </si>
  <si>
    <t>札幌市豊平区月寒東5条10-3-3</t>
    <rPh sb="0" eb="3">
      <t>サッポロシ</t>
    </rPh>
    <rPh sb="3" eb="5">
      <t>トヨヒラ</t>
    </rPh>
    <rPh sb="5" eb="6">
      <t>ク</t>
    </rPh>
    <rPh sb="6" eb="7">
      <t>ツキ</t>
    </rPh>
    <rPh sb="7" eb="8">
      <t>サム</t>
    </rPh>
    <rPh sb="8" eb="9">
      <t>ヒガシ</t>
    </rPh>
    <rPh sb="10" eb="11">
      <t>ジョウ</t>
    </rPh>
    <phoneticPr fontId="9"/>
  </si>
  <si>
    <t>スクルドエンジェル保育園仙台長町園</t>
    <rPh sb="9" eb="12">
      <t>ホイクエン</t>
    </rPh>
    <rPh sb="12" eb="14">
      <t>センダイ</t>
    </rPh>
    <rPh sb="14" eb="16">
      <t>ナガマチ</t>
    </rPh>
    <rPh sb="16" eb="17">
      <t>エン</t>
    </rPh>
    <phoneticPr fontId="68"/>
  </si>
  <si>
    <t>星の子保育園</t>
    <rPh sb="0" eb="1">
      <t>ホシ</t>
    </rPh>
    <rPh sb="2" eb="3">
      <t>コ</t>
    </rPh>
    <rPh sb="3" eb="6">
      <t>ホイクエン</t>
    </rPh>
    <phoneticPr fontId="68"/>
  </si>
  <si>
    <t>仙台市太白区泉崎1丁目33-10富沢公園パークマンション106号</t>
    <rPh sb="0" eb="3">
      <t>センダイシ</t>
    </rPh>
    <rPh sb="3" eb="6">
      <t>タイハクク</t>
    </rPh>
    <rPh sb="6" eb="7">
      <t>イズミ</t>
    </rPh>
    <rPh sb="7" eb="8">
      <t>サキ</t>
    </rPh>
    <rPh sb="9" eb="11">
      <t>チョウメ</t>
    </rPh>
    <rPh sb="16" eb="18">
      <t>トミザワ</t>
    </rPh>
    <rPh sb="18" eb="20">
      <t>コウエン</t>
    </rPh>
    <rPh sb="31" eb="32">
      <t>ゴウ</t>
    </rPh>
    <phoneticPr fontId="8"/>
  </si>
  <si>
    <t>株式会社　星の子保育園</t>
    <rPh sb="5" eb="6">
      <t>ホシ</t>
    </rPh>
    <rPh sb="7" eb="8">
      <t>コ</t>
    </rPh>
    <rPh sb="8" eb="11">
      <t>ホイクエン</t>
    </rPh>
    <phoneticPr fontId="64"/>
  </si>
  <si>
    <t>バンビのおうち保育園</t>
    <rPh sb="7" eb="10">
      <t>ホイクエン</t>
    </rPh>
    <phoneticPr fontId="69"/>
  </si>
  <si>
    <t>仙台市太白区中田4丁目1-3-1</t>
    <rPh sb="0" eb="3">
      <t>センダイシ</t>
    </rPh>
    <rPh sb="3" eb="6">
      <t>タイハクク</t>
    </rPh>
    <rPh sb="6" eb="8">
      <t>ナカタ</t>
    </rPh>
    <rPh sb="9" eb="11">
      <t>チョウメ</t>
    </rPh>
    <phoneticPr fontId="8"/>
  </si>
  <si>
    <t>社会福祉法人　銀杏の会</t>
    <rPh sb="0" eb="2">
      <t>シャカイ</t>
    </rPh>
    <rPh sb="2" eb="4">
      <t>フクシ</t>
    </rPh>
    <rPh sb="4" eb="6">
      <t>ホウジン</t>
    </rPh>
    <rPh sb="7" eb="9">
      <t>イチョウ</t>
    </rPh>
    <rPh sb="10" eb="11">
      <t>カイ</t>
    </rPh>
    <phoneticPr fontId="67"/>
  </si>
  <si>
    <t>アテナ保育園</t>
    <rPh sb="3" eb="6">
      <t>ホイクエン</t>
    </rPh>
    <phoneticPr fontId="69"/>
  </si>
  <si>
    <t>宮城県岩沼市桜3-8-15</t>
    <rPh sb="0" eb="3">
      <t>ミヤギケン</t>
    </rPh>
    <rPh sb="3" eb="6">
      <t>イワヌマシ</t>
    </rPh>
    <rPh sb="6" eb="7">
      <t>サクラ</t>
    </rPh>
    <phoneticPr fontId="8"/>
  </si>
  <si>
    <t>学校法人　岩沼学園</t>
    <rPh sb="0" eb="2">
      <t>ガッコウ</t>
    </rPh>
    <rPh sb="2" eb="4">
      <t>ホウジン</t>
    </rPh>
    <rPh sb="5" eb="7">
      <t>イワヌマ</t>
    </rPh>
    <rPh sb="7" eb="9">
      <t>ガクエン</t>
    </rPh>
    <phoneticPr fontId="71"/>
  </si>
  <si>
    <t>砂押こころ保育園</t>
    <rPh sb="0" eb="2">
      <t>スナオシ</t>
    </rPh>
    <rPh sb="5" eb="8">
      <t>ホイクエン</t>
    </rPh>
    <phoneticPr fontId="69"/>
  </si>
  <si>
    <t>仙台市青葉区木町通2-4-16</t>
    <rPh sb="3" eb="6">
      <t>アオバク</t>
    </rPh>
    <rPh sb="6" eb="8">
      <t>キマチ</t>
    </rPh>
    <rPh sb="8" eb="9">
      <t>ドオ</t>
    </rPh>
    <phoneticPr fontId="70"/>
  </si>
  <si>
    <t>時のかけはし保育園</t>
    <rPh sb="0" eb="1">
      <t>トキ</t>
    </rPh>
    <rPh sb="6" eb="9">
      <t>ホイクエン</t>
    </rPh>
    <phoneticPr fontId="69"/>
  </si>
  <si>
    <t>仙台市若林区六丁の目西町3-41-201</t>
    <rPh sb="3" eb="6">
      <t>ワカバヤシク</t>
    </rPh>
    <rPh sb="6" eb="8">
      <t>ロクチョウ</t>
    </rPh>
    <rPh sb="9" eb="10">
      <t>メ</t>
    </rPh>
    <rPh sb="10" eb="11">
      <t>ニシ</t>
    </rPh>
    <rPh sb="11" eb="12">
      <t>マチ</t>
    </rPh>
    <phoneticPr fontId="70"/>
  </si>
  <si>
    <t>袋原ちびっこひろば保育園</t>
    <rPh sb="0" eb="1">
      <t>フクロ</t>
    </rPh>
    <rPh sb="1" eb="2">
      <t>ハラ</t>
    </rPh>
    <rPh sb="9" eb="12">
      <t>ホイクエン</t>
    </rPh>
    <phoneticPr fontId="69"/>
  </si>
  <si>
    <t>仙台市若林区若林1丁目6-17</t>
    <rPh sb="3" eb="6">
      <t>ワカバヤシク</t>
    </rPh>
    <rPh sb="6" eb="8">
      <t>ワカバヤシ</t>
    </rPh>
    <rPh sb="9" eb="11">
      <t>チョウメ</t>
    </rPh>
    <phoneticPr fontId="70"/>
  </si>
  <si>
    <t>こぶたの城おおのだ保育園</t>
    <rPh sb="4" eb="5">
      <t>シロ</t>
    </rPh>
    <rPh sb="9" eb="12">
      <t>ホイクエン</t>
    </rPh>
    <phoneticPr fontId="69"/>
  </si>
  <si>
    <t>仙台市太白区あすと長町3丁目2-23</t>
    <rPh sb="9" eb="11">
      <t>ナガマチ</t>
    </rPh>
    <rPh sb="12" eb="14">
      <t>チョウメ</t>
    </rPh>
    <phoneticPr fontId="70"/>
  </si>
  <si>
    <t>株式会社　ラヴィエール</t>
    <rPh sb="0" eb="2">
      <t>カブシキ</t>
    </rPh>
    <rPh sb="2" eb="4">
      <t>カイシャ</t>
    </rPh>
    <phoneticPr fontId="72"/>
  </si>
  <si>
    <t>杜のぽかぽか保育園</t>
    <rPh sb="0" eb="1">
      <t>モリ</t>
    </rPh>
    <rPh sb="6" eb="9">
      <t>ホイクエン</t>
    </rPh>
    <phoneticPr fontId="69"/>
  </si>
  <si>
    <t>仙台市太白区大野田5-30-1</t>
    <rPh sb="0" eb="3">
      <t>センダイシ</t>
    </rPh>
    <rPh sb="3" eb="6">
      <t>タイハクク</t>
    </rPh>
    <rPh sb="6" eb="9">
      <t>オオノダ</t>
    </rPh>
    <phoneticPr fontId="70"/>
  </si>
  <si>
    <t>合同会社　もりぽか舎</t>
    <rPh sb="0" eb="2">
      <t>ゴウドウ</t>
    </rPh>
    <rPh sb="2" eb="4">
      <t>カイシャ</t>
    </rPh>
    <rPh sb="9" eb="10">
      <t>シャ</t>
    </rPh>
    <phoneticPr fontId="72"/>
  </si>
  <si>
    <t>富沢こころ保育園</t>
    <rPh sb="0" eb="2">
      <t>トミザワ</t>
    </rPh>
    <rPh sb="5" eb="8">
      <t>ホイクエン</t>
    </rPh>
    <phoneticPr fontId="69"/>
  </si>
  <si>
    <t>仙台市青葉区木町通2丁目4-17</t>
    <rPh sb="0" eb="3">
      <t>センダイシ</t>
    </rPh>
    <rPh sb="3" eb="6">
      <t>アオバク</t>
    </rPh>
    <rPh sb="6" eb="8">
      <t>キマチ</t>
    </rPh>
    <rPh sb="8" eb="9">
      <t>ドオリ</t>
    </rPh>
    <rPh sb="10" eb="12">
      <t>チョウメ</t>
    </rPh>
    <phoneticPr fontId="70"/>
  </si>
  <si>
    <t>株式会社　F＆S</t>
    <rPh sb="0" eb="4">
      <t>カブシキカイシャ</t>
    </rPh>
    <phoneticPr fontId="72"/>
  </si>
  <si>
    <t>大野田こころ保育園</t>
    <rPh sb="0" eb="3">
      <t>オオノダ</t>
    </rPh>
    <rPh sb="6" eb="9">
      <t>ホイクエン</t>
    </rPh>
    <phoneticPr fontId="6"/>
  </si>
  <si>
    <t>仙台市青葉区木町通2丁目4-16</t>
    <rPh sb="0" eb="3">
      <t>センダイシ</t>
    </rPh>
    <rPh sb="3" eb="6">
      <t>アオバク</t>
    </rPh>
    <rPh sb="6" eb="8">
      <t>キマチ</t>
    </rPh>
    <rPh sb="8" eb="9">
      <t>ドオリ</t>
    </rPh>
    <rPh sb="10" eb="12">
      <t>チョウメ</t>
    </rPh>
    <phoneticPr fontId="1"/>
  </si>
  <si>
    <t>恵和町いちにいさん保育園</t>
    <rPh sb="0" eb="2">
      <t>ケイワ</t>
    </rPh>
    <rPh sb="2" eb="3">
      <t>マチ</t>
    </rPh>
    <rPh sb="9" eb="12">
      <t>ホイクエン</t>
    </rPh>
    <phoneticPr fontId="6"/>
  </si>
  <si>
    <t>仙台市泉区紫山4-20-2</t>
    <rPh sb="0" eb="3">
      <t>センダイシ</t>
    </rPh>
    <rPh sb="3" eb="5">
      <t>イズミク</t>
    </rPh>
    <rPh sb="5" eb="6">
      <t>ムラサキ</t>
    </rPh>
    <rPh sb="6" eb="7">
      <t>ヤマ</t>
    </rPh>
    <phoneticPr fontId="6"/>
  </si>
  <si>
    <t>株式会社　いちにいさん</t>
    <rPh sb="0" eb="4">
      <t>カブシキガイシャ</t>
    </rPh>
    <phoneticPr fontId="6"/>
  </si>
  <si>
    <t>りありのきっず仙台郡山</t>
    <rPh sb="7" eb="9">
      <t>センダイ</t>
    </rPh>
    <rPh sb="9" eb="11">
      <t>コオリヤマ</t>
    </rPh>
    <phoneticPr fontId="6"/>
  </si>
  <si>
    <t>大阪府大阪市北区天神橋7-12-6グレーシィ天神橋ビル2号館1Ｆ</t>
    <rPh sb="0" eb="3">
      <t>オオサカフ</t>
    </rPh>
    <rPh sb="3" eb="6">
      <t>オオサカシ</t>
    </rPh>
    <rPh sb="6" eb="8">
      <t>キタク</t>
    </rPh>
    <rPh sb="8" eb="11">
      <t>テンジンバシ</t>
    </rPh>
    <rPh sb="22" eb="25">
      <t>テンジンバシ</t>
    </rPh>
    <rPh sb="28" eb="30">
      <t>ゴウカン</t>
    </rPh>
    <phoneticPr fontId="6"/>
  </si>
  <si>
    <t>株式会社　リアリノ</t>
    <rPh sb="0" eb="2">
      <t>カブシキ</t>
    </rPh>
    <rPh sb="2" eb="4">
      <t>カイシャ</t>
    </rPh>
    <phoneticPr fontId="6"/>
  </si>
  <si>
    <t>キッズフィールド富沢園</t>
    <rPh sb="8" eb="10">
      <t>トミザワ</t>
    </rPh>
    <rPh sb="10" eb="11">
      <t>エン</t>
    </rPh>
    <phoneticPr fontId="1"/>
  </si>
  <si>
    <t>宮城県柴田郡大河原町大谷字町向199-3</t>
    <rPh sb="0" eb="3">
      <t>ミヤギケン</t>
    </rPh>
    <rPh sb="3" eb="6">
      <t>シバタグン</t>
    </rPh>
    <rPh sb="6" eb="9">
      <t>オオカワラ</t>
    </rPh>
    <rPh sb="9" eb="10">
      <t>マチ</t>
    </rPh>
    <rPh sb="10" eb="12">
      <t>オオタニ</t>
    </rPh>
    <rPh sb="12" eb="13">
      <t>アザ</t>
    </rPh>
    <rPh sb="13" eb="14">
      <t>マチ</t>
    </rPh>
    <rPh sb="14" eb="15">
      <t>ム</t>
    </rPh>
    <phoneticPr fontId="1"/>
  </si>
  <si>
    <t>もりのなかま保育園南大野田園</t>
    <rPh sb="6" eb="9">
      <t>ホイクエン</t>
    </rPh>
    <rPh sb="9" eb="10">
      <t>ミナミ</t>
    </rPh>
    <rPh sb="10" eb="13">
      <t>オオノダ</t>
    </rPh>
    <rPh sb="13" eb="14">
      <t>エン</t>
    </rPh>
    <phoneticPr fontId="6"/>
  </si>
  <si>
    <t>仙台市青葉区花京院2-1-65-6F</t>
    <rPh sb="6" eb="7">
      <t>カ</t>
    </rPh>
    <rPh sb="7" eb="8">
      <t>キョウ</t>
    </rPh>
    <rPh sb="8" eb="9">
      <t>イン</t>
    </rPh>
    <phoneticPr fontId="7"/>
  </si>
  <si>
    <t>バイリンガル保育園八木山</t>
    <rPh sb="6" eb="9">
      <t>ホイクエン</t>
    </rPh>
    <rPh sb="9" eb="12">
      <t>ヤギヤマ</t>
    </rPh>
    <phoneticPr fontId="6"/>
  </si>
  <si>
    <t>宮城県大崎市古川穂波3-8-50</t>
    <rPh sb="0" eb="3">
      <t>ミヤギケン</t>
    </rPh>
    <rPh sb="3" eb="5">
      <t>オオサキ</t>
    </rPh>
    <rPh sb="5" eb="6">
      <t>シ</t>
    </rPh>
    <rPh sb="6" eb="8">
      <t>フルカワ</t>
    </rPh>
    <rPh sb="8" eb="9">
      <t>ホ</t>
    </rPh>
    <rPh sb="9" eb="10">
      <t>ナミ</t>
    </rPh>
    <phoneticPr fontId="1"/>
  </si>
  <si>
    <t>カラマンディ　株式会社</t>
    <rPh sb="7" eb="11">
      <t>カブシキガイシャ</t>
    </rPh>
    <phoneticPr fontId="11"/>
  </si>
  <si>
    <t>サン・キッズ保育園</t>
    <rPh sb="6" eb="9">
      <t>ホイクエン</t>
    </rPh>
    <phoneticPr fontId="68"/>
  </si>
  <si>
    <t>仙台市泉区将監10丁目33-17</t>
    <rPh sb="0" eb="3">
      <t>センダイシ</t>
    </rPh>
    <rPh sb="9" eb="11">
      <t>チョウメ</t>
    </rPh>
    <phoneticPr fontId="8"/>
  </si>
  <si>
    <t>特定非営利活動法人　サン・キッズ保育園</t>
    <rPh sb="0" eb="2">
      <t>トクテイ</t>
    </rPh>
    <rPh sb="2" eb="5">
      <t>ヒエイリ</t>
    </rPh>
    <rPh sb="5" eb="7">
      <t>カツドウ</t>
    </rPh>
    <rPh sb="7" eb="9">
      <t>ホウジン</t>
    </rPh>
    <rPh sb="16" eb="19">
      <t>ホイクエン</t>
    </rPh>
    <phoneticPr fontId="67"/>
  </si>
  <si>
    <t>ぷりえ～る保育園2</t>
    <rPh sb="5" eb="8">
      <t>ホイクエン</t>
    </rPh>
    <phoneticPr fontId="68"/>
  </si>
  <si>
    <t>仙台市泉区上谷刈字向原3-30</t>
    <rPh sb="0" eb="3">
      <t>センダイシ</t>
    </rPh>
    <rPh sb="3" eb="4">
      <t>イズミ</t>
    </rPh>
    <rPh sb="4" eb="5">
      <t>ク</t>
    </rPh>
    <rPh sb="5" eb="6">
      <t>ウエ</t>
    </rPh>
    <rPh sb="6" eb="7">
      <t>タニ</t>
    </rPh>
    <rPh sb="7" eb="8">
      <t>カリ</t>
    </rPh>
    <rPh sb="8" eb="9">
      <t>アザ</t>
    </rPh>
    <rPh sb="9" eb="10">
      <t>ム</t>
    </rPh>
    <rPh sb="10" eb="11">
      <t>ハラ</t>
    </rPh>
    <phoneticPr fontId="8"/>
  </si>
  <si>
    <t>社会福祉法人　やまとみらい福祉会</t>
    <rPh sb="13" eb="15">
      <t>フクシ</t>
    </rPh>
    <rPh sb="15" eb="16">
      <t>カイ</t>
    </rPh>
    <phoneticPr fontId="67"/>
  </si>
  <si>
    <t>アートチャイルドケア仙台泉中央</t>
    <rPh sb="10" eb="12">
      <t>センダイ</t>
    </rPh>
    <rPh sb="12" eb="13">
      <t>イズミ</t>
    </rPh>
    <rPh sb="13" eb="15">
      <t>チュウオウ</t>
    </rPh>
    <phoneticPr fontId="69"/>
  </si>
  <si>
    <t>東京都品川区東品川1-3-10アートコーポレーション東京オフィス3F</t>
    <rPh sb="0" eb="3">
      <t>トウキョウト</t>
    </rPh>
    <rPh sb="3" eb="6">
      <t>シナガワク</t>
    </rPh>
    <rPh sb="6" eb="9">
      <t>ヒガシシナガワ</t>
    </rPh>
    <rPh sb="26" eb="28">
      <t>トウキョウ</t>
    </rPh>
    <phoneticPr fontId="8"/>
  </si>
  <si>
    <t>アートチャイルドケア　株式会社</t>
    <rPh sb="11" eb="13">
      <t>カブシキ</t>
    </rPh>
    <rPh sb="13" eb="15">
      <t>カイシャ</t>
    </rPh>
    <phoneticPr fontId="67"/>
  </si>
  <si>
    <t>リコリコ保育園</t>
    <rPh sb="4" eb="7">
      <t>ホイクエン</t>
    </rPh>
    <phoneticPr fontId="69"/>
  </si>
  <si>
    <t>仙台市青葉区北根1丁目15-4</t>
    <rPh sb="0" eb="3">
      <t>センダイシ</t>
    </rPh>
    <rPh sb="3" eb="6">
      <t>アオバク</t>
    </rPh>
    <rPh sb="6" eb="8">
      <t>キタネ</t>
    </rPh>
    <rPh sb="9" eb="11">
      <t>チョウメ</t>
    </rPh>
    <phoneticPr fontId="8"/>
  </si>
  <si>
    <t>有限会社　ニシオ不動産</t>
    <rPh sb="8" eb="11">
      <t>フドウサン</t>
    </rPh>
    <phoneticPr fontId="67"/>
  </si>
  <si>
    <t>仙台市泉区七北田字東裏41-11</t>
    <rPh sb="0" eb="3">
      <t>センダイシ</t>
    </rPh>
    <rPh sb="3" eb="4">
      <t>イズミ</t>
    </rPh>
    <rPh sb="4" eb="5">
      <t>ク</t>
    </rPh>
    <rPh sb="5" eb="6">
      <t>ナナ</t>
    </rPh>
    <rPh sb="6" eb="7">
      <t>キタ</t>
    </rPh>
    <rPh sb="7" eb="8">
      <t>タ</t>
    </rPh>
    <rPh sb="8" eb="9">
      <t>アザ</t>
    </rPh>
    <rPh sb="9" eb="10">
      <t>ヒガシ</t>
    </rPh>
    <rPh sb="10" eb="11">
      <t>ウラ</t>
    </rPh>
    <phoneticPr fontId="8"/>
  </si>
  <si>
    <t>株式会社　森のプーさん保育園</t>
    <rPh sb="5" eb="6">
      <t>モリ</t>
    </rPh>
    <rPh sb="11" eb="14">
      <t>ホイクエン</t>
    </rPh>
    <phoneticPr fontId="64"/>
  </si>
  <si>
    <t>ハピネス保育園南光台東</t>
    <rPh sb="4" eb="7">
      <t>ホイクエン</t>
    </rPh>
    <rPh sb="7" eb="9">
      <t>ナンコウ</t>
    </rPh>
    <rPh sb="9" eb="10">
      <t>ダイ</t>
    </rPh>
    <rPh sb="10" eb="11">
      <t>ヒガシ</t>
    </rPh>
    <phoneticPr fontId="69"/>
  </si>
  <si>
    <t>宮城県石巻市南境字鶴巻52番地</t>
    <rPh sb="0" eb="3">
      <t>ミヤギケン</t>
    </rPh>
    <rPh sb="3" eb="6">
      <t>イシノマキシ</t>
    </rPh>
    <rPh sb="6" eb="7">
      <t>ミナミ</t>
    </rPh>
    <rPh sb="7" eb="8">
      <t>サカイ</t>
    </rPh>
    <rPh sb="8" eb="9">
      <t>アザ</t>
    </rPh>
    <rPh sb="9" eb="11">
      <t>ツルマキ</t>
    </rPh>
    <rPh sb="13" eb="15">
      <t>バンチ</t>
    </rPh>
    <phoneticPr fontId="70"/>
  </si>
  <si>
    <t>株式会社　エルプレイス</t>
    <rPh sb="0" eb="4">
      <t>カブシキガイシャ</t>
    </rPh>
    <phoneticPr fontId="71"/>
  </si>
  <si>
    <t>ピーターパン北中山</t>
    <rPh sb="6" eb="7">
      <t>キタ</t>
    </rPh>
    <rPh sb="7" eb="9">
      <t>ナカヤマ</t>
    </rPh>
    <phoneticPr fontId="69"/>
  </si>
  <si>
    <t>泉中央さんさん保育室</t>
    <rPh sb="0" eb="3">
      <t>イズミチュウオウ</t>
    </rPh>
    <rPh sb="7" eb="10">
      <t>ホイクシツ</t>
    </rPh>
    <phoneticPr fontId="69"/>
  </si>
  <si>
    <t>仙台市泉区将監13-1-1</t>
    <rPh sb="0" eb="3">
      <t>センダイシ</t>
    </rPh>
    <rPh sb="3" eb="5">
      <t>イズミク</t>
    </rPh>
    <rPh sb="5" eb="7">
      <t>ショウゲン</t>
    </rPh>
    <phoneticPr fontId="70"/>
  </si>
  <si>
    <t>学校法人　庄司学園</t>
    <rPh sb="0" eb="2">
      <t>ガッコウ</t>
    </rPh>
    <rPh sb="2" eb="4">
      <t>ホウジン</t>
    </rPh>
    <rPh sb="5" eb="7">
      <t>ショウジ</t>
    </rPh>
    <rPh sb="7" eb="9">
      <t>ガクエン</t>
    </rPh>
    <phoneticPr fontId="71"/>
  </si>
  <si>
    <t>みなみの光保育園</t>
    <rPh sb="4" eb="5">
      <t>ヒカリ</t>
    </rPh>
    <rPh sb="5" eb="8">
      <t>ホイクエン</t>
    </rPh>
    <phoneticPr fontId="69"/>
  </si>
  <si>
    <t>ミッキー小規模保育園</t>
    <rPh sb="4" eb="7">
      <t>ショウキボ</t>
    </rPh>
    <rPh sb="7" eb="10">
      <t>ホイクエン</t>
    </rPh>
    <phoneticPr fontId="69"/>
  </si>
  <si>
    <t>仙台市青葉区昭和町3-15-529</t>
    <rPh sb="0" eb="3">
      <t>センダイシ</t>
    </rPh>
    <rPh sb="3" eb="6">
      <t>アオバク</t>
    </rPh>
    <rPh sb="6" eb="8">
      <t>ショウワ</t>
    </rPh>
    <rPh sb="8" eb="9">
      <t>マチ</t>
    </rPh>
    <phoneticPr fontId="70"/>
  </si>
  <si>
    <t>株式会社　ウェルフェア</t>
    <rPh sb="0" eb="4">
      <t>カブシキガイシャ</t>
    </rPh>
    <phoneticPr fontId="71"/>
  </si>
  <si>
    <t>第2紫山いちにいさん保育園</t>
    <rPh sb="0" eb="1">
      <t>ダイ</t>
    </rPh>
    <rPh sb="2" eb="3">
      <t>ムラサキ</t>
    </rPh>
    <rPh sb="3" eb="4">
      <t>ヤマ</t>
    </rPh>
    <rPh sb="10" eb="13">
      <t>ホイクエン</t>
    </rPh>
    <phoneticPr fontId="6"/>
  </si>
  <si>
    <t>宮城県岩沼市中央3-2-3</t>
    <rPh sb="0" eb="3">
      <t>ミヤギケン</t>
    </rPh>
    <rPh sb="3" eb="6">
      <t>イワヌマシ</t>
    </rPh>
    <rPh sb="6" eb="8">
      <t>チュウオウ</t>
    </rPh>
    <phoneticPr fontId="8"/>
  </si>
  <si>
    <t>株式会社　ひよこ会</t>
    <rPh sb="8" eb="9">
      <t>カイ</t>
    </rPh>
    <phoneticPr fontId="71"/>
  </si>
  <si>
    <t>仙台市青葉区落合2-6-8</t>
    <rPh sb="0" eb="3">
      <t>センダイシ</t>
    </rPh>
    <rPh sb="3" eb="6">
      <t>アオバク</t>
    </rPh>
    <rPh sb="6" eb="8">
      <t>オチアイ</t>
    </rPh>
    <phoneticPr fontId="9"/>
  </si>
  <si>
    <t>株式会社　スプラウト</t>
    <rPh sb="0" eb="2">
      <t>カブシキ</t>
    </rPh>
    <rPh sb="2" eb="4">
      <t>カイシャ</t>
    </rPh>
    <phoneticPr fontId="64"/>
  </si>
  <si>
    <t>仙台市青葉区錦町1-12-1</t>
    <rPh sb="0" eb="3">
      <t>センダイシ</t>
    </rPh>
    <rPh sb="3" eb="6">
      <t>アオバク</t>
    </rPh>
    <rPh sb="6" eb="8">
      <t>ニシキチョウ</t>
    </rPh>
    <phoneticPr fontId="8"/>
  </si>
  <si>
    <t>ひよこ保育園</t>
    <rPh sb="3" eb="6">
      <t>ホイクエン</t>
    </rPh>
    <phoneticPr fontId="68"/>
  </si>
  <si>
    <t>仙台市青葉区大町2-7-20-102</t>
    <rPh sb="0" eb="3">
      <t>センダイシ</t>
    </rPh>
    <rPh sb="3" eb="6">
      <t>アオバク</t>
    </rPh>
    <rPh sb="6" eb="8">
      <t>オオマチ</t>
    </rPh>
    <phoneticPr fontId="8"/>
  </si>
  <si>
    <t>株式会社　ひよこ保育園</t>
    <rPh sb="8" eb="10">
      <t>ホイク</t>
    </rPh>
    <rPh sb="10" eb="11">
      <t>エン</t>
    </rPh>
    <phoneticPr fontId="67"/>
  </si>
  <si>
    <t>まんまる保育園</t>
    <rPh sb="4" eb="7">
      <t>ホイクエン</t>
    </rPh>
    <phoneticPr fontId="69"/>
  </si>
  <si>
    <t>仙台市太白区松が丘6-7</t>
    <rPh sb="0" eb="3">
      <t>センダイシ</t>
    </rPh>
    <rPh sb="3" eb="6">
      <t>タイハクク</t>
    </rPh>
    <rPh sb="6" eb="7">
      <t>マツ</t>
    </rPh>
    <rPh sb="8" eb="9">
      <t>オカ</t>
    </rPh>
    <phoneticPr fontId="8"/>
  </si>
  <si>
    <t>一般社団法人　アンサンブル</t>
    <rPh sb="0" eb="2">
      <t>イッパン</t>
    </rPh>
    <rPh sb="2" eb="4">
      <t>シャダン</t>
    </rPh>
    <rPh sb="4" eb="6">
      <t>ホウジン</t>
    </rPh>
    <phoneticPr fontId="67"/>
  </si>
  <si>
    <t>仙台市青葉区中江2丁目9-7</t>
    <rPh sb="0" eb="3">
      <t>センダイシ</t>
    </rPh>
    <rPh sb="3" eb="6">
      <t>アオバク</t>
    </rPh>
    <rPh sb="6" eb="8">
      <t>ナカエ</t>
    </rPh>
    <rPh sb="9" eb="11">
      <t>チョウメ</t>
    </rPh>
    <phoneticPr fontId="8"/>
  </si>
  <si>
    <t>一般社団法人　アンファンソレイユ</t>
    <rPh sb="0" eb="2">
      <t>イッパン</t>
    </rPh>
    <rPh sb="2" eb="4">
      <t>シャダン</t>
    </rPh>
    <rPh sb="4" eb="6">
      <t>ホウジン</t>
    </rPh>
    <phoneticPr fontId="64"/>
  </si>
  <si>
    <t>仙台市宮城野区岩切字洞ノ口43-1</t>
    <rPh sb="0" eb="3">
      <t>センダイシ</t>
    </rPh>
    <phoneticPr fontId="8"/>
  </si>
  <si>
    <t>株式会社　にこにこハウス</t>
    <rPh sb="0" eb="2">
      <t>カブシキ</t>
    </rPh>
    <rPh sb="2" eb="4">
      <t>カイシャ</t>
    </rPh>
    <phoneticPr fontId="67"/>
  </si>
  <si>
    <t>ぽっかぽか彩保育園</t>
    <rPh sb="5" eb="6">
      <t>アヤ</t>
    </rPh>
    <rPh sb="6" eb="9">
      <t>ホイクエン</t>
    </rPh>
    <phoneticPr fontId="69"/>
  </si>
  <si>
    <t>KIDs-Kan</t>
  </si>
  <si>
    <t>仙台市若林区木ノ下1-20-21</t>
    <rPh sb="0" eb="3">
      <t>センダイシ</t>
    </rPh>
    <rPh sb="3" eb="6">
      <t>ワカバヤシク</t>
    </rPh>
    <rPh sb="6" eb="7">
      <t>キ</t>
    </rPh>
    <rPh sb="8" eb="9">
      <t>シタ</t>
    </rPh>
    <phoneticPr fontId="6"/>
  </si>
  <si>
    <t>株式会社　きっずかん</t>
    <rPh sb="0" eb="4">
      <t>カブシキカイシャ</t>
    </rPh>
    <phoneticPr fontId="6"/>
  </si>
  <si>
    <t>特定非営利活動法人　ワーカーズコープ</t>
    <rPh sb="0" eb="2">
      <t>トクテイ</t>
    </rPh>
    <rPh sb="2" eb="5">
      <t>ヒエイリ</t>
    </rPh>
    <rPh sb="5" eb="7">
      <t>カツドウ</t>
    </rPh>
    <rPh sb="7" eb="9">
      <t>ホウジン</t>
    </rPh>
    <phoneticPr fontId="67"/>
  </si>
  <si>
    <t>仙台市泉区将監11-7-3</t>
    <rPh sb="0" eb="3">
      <t>センダイシ</t>
    </rPh>
    <rPh sb="3" eb="4">
      <t>イズミ</t>
    </rPh>
    <rPh sb="4" eb="5">
      <t>ク</t>
    </rPh>
    <rPh sb="5" eb="7">
      <t>ショウゲン</t>
    </rPh>
    <phoneticPr fontId="8"/>
  </si>
  <si>
    <t>いずみ保育園</t>
    <rPh sb="3" eb="6">
      <t>ホイクエン</t>
    </rPh>
    <phoneticPr fontId="68"/>
  </si>
  <si>
    <t>仙台市泉区泉中央3-28-11</t>
    <rPh sb="0" eb="3">
      <t>センダイシ</t>
    </rPh>
    <rPh sb="3" eb="5">
      <t>イズミク</t>
    </rPh>
    <rPh sb="5" eb="6">
      <t>イズミ</t>
    </rPh>
    <rPh sb="6" eb="8">
      <t>チュウオウ</t>
    </rPh>
    <phoneticPr fontId="8"/>
  </si>
  <si>
    <t>株式会社　いずみ保育園</t>
    <rPh sb="8" eb="11">
      <t>ホイクエン</t>
    </rPh>
    <phoneticPr fontId="64"/>
  </si>
  <si>
    <t>仙台市泉区高森3丁目4-169</t>
    <rPh sb="0" eb="3">
      <t>センダイシ</t>
    </rPh>
    <rPh sb="3" eb="4">
      <t>イズミ</t>
    </rPh>
    <rPh sb="4" eb="5">
      <t>ク</t>
    </rPh>
    <rPh sb="5" eb="7">
      <t>タカモリ</t>
    </rPh>
    <rPh sb="8" eb="10">
      <t>チョウメ</t>
    </rPh>
    <phoneticPr fontId="8"/>
  </si>
  <si>
    <t>一般社団法人　小羊園</t>
    <rPh sb="0" eb="2">
      <t>イッパン</t>
    </rPh>
    <rPh sb="2" eb="4">
      <t>シャダン</t>
    </rPh>
    <rPh sb="4" eb="6">
      <t>ホウジン</t>
    </rPh>
    <rPh sb="7" eb="8">
      <t>ショウ</t>
    </rPh>
    <rPh sb="8" eb="9">
      <t>ヒツジ</t>
    </rPh>
    <rPh sb="9" eb="10">
      <t>エン</t>
    </rPh>
    <phoneticPr fontId="67"/>
  </si>
  <si>
    <t>小規模保育事業Ｂ型</t>
    <phoneticPr fontId="53"/>
  </si>
  <si>
    <t>泉ヶ丘保育園</t>
    <rPh sb="0" eb="3">
      <t>イズミガオカ</t>
    </rPh>
    <rPh sb="3" eb="6">
      <t>ホイクエン</t>
    </rPh>
    <phoneticPr fontId="69"/>
  </si>
  <si>
    <t>宮城県富谷市上桜木2丁目1-9</t>
    <rPh sb="0" eb="3">
      <t>ミヤギケン</t>
    </rPh>
    <rPh sb="3" eb="5">
      <t>トミヤ</t>
    </rPh>
    <rPh sb="5" eb="6">
      <t>シ</t>
    </rPh>
    <rPh sb="6" eb="7">
      <t>ウエ</t>
    </rPh>
    <rPh sb="7" eb="8">
      <t>サクラ</t>
    </rPh>
    <rPh sb="8" eb="9">
      <t>キ</t>
    </rPh>
    <rPh sb="10" eb="11">
      <t>チョウ</t>
    </rPh>
    <rPh sb="11" eb="12">
      <t>メ</t>
    </rPh>
    <phoneticPr fontId="8"/>
  </si>
  <si>
    <t>社会福祉法人　三矢会</t>
    <rPh sb="0" eb="2">
      <t>シャカイ</t>
    </rPh>
    <rPh sb="2" eb="4">
      <t>フクシ</t>
    </rPh>
    <rPh sb="4" eb="6">
      <t>ホウジン</t>
    </rPh>
    <rPh sb="7" eb="9">
      <t>ミツヤ</t>
    </rPh>
    <rPh sb="9" eb="10">
      <t>カイ</t>
    </rPh>
    <phoneticPr fontId="67"/>
  </si>
  <si>
    <t>パパママ保育園</t>
    <rPh sb="4" eb="7">
      <t>ホイクエン</t>
    </rPh>
    <phoneticPr fontId="69"/>
  </si>
  <si>
    <t>仙台市泉区山の寺3丁目27-10</t>
    <rPh sb="0" eb="3">
      <t>センダイシ</t>
    </rPh>
    <rPh sb="5" eb="6">
      <t>ヤマ</t>
    </rPh>
    <rPh sb="7" eb="8">
      <t>テラ</t>
    </rPh>
    <rPh sb="9" eb="11">
      <t>チョウメ</t>
    </rPh>
    <phoneticPr fontId="8"/>
  </si>
  <si>
    <t>合同会社　パパママ保育園</t>
    <rPh sb="0" eb="2">
      <t>ゴウドウ</t>
    </rPh>
    <rPh sb="2" eb="4">
      <t>ガイシャ</t>
    </rPh>
    <rPh sb="9" eb="12">
      <t>ホイクエン</t>
    </rPh>
    <phoneticPr fontId="71"/>
  </si>
  <si>
    <t>愛子つぼみ保育園</t>
    <rPh sb="0" eb="2">
      <t>アヤシ</t>
    </rPh>
    <rPh sb="5" eb="8">
      <t>ホイクエン</t>
    </rPh>
    <phoneticPr fontId="68"/>
  </si>
  <si>
    <t>仙台市青葉区郷六字沼田45-6</t>
    <rPh sb="0" eb="3">
      <t>センダイシ</t>
    </rPh>
    <rPh sb="3" eb="6">
      <t>アオバク</t>
    </rPh>
    <rPh sb="6" eb="7">
      <t>ゴウ</t>
    </rPh>
    <rPh sb="7" eb="8">
      <t>ロク</t>
    </rPh>
    <rPh sb="8" eb="9">
      <t>アザ</t>
    </rPh>
    <rPh sb="9" eb="11">
      <t>ヌマタ</t>
    </rPh>
    <phoneticPr fontId="8"/>
  </si>
  <si>
    <t>特定非営利活動法人　つぼみっこ</t>
    <rPh sb="0" eb="2">
      <t>トクテイ</t>
    </rPh>
    <rPh sb="2" eb="5">
      <t>ヒエイリ</t>
    </rPh>
    <rPh sb="5" eb="7">
      <t>カツドウ</t>
    </rPh>
    <rPh sb="7" eb="9">
      <t>ホウジン</t>
    </rPh>
    <phoneticPr fontId="67"/>
  </si>
  <si>
    <t>小規模保育事業Ｃ型</t>
    <rPh sb="0" eb="3">
      <t>ショウキボ</t>
    </rPh>
    <rPh sb="3" eb="5">
      <t>ホイク</t>
    </rPh>
    <rPh sb="5" eb="7">
      <t>ジギョウ</t>
    </rPh>
    <rPh sb="8" eb="9">
      <t>ガタ</t>
    </rPh>
    <phoneticPr fontId="53"/>
  </si>
  <si>
    <t>吉田　一美・皆川　舞</t>
    <rPh sb="0" eb="2">
      <t>ヨシダ</t>
    </rPh>
    <rPh sb="3" eb="5">
      <t>ヒトミ</t>
    </rPh>
    <rPh sb="6" eb="8">
      <t>ミナカワ</t>
    </rPh>
    <rPh sb="9" eb="10">
      <t>マイ</t>
    </rPh>
    <phoneticPr fontId="65"/>
  </si>
  <si>
    <t>吉田　一美</t>
    <rPh sb="0" eb="2">
      <t>ヨシダ</t>
    </rPh>
    <rPh sb="3" eb="5">
      <t>ヒトミ</t>
    </rPh>
    <phoneticPr fontId="65"/>
  </si>
  <si>
    <t>高橋　真由美・鈴木　めぐみ</t>
    <rPh sb="0" eb="2">
      <t>タカハシ</t>
    </rPh>
    <rPh sb="3" eb="6">
      <t>マユミ</t>
    </rPh>
    <phoneticPr fontId="65"/>
  </si>
  <si>
    <t>高橋　真由美</t>
    <rPh sb="0" eb="2">
      <t>タカハシ</t>
    </rPh>
    <rPh sb="3" eb="6">
      <t>マユミ</t>
    </rPh>
    <phoneticPr fontId="65"/>
  </si>
  <si>
    <t>川村　隆・川村　真紀</t>
    <rPh sb="0" eb="2">
      <t>カワムラ</t>
    </rPh>
    <rPh sb="3" eb="4">
      <t>タカシ</t>
    </rPh>
    <rPh sb="5" eb="7">
      <t>カワムラ</t>
    </rPh>
    <rPh sb="8" eb="10">
      <t>マキ</t>
    </rPh>
    <phoneticPr fontId="65"/>
  </si>
  <si>
    <t>川村　隆</t>
    <rPh sb="0" eb="2">
      <t>カワムラ</t>
    </rPh>
    <rPh sb="3" eb="4">
      <t>タカシ</t>
    </rPh>
    <phoneticPr fontId="65"/>
  </si>
  <si>
    <t>遊佐　ひろ子・畠山　祐子</t>
    <rPh sb="0" eb="2">
      <t>ユサ</t>
    </rPh>
    <rPh sb="5" eb="6">
      <t>コ</t>
    </rPh>
    <phoneticPr fontId="65"/>
  </si>
  <si>
    <t>仙台市家庭保育室ちゅうりっぷ　代表　遊佐　ひろ子</t>
    <rPh sb="0" eb="3">
      <t>センダイシ</t>
    </rPh>
    <rPh sb="3" eb="5">
      <t>カテイ</t>
    </rPh>
    <rPh sb="5" eb="8">
      <t>ホイクシツ</t>
    </rPh>
    <phoneticPr fontId="65"/>
  </si>
  <si>
    <t>岸　麻記子・天間　千栄子</t>
    <rPh sb="0" eb="1">
      <t>キシ</t>
    </rPh>
    <rPh sb="2" eb="5">
      <t>マキコ</t>
    </rPh>
    <rPh sb="6" eb="7">
      <t>テン</t>
    </rPh>
    <rPh sb="7" eb="8">
      <t>マ</t>
    </rPh>
    <rPh sb="9" eb="12">
      <t>チエコ</t>
    </rPh>
    <phoneticPr fontId="65"/>
  </si>
  <si>
    <t>岸　麻記子</t>
    <rPh sb="0" eb="1">
      <t>キシ</t>
    </rPh>
    <rPh sb="2" eb="5">
      <t>マキコ</t>
    </rPh>
    <phoneticPr fontId="65"/>
  </si>
  <si>
    <t>菅野　淳・菅野　美紀</t>
    <rPh sb="0" eb="2">
      <t>カンノ</t>
    </rPh>
    <rPh sb="3" eb="4">
      <t>アツシ</t>
    </rPh>
    <rPh sb="5" eb="7">
      <t>カンノ</t>
    </rPh>
    <rPh sb="8" eb="10">
      <t>ミキ</t>
    </rPh>
    <phoneticPr fontId="65"/>
  </si>
  <si>
    <t>菅野　淳</t>
    <rPh sb="0" eb="2">
      <t>カンノ</t>
    </rPh>
    <rPh sb="3" eb="4">
      <t>アツシ</t>
    </rPh>
    <phoneticPr fontId="65"/>
  </si>
  <si>
    <t>小野　敬子・酒井　リエ子</t>
    <rPh sb="0" eb="2">
      <t>オノ</t>
    </rPh>
    <rPh sb="3" eb="5">
      <t>ケイコ</t>
    </rPh>
    <rPh sb="6" eb="8">
      <t>サカイ</t>
    </rPh>
    <rPh sb="11" eb="12">
      <t>コ</t>
    </rPh>
    <phoneticPr fontId="53"/>
  </si>
  <si>
    <t>小野　敬子</t>
    <rPh sb="0" eb="2">
      <t>オノ</t>
    </rPh>
    <rPh sb="3" eb="5">
      <t>ケイコ</t>
    </rPh>
    <phoneticPr fontId="53"/>
  </si>
  <si>
    <t>家庭的保育事業</t>
    <rPh sb="0" eb="7">
      <t>カテイテキホイクジギョウ</t>
    </rPh>
    <phoneticPr fontId="53"/>
  </si>
  <si>
    <t>石川　信子</t>
    <rPh sb="0" eb="2">
      <t>イシカワ</t>
    </rPh>
    <rPh sb="3" eb="5">
      <t>ノブコ</t>
    </rPh>
    <phoneticPr fontId="65"/>
  </si>
  <si>
    <t>東海林　美代子</t>
    <rPh sb="0" eb="3">
      <t>ショウジ</t>
    </rPh>
    <rPh sb="4" eb="7">
      <t>ミ　ヨ　コ</t>
    </rPh>
    <phoneticPr fontId="65"/>
  </si>
  <si>
    <t>竹田　早苗</t>
    <rPh sb="0" eb="2">
      <t>タケダ</t>
    </rPh>
    <rPh sb="3" eb="5">
      <t>サナエ</t>
    </rPh>
    <phoneticPr fontId="65"/>
  </si>
  <si>
    <t>木村　和子</t>
    <rPh sb="0" eb="2">
      <t>キムラ</t>
    </rPh>
    <rPh sb="3" eb="5">
      <t>カズコ</t>
    </rPh>
    <phoneticPr fontId="65"/>
  </si>
  <si>
    <t>和家庭保育室　木村　和子</t>
    <rPh sb="0" eb="1">
      <t>ワ</t>
    </rPh>
    <rPh sb="1" eb="3">
      <t>カテイ</t>
    </rPh>
    <rPh sb="3" eb="6">
      <t>ホイクシツ</t>
    </rPh>
    <rPh sb="7" eb="9">
      <t>キムラ</t>
    </rPh>
    <rPh sb="10" eb="12">
      <t>カズコ</t>
    </rPh>
    <phoneticPr fontId="65"/>
  </si>
  <si>
    <t>濱中　明美</t>
    <rPh sb="0" eb="1">
      <t>ハマ</t>
    </rPh>
    <rPh sb="1" eb="2">
      <t>ナカ</t>
    </rPh>
    <rPh sb="3" eb="5">
      <t>アケミ</t>
    </rPh>
    <phoneticPr fontId="65"/>
  </si>
  <si>
    <t>佐藤　弘美</t>
    <rPh sb="0" eb="2">
      <t>サトウ</t>
    </rPh>
    <rPh sb="3" eb="5">
      <t>ヒロミ</t>
    </rPh>
    <phoneticPr fontId="65" alignment="distributed"/>
  </si>
  <si>
    <t>野村　薫</t>
    <rPh sb="0" eb="2">
      <t>ノムラ</t>
    </rPh>
    <rPh sb="3" eb="4">
      <t>カオル</t>
    </rPh>
    <phoneticPr fontId="65"/>
  </si>
  <si>
    <t>小出　美知子</t>
    <rPh sb="0" eb="2">
      <t>コイデ</t>
    </rPh>
    <rPh sb="3" eb="6">
      <t>ミチコ</t>
    </rPh>
    <phoneticPr fontId="65"/>
  </si>
  <si>
    <t>土井　悦子</t>
    <rPh sb="0" eb="2">
      <t>ド　イ</t>
    </rPh>
    <rPh sb="3" eb="5">
      <t>エツコ</t>
    </rPh>
    <phoneticPr fontId="65"/>
  </si>
  <si>
    <t>武内　洋子</t>
    <rPh sb="0" eb="2">
      <t>タケウチ</t>
    </rPh>
    <rPh sb="3" eb="5">
      <t>ヨウコ</t>
    </rPh>
    <phoneticPr fontId="65"/>
  </si>
  <si>
    <t>鈴木　史子</t>
    <rPh sb="0" eb="5">
      <t>スズキ　      フミ    コ</t>
    </rPh>
    <phoneticPr fontId="65"/>
  </si>
  <si>
    <t>仲　　恵美</t>
    <rPh sb="0" eb="1">
      <t>ナカ</t>
    </rPh>
    <rPh sb="3" eb="5">
      <t>エミ</t>
    </rPh>
    <phoneticPr fontId="65"/>
  </si>
  <si>
    <t>齋藤　眞弓</t>
    <rPh sb="0" eb="2">
      <t>サイトウ</t>
    </rPh>
    <rPh sb="3" eb="5">
      <t>マユミ</t>
    </rPh>
    <phoneticPr fontId="65"/>
  </si>
  <si>
    <t>菊地　恵子</t>
    <rPh sb="0" eb="2">
      <t>キクチ</t>
    </rPh>
    <rPh sb="3" eb="5">
      <t>ケイコ</t>
    </rPh>
    <phoneticPr fontId="65"/>
  </si>
  <si>
    <t>日下　恭子</t>
    <rPh sb="0" eb="2">
      <t>クサカ　　　キョウコ</t>
    </rPh>
    <phoneticPr fontId="65" alignment="distributed"/>
  </si>
  <si>
    <t>佐藤　豊子</t>
    <rPh sb="0" eb="2">
      <t>サトウ</t>
    </rPh>
    <rPh sb="3" eb="5">
      <t>トヨコ</t>
    </rPh>
    <phoneticPr fontId="53"/>
  </si>
  <si>
    <t>菊地　美夏</t>
    <rPh sb="0" eb="2">
      <t>キクチ</t>
    </rPh>
    <rPh sb="3" eb="5">
      <t>ミカ</t>
    </rPh>
    <phoneticPr fontId="65"/>
  </si>
  <si>
    <t>戸田　由美</t>
    <rPh sb="0" eb="2">
      <t>トダ</t>
    </rPh>
    <rPh sb="3" eb="5">
      <t>ユミ</t>
    </rPh>
    <phoneticPr fontId="65"/>
  </si>
  <si>
    <t>矢澤　要子</t>
    <rPh sb="0" eb="2">
      <t>ヤザワ</t>
    </rPh>
    <rPh sb="3" eb="4">
      <t>ヨウ</t>
    </rPh>
    <rPh sb="4" eb="5">
      <t>コ</t>
    </rPh>
    <phoneticPr fontId="65"/>
  </si>
  <si>
    <t>星野　和枝</t>
    <rPh sb="0" eb="2">
      <t>ホシノ</t>
    </rPh>
    <rPh sb="3" eb="5">
      <t>カズエ</t>
    </rPh>
    <phoneticPr fontId="53"/>
  </si>
  <si>
    <t>鎌田　優子</t>
    <rPh sb="0" eb="2">
      <t>カマタ</t>
    </rPh>
    <rPh sb="3" eb="5">
      <t>ユウコ</t>
    </rPh>
    <phoneticPr fontId="65"/>
  </si>
  <si>
    <t>佐藤　勇介</t>
    <rPh sb="0" eb="2">
      <t>サトウ</t>
    </rPh>
    <rPh sb="3" eb="5">
      <t>ユウスケ</t>
    </rPh>
    <phoneticPr fontId="53"/>
  </si>
  <si>
    <t>飛内　侑里</t>
    <rPh sb="0" eb="2">
      <t>トビナイ</t>
    </rPh>
    <rPh sb="3" eb="5">
      <t>ユウリ</t>
    </rPh>
    <phoneticPr fontId="53"/>
  </si>
  <si>
    <t>齊藤　あゆみ</t>
    <rPh sb="0" eb="2">
      <t>サイトウ</t>
    </rPh>
    <phoneticPr fontId="53"/>
  </si>
  <si>
    <t>藤垣　祐子</t>
    <rPh sb="0" eb="2">
      <t>フジガキ</t>
    </rPh>
    <rPh sb="3" eb="5">
      <t>ユウコ</t>
    </rPh>
    <phoneticPr fontId="53"/>
  </si>
  <si>
    <t>石山　立身</t>
    <rPh sb="0" eb="2">
      <t>イシヤマ</t>
    </rPh>
    <rPh sb="3" eb="4">
      <t>タ</t>
    </rPh>
    <rPh sb="4" eb="5">
      <t>ミ</t>
    </rPh>
    <phoneticPr fontId="53"/>
  </si>
  <si>
    <t>髙橋　加奈</t>
    <rPh sb="0" eb="2">
      <t>タカハシ</t>
    </rPh>
    <rPh sb="3" eb="5">
      <t>カナ</t>
    </rPh>
    <phoneticPr fontId="53"/>
  </si>
  <si>
    <t>佐藤　恵美子</t>
    <rPh sb="0" eb="2">
      <t>サトウ</t>
    </rPh>
    <rPh sb="3" eb="6">
      <t>エミコ</t>
    </rPh>
    <phoneticPr fontId="65"/>
  </si>
  <si>
    <t>伊藤　由美子</t>
    <rPh sb="0" eb="2">
      <t>イトウ</t>
    </rPh>
    <rPh sb="3" eb="6">
      <t>ユミコ</t>
    </rPh>
    <phoneticPr fontId="65"/>
  </si>
  <si>
    <t>宇佐美　恵子</t>
    <rPh sb="0" eb="3">
      <t>ウサミ</t>
    </rPh>
    <rPh sb="4" eb="6">
      <t>ケイコ</t>
    </rPh>
    <phoneticPr fontId="65"/>
  </si>
  <si>
    <t>多田　直美</t>
    <rPh sb="0" eb="2">
      <t>タダ</t>
    </rPh>
    <rPh sb="3" eb="5">
      <t>ナオミ</t>
    </rPh>
    <phoneticPr fontId="65"/>
  </si>
  <si>
    <t>小林　希</t>
    <rPh sb="0" eb="2">
      <t>コバヤシ</t>
    </rPh>
    <rPh sb="3" eb="4">
      <t>ノゾミ</t>
    </rPh>
    <phoneticPr fontId="65"/>
  </si>
  <si>
    <t>子育てサポート　ばんそうこう　小林　希</t>
    <rPh sb="0" eb="2">
      <t>コソダ</t>
    </rPh>
    <phoneticPr fontId="65"/>
  </si>
  <si>
    <t>及川　文子</t>
    <rPh sb="0" eb="1">
      <t>オイカワ　　　アヤコ</t>
    </rPh>
    <phoneticPr fontId="65"/>
  </si>
  <si>
    <t>濱野　雅代</t>
    <rPh sb="0" eb="2">
      <t>ハマノ</t>
    </rPh>
    <rPh sb="3" eb="5">
      <t>マサヨ</t>
    </rPh>
    <phoneticPr fontId="65"/>
  </si>
  <si>
    <t>鈴木　明子</t>
    <rPh sb="0" eb="2">
      <t>スズキ</t>
    </rPh>
    <rPh sb="3" eb="5">
      <t>アキコ</t>
    </rPh>
    <phoneticPr fontId="53"/>
  </si>
  <si>
    <t>志小田　舞子</t>
    <rPh sb="0" eb="3">
      <t>シコダ</t>
    </rPh>
    <rPh sb="4" eb="6">
      <t>マイコ</t>
    </rPh>
    <phoneticPr fontId="53"/>
  </si>
  <si>
    <t>村田　寿恵</t>
    <rPh sb="0" eb="2">
      <t>ムラタ</t>
    </rPh>
    <rPh sb="3" eb="5">
      <t>ヒサエ</t>
    </rPh>
    <phoneticPr fontId="53"/>
  </si>
  <si>
    <t>伊藤　美樹</t>
    <rPh sb="0" eb="2">
      <t>イトウ</t>
    </rPh>
    <rPh sb="3" eb="5">
      <t>ミキ</t>
    </rPh>
    <phoneticPr fontId="53"/>
  </si>
  <si>
    <t>久光　久美子</t>
    <rPh sb="0" eb="2">
      <t>ヒサミツ</t>
    </rPh>
    <rPh sb="3" eb="6">
      <t>　ク　ミ　　コ</t>
    </rPh>
    <phoneticPr fontId="65"/>
  </si>
  <si>
    <t>佐藤　愛子</t>
    <rPh sb="0" eb="2">
      <t>サトウ</t>
    </rPh>
    <rPh sb="3" eb="5">
      <t>アイコ</t>
    </rPh>
    <phoneticPr fontId="65"/>
  </si>
  <si>
    <t>武田　和子</t>
    <rPh sb="0" eb="2">
      <t>タケダ</t>
    </rPh>
    <rPh sb="3" eb="5">
      <t>カズコ</t>
    </rPh>
    <phoneticPr fontId="65"/>
  </si>
  <si>
    <t>佐藤　礼子</t>
    <rPh sb="0" eb="2">
      <t>サトウ</t>
    </rPh>
    <rPh sb="3" eb="5">
      <t>レイコ</t>
    </rPh>
    <phoneticPr fontId="65"/>
  </si>
  <si>
    <t>佐藤　かおり</t>
    <rPh sb="0" eb="2">
      <t>サトウ</t>
    </rPh>
    <phoneticPr fontId="53"/>
  </si>
  <si>
    <t>佐藤　久美子</t>
    <rPh sb="0" eb="2">
      <t>サトウ</t>
    </rPh>
    <rPh sb="3" eb="6">
      <t>クミコ</t>
    </rPh>
    <phoneticPr fontId="53"/>
  </si>
  <si>
    <t>事業所内保育事業Ａ型</t>
    <phoneticPr fontId="53"/>
  </si>
  <si>
    <t>ビックママランド北目町</t>
    <rPh sb="8" eb="9">
      <t>キタ</t>
    </rPh>
    <rPh sb="9" eb="10">
      <t>メ</t>
    </rPh>
    <rPh sb="10" eb="11">
      <t>マチ</t>
    </rPh>
    <phoneticPr fontId="69"/>
  </si>
  <si>
    <t>仙台市若林区東八番丁183BM本社ビル２階</t>
    <rPh sb="0" eb="3">
      <t>センダイシ</t>
    </rPh>
    <rPh sb="3" eb="6">
      <t>ワカバヤシク</t>
    </rPh>
    <rPh sb="6" eb="7">
      <t>ヒガシ</t>
    </rPh>
    <rPh sb="15" eb="17">
      <t>ホンシャ</t>
    </rPh>
    <rPh sb="20" eb="21">
      <t>カイ</t>
    </rPh>
    <phoneticPr fontId="69"/>
  </si>
  <si>
    <t>株式会社　ビック・ママ</t>
    <rPh sb="0" eb="2">
      <t>カブシキ</t>
    </rPh>
    <rPh sb="2" eb="4">
      <t>カイシャ</t>
    </rPh>
    <phoneticPr fontId="68"/>
  </si>
  <si>
    <t>ワタキュー保育園北四番丁園</t>
    <rPh sb="5" eb="8">
      <t>ホイクエン</t>
    </rPh>
    <rPh sb="8" eb="12">
      <t>キタヨバンチョウ</t>
    </rPh>
    <rPh sb="12" eb="13">
      <t>エン</t>
    </rPh>
    <phoneticPr fontId="66"/>
  </si>
  <si>
    <t>京都府綴喜郡井出町大字多賀小字茶臼塚12-2</t>
    <rPh sb="0" eb="2">
      <t>キョウト</t>
    </rPh>
    <rPh sb="2" eb="3">
      <t>フ</t>
    </rPh>
    <rPh sb="3" eb="6">
      <t>ツヅキグン</t>
    </rPh>
    <rPh sb="6" eb="9">
      <t>イデマチ</t>
    </rPh>
    <rPh sb="9" eb="11">
      <t>オオアザ</t>
    </rPh>
    <rPh sb="11" eb="13">
      <t>タガ</t>
    </rPh>
    <rPh sb="13" eb="14">
      <t>ショウ</t>
    </rPh>
    <rPh sb="14" eb="15">
      <t>アザ</t>
    </rPh>
    <rPh sb="15" eb="16">
      <t>チャ</t>
    </rPh>
    <rPh sb="16" eb="17">
      <t>ウス</t>
    </rPh>
    <rPh sb="17" eb="18">
      <t>ツカ</t>
    </rPh>
    <phoneticPr fontId="69"/>
  </si>
  <si>
    <t>ワタキューセイモア　株式会社</t>
    <rPh sb="10" eb="12">
      <t>カブシキ</t>
    </rPh>
    <rPh sb="12" eb="14">
      <t>カイシャ</t>
    </rPh>
    <phoneticPr fontId="68"/>
  </si>
  <si>
    <t>ビックママランド支倉園</t>
    <rPh sb="8" eb="10">
      <t>ハセクラ</t>
    </rPh>
    <rPh sb="10" eb="11">
      <t>エン</t>
    </rPh>
    <phoneticPr fontId="66"/>
  </si>
  <si>
    <t>わくわくモリモリ保育所</t>
    <rPh sb="8" eb="10">
      <t>ホイク</t>
    </rPh>
    <rPh sb="10" eb="11">
      <t>ショ</t>
    </rPh>
    <phoneticPr fontId="69"/>
  </si>
  <si>
    <t>仙台市青葉区五橋1－6－2</t>
    <rPh sb="0" eb="3">
      <t>センダイシ</t>
    </rPh>
    <rPh sb="3" eb="6">
      <t>アオバク</t>
    </rPh>
    <rPh sb="6" eb="8">
      <t>イツツバシ</t>
    </rPh>
    <phoneticPr fontId="69"/>
  </si>
  <si>
    <t>医療法人社団　裕歯会</t>
    <rPh sb="0" eb="2">
      <t>イリョウ</t>
    </rPh>
    <rPh sb="2" eb="4">
      <t>ホウジン</t>
    </rPh>
    <rPh sb="4" eb="6">
      <t>シャダン</t>
    </rPh>
    <rPh sb="7" eb="8">
      <t>ユウ</t>
    </rPh>
    <rPh sb="8" eb="9">
      <t>ハ</t>
    </rPh>
    <rPh sb="9" eb="10">
      <t>カイ</t>
    </rPh>
    <phoneticPr fontId="68"/>
  </si>
  <si>
    <t>りありのきっず仙台錦町公園</t>
    <rPh sb="7" eb="9">
      <t>センダイ</t>
    </rPh>
    <rPh sb="9" eb="13">
      <t>ニシキチョウコウエン</t>
    </rPh>
    <phoneticPr fontId="6"/>
  </si>
  <si>
    <t>あすと長町保育所</t>
    <rPh sb="3" eb="5">
      <t>ナガマチ</t>
    </rPh>
    <rPh sb="5" eb="7">
      <t>ホイク</t>
    </rPh>
    <rPh sb="7" eb="8">
      <t>ショ</t>
    </rPh>
    <phoneticPr fontId="66"/>
  </si>
  <si>
    <t>仙台市泉区南光台東2-11-26</t>
    <rPh sb="0" eb="3">
      <t>センダイシ</t>
    </rPh>
    <rPh sb="3" eb="5">
      <t>イズミク</t>
    </rPh>
    <rPh sb="5" eb="7">
      <t>ナンコウ</t>
    </rPh>
    <rPh sb="7" eb="8">
      <t>ダイ</t>
    </rPh>
    <rPh sb="8" eb="9">
      <t>ヒガシ</t>
    </rPh>
    <phoneticPr fontId="69"/>
  </si>
  <si>
    <t>医療法人　徳真会</t>
    <rPh sb="0" eb="2">
      <t>イリョウ</t>
    </rPh>
    <rPh sb="2" eb="4">
      <t>ホウジン</t>
    </rPh>
    <rPh sb="5" eb="6">
      <t>トク</t>
    </rPh>
    <rPh sb="6" eb="7">
      <t>マコト</t>
    </rPh>
    <rPh sb="7" eb="8">
      <t>カイ</t>
    </rPh>
    <phoneticPr fontId="68"/>
  </si>
  <si>
    <t>りっきーぱーくあすと長町</t>
    <rPh sb="10" eb="12">
      <t>ナガマチ</t>
    </rPh>
    <phoneticPr fontId="69"/>
  </si>
  <si>
    <t>株式会社　ミツイ</t>
    <rPh sb="0" eb="2">
      <t>カブシキ</t>
    </rPh>
    <rPh sb="2" eb="4">
      <t>カイシャ</t>
    </rPh>
    <phoneticPr fontId="69"/>
  </si>
  <si>
    <t>もりのひろば保育園</t>
    <rPh sb="6" eb="9">
      <t>ホイクエン</t>
    </rPh>
    <phoneticPr fontId="66"/>
  </si>
  <si>
    <t>仙台市宮城野区幸町2-22-37</t>
    <rPh sb="7" eb="9">
      <t>サイワイチョウ</t>
    </rPh>
    <phoneticPr fontId="69"/>
  </si>
  <si>
    <t>有限会社　ＡＫＩ</t>
    <rPh sb="0" eb="2">
      <t>ユウゲン</t>
    </rPh>
    <rPh sb="2" eb="4">
      <t>カイシャ</t>
    </rPh>
    <phoneticPr fontId="68"/>
  </si>
  <si>
    <t>ヤクルト二日町つばめ保育園</t>
    <rPh sb="4" eb="7">
      <t>フツカマチ</t>
    </rPh>
    <rPh sb="10" eb="13">
      <t>ホイクエン</t>
    </rPh>
    <phoneticPr fontId="69"/>
  </si>
  <si>
    <t>宮城県名取市植松字宮島77</t>
    <rPh sb="0" eb="3">
      <t>ミヤギケン</t>
    </rPh>
    <rPh sb="3" eb="6">
      <t>ナトリシ</t>
    </rPh>
    <rPh sb="6" eb="8">
      <t>ウエマツ</t>
    </rPh>
    <rPh sb="8" eb="9">
      <t>アザ</t>
    </rPh>
    <rPh sb="9" eb="10">
      <t>ミヤ</t>
    </rPh>
    <rPh sb="10" eb="11">
      <t>シマ</t>
    </rPh>
    <phoneticPr fontId="69"/>
  </si>
  <si>
    <t>きらきら保育園</t>
    <rPh sb="4" eb="7">
      <t>ホイクエン</t>
    </rPh>
    <phoneticPr fontId="69"/>
  </si>
  <si>
    <t>仙台市泉区住吉台東5-5-8</t>
    <rPh sb="0" eb="3">
      <t>センダイシ</t>
    </rPh>
    <rPh sb="3" eb="5">
      <t>イズミク</t>
    </rPh>
    <rPh sb="5" eb="7">
      <t>スミヨシ</t>
    </rPh>
    <rPh sb="7" eb="8">
      <t>ダイ</t>
    </rPh>
    <rPh sb="8" eb="9">
      <t>ヒガシ</t>
    </rPh>
    <phoneticPr fontId="69"/>
  </si>
  <si>
    <t>有限会社　ひだまり介護</t>
    <rPh sb="0" eb="4">
      <t>ユウゲンガイシャ</t>
    </rPh>
    <rPh sb="9" eb="11">
      <t>カイゴ</t>
    </rPh>
    <phoneticPr fontId="69"/>
  </si>
  <si>
    <t>事業所内保育事業Ｂ型</t>
    <phoneticPr fontId="53"/>
  </si>
  <si>
    <t>ヤクルトあやしつばめ保育園</t>
    <rPh sb="10" eb="13">
      <t>ホイクエン</t>
    </rPh>
    <phoneticPr fontId="69"/>
  </si>
  <si>
    <t>事業所内保育事業保育所型</t>
    <phoneticPr fontId="53"/>
  </si>
  <si>
    <t>エスパルキッズ保育園</t>
    <rPh sb="7" eb="10">
      <t>ホイクエン</t>
    </rPh>
    <phoneticPr fontId="66"/>
  </si>
  <si>
    <t>仙台市青葉区中央1-1-1</t>
    <rPh sb="0" eb="6">
      <t>センダイシアオバク</t>
    </rPh>
    <rPh sb="6" eb="8">
      <t>チュウオウ</t>
    </rPh>
    <phoneticPr fontId="69"/>
  </si>
  <si>
    <t>仙台ターミナルビル　株式会社</t>
    <rPh sb="0" eb="2">
      <t>センダイ</t>
    </rPh>
    <rPh sb="10" eb="12">
      <t>カブシキ</t>
    </rPh>
    <rPh sb="12" eb="14">
      <t>カイシャ</t>
    </rPh>
    <phoneticPr fontId="68"/>
  </si>
  <si>
    <t>コープこやぎの保育園</t>
    <rPh sb="7" eb="10">
      <t>ホイクエン</t>
    </rPh>
    <phoneticPr fontId="69"/>
  </si>
  <si>
    <t>仙台市青葉区桜ヶ丘2-20-1</t>
    <rPh sb="3" eb="6">
      <t>アオバク</t>
    </rPh>
    <rPh sb="6" eb="9">
      <t>サクラガオカ</t>
    </rPh>
    <phoneticPr fontId="69"/>
  </si>
  <si>
    <t>社会福祉法人　こーぷ福祉会</t>
    <rPh sb="0" eb="2">
      <t>シャカイ</t>
    </rPh>
    <rPh sb="2" eb="4">
      <t>フクシ</t>
    </rPh>
    <rPh sb="4" eb="6">
      <t>ホウジン</t>
    </rPh>
    <rPh sb="10" eb="12">
      <t>フクシ</t>
    </rPh>
    <rPh sb="12" eb="13">
      <t>カイ</t>
    </rPh>
    <phoneticPr fontId="69"/>
  </si>
  <si>
    <t>仙台市青葉区栗生1-25-1</t>
    <rPh sb="0" eb="3">
      <t>センダイシ</t>
    </rPh>
    <rPh sb="3" eb="6">
      <t>アオバク</t>
    </rPh>
    <rPh sb="6" eb="7">
      <t>クリ</t>
    </rPh>
    <rPh sb="7" eb="8">
      <t>ショウ</t>
    </rPh>
    <phoneticPr fontId="69"/>
  </si>
  <si>
    <t>社会福祉法人　幸生会</t>
    <rPh sb="0" eb="2">
      <t>シャカイ</t>
    </rPh>
    <rPh sb="2" eb="4">
      <t>フクシ</t>
    </rPh>
    <rPh sb="4" eb="6">
      <t>ホウジン</t>
    </rPh>
    <rPh sb="7" eb="8">
      <t>コウ</t>
    </rPh>
    <rPh sb="8" eb="9">
      <t>セイ</t>
    </rPh>
    <rPh sb="9" eb="10">
      <t>カイ</t>
    </rPh>
    <phoneticPr fontId="69"/>
  </si>
  <si>
    <t>仙台市泉区実沢字立田屋敷17-1</t>
    <rPh sb="5" eb="7">
      <t>サネザワ</t>
    </rPh>
    <rPh sb="7" eb="8">
      <t>アザ</t>
    </rPh>
    <rPh sb="8" eb="10">
      <t>タツタ</t>
    </rPh>
    <rPh sb="10" eb="12">
      <t>ヤシキ</t>
    </rPh>
    <phoneticPr fontId="68"/>
  </si>
  <si>
    <t>医療法人　松田会</t>
    <rPh sb="0" eb="2">
      <t>イリョウ</t>
    </rPh>
    <rPh sb="2" eb="4">
      <t>ホウジン</t>
    </rPh>
    <rPh sb="5" eb="7">
      <t>マツダ</t>
    </rPh>
    <rPh sb="7" eb="8">
      <t>カイ</t>
    </rPh>
    <phoneticPr fontId="69"/>
  </si>
  <si>
    <t>せせらぎ保育園</t>
    <rPh sb="4" eb="7">
      <t>ホイクエン</t>
    </rPh>
    <phoneticPr fontId="66"/>
  </si>
  <si>
    <t>仙台市青葉区芋沢字横前1-1</t>
    <rPh sb="0" eb="3">
      <t>センダイシ</t>
    </rPh>
    <rPh sb="3" eb="6">
      <t>アオバク</t>
    </rPh>
    <rPh sb="6" eb="7">
      <t>イモ</t>
    </rPh>
    <rPh sb="7" eb="8">
      <t>ザワ</t>
    </rPh>
    <rPh sb="8" eb="9">
      <t>アザ</t>
    </rPh>
    <rPh sb="9" eb="10">
      <t>ヨコ</t>
    </rPh>
    <rPh sb="10" eb="11">
      <t>マエ</t>
    </rPh>
    <phoneticPr fontId="69"/>
  </si>
  <si>
    <t>社会福祉法人　陽光福祉会</t>
    <rPh sb="0" eb="2">
      <t>シャカイ</t>
    </rPh>
    <rPh sb="2" eb="4">
      <t>フクシ</t>
    </rPh>
    <rPh sb="4" eb="6">
      <t>ホウジン</t>
    </rPh>
    <rPh sb="7" eb="8">
      <t>ヨウ</t>
    </rPh>
    <rPh sb="8" eb="9">
      <t>ヒカリ</t>
    </rPh>
    <rPh sb="9" eb="11">
      <t>フクシ</t>
    </rPh>
    <rPh sb="11" eb="12">
      <t>カイ</t>
    </rPh>
    <phoneticPr fontId="69"/>
  </si>
  <si>
    <t>給付のおうち保育園</t>
    <rPh sb="0" eb="2">
      <t>キュウフ</t>
    </rPh>
    <rPh sb="6" eb="9">
      <t>ホイクエン</t>
    </rPh>
    <phoneticPr fontId="53"/>
  </si>
  <si>
    <t>仙台市青葉区上杉１丁目10-100</t>
    <rPh sb="0" eb="3">
      <t>センダイシ</t>
    </rPh>
    <rPh sb="3" eb="6">
      <t>アオバク</t>
    </rPh>
    <rPh sb="6" eb="8">
      <t>カミスギ</t>
    </rPh>
    <rPh sb="9" eb="11">
      <t>チョウメ</t>
    </rPh>
    <phoneticPr fontId="53"/>
  </si>
  <si>
    <t>株式会社　かみすぎ</t>
    <rPh sb="0" eb="4">
      <t>カブシキガイシャ</t>
    </rPh>
    <phoneticPr fontId="73"/>
  </si>
  <si>
    <t>1時間延長型</t>
  </si>
  <si>
    <r>
      <t xml:space="preserve">A階層又はB階層，多子（短時間認定児童についてはＣ1～Ｃ5階層含む）の児童の減免実施人数について，短時間延長・標準時間延長それぞれで申請をします。実績報告時に毎月報告の減免対象児童数と合わせます。
</t>
    </r>
    <r>
      <rPr>
        <b/>
        <sz val="11"/>
        <color theme="1"/>
        <rFont val="HGSｺﾞｼｯｸM"/>
        <family val="3"/>
        <charset val="128"/>
      </rPr>
      <t>※現時点では年間の見込み人数のため，おおよその数字でもかまいません。</t>
    </r>
    <rPh sb="1" eb="3">
      <t>カイソウ</t>
    </rPh>
    <rPh sb="3" eb="4">
      <t>マタ</t>
    </rPh>
    <rPh sb="6" eb="8">
      <t>カイソウ</t>
    </rPh>
    <rPh sb="9" eb="11">
      <t>タシ</t>
    </rPh>
    <rPh sb="12" eb="15">
      <t>タンジカン</t>
    </rPh>
    <rPh sb="15" eb="17">
      <t>ニンテイ</t>
    </rPh>
    <rPh sb="17" eb="19">
      <t>ジドウ</t>
    </rPh>
    <rPh sb="29" eb="31">
      <t>カイソウ</t>
    </rPh>
    <rPh sb="31" eb="32">
      <t>フク</t>
    </rPh>
    <rPh sb="35" eb="37">
      <t>ジドウ</t>
    </rPh>
    <rPh sb="38" eb="40">
      <t>ゲンメン</t>
    </rPh>
    <rPh sb="40" eb="42">
      <t>ジッシ</t>
    </rPh>
    <rPh sb="42" eb="44">
      <t>ニンズウ</t>
    </rPh>
    <rPh sb="49" eb="52">
      <t>タンジカン</t>
    </rPh>
    <rPh sb="52" eb="54">
      <t>エンチョウ</t>
    </rPh>
    <rPh sb="55" eb="57">
      <t>ヒョウジュン</t>
    </rPh>
    <rPh sb="57" eb="59">
      <t>ジカン</t>
    </rPh>
    <rPh sb="59" eb="61">
      <t>エンチョウ</t>
    </rPh>
    <rPh sb="66" eb="68">
      <t>シンセイ</t>
    </rPh>
    <rPh sb="73" eb="75">
      <t>ジッセキ</t>
    </rPh>
    <rPh sb="75" eb="77">
      <t>ホウコク</t>
    </rPh>
    <rPh sb="77" eb="78">
      <t>ジ</t>
    </rPh>
    <rPh sb="84" eb="86">
      <t>ゲンメン</t>
    </rPh>
    <rPh sb="86" eb="88">
      <t>タイショウ</t>
    </rPh>
    <phoneticPr fontId="3"/>
  </si>
  <si>
    <t>※対象者は以下の児童</t>
    <rPh sb="1" eb="4">
      <t>タイショウシャ</t>
    </rPh>
    <rPh sb="5" eb="7">
      <t>イカ</t>
    </rPh>
    <rPh sb="8" eb="10">
      <t>ジドウ</t>
    </rPh>
    <phoneticPr fontId="3"/>
  </si>
  <si>
    <t>年度　延長保育料減免分</t>
    <phoneticPr fontId="3"/>
  </si>
  <si>
    <t>１．保育短時間加算分</t>
    <rPh sb="2" eb="4">
      <t>ホイク</t>
    </rPh>
    <rPh sb="4" eb="5">
      <t>ミジカ</t>
    </rPh>
    <rPh sb="5" eb="7">
      <t>ジカン</t>
    </rPh>
    <rPh sb="7" eb="9">
      <t>カサン</t>
    </rPh>
    <rPh sb="9" eb="10">
      <t>ブン</t>
    </rPh>
    <phoneticPr fontId="3"/>
  </si>
  <si>
    <t>２．保育標準時間加算分</t>
    <rPh sb="2" eb="4">
      <t>ホイク</t>
    </rPh>
    <rPh sb="4" eb="6">
      <t>ヒョウジュン</t>
    </rPh>
    <rPh sb="6" eb="8">
      <t>ジカン</t>
    </rPh>
    <rPh sb="8" eb="10">
      <t>カサン</t>
    </rPh>
    <rPh sb="10" eb="11">
      <t>ブン</t>
    </rPh>
    <phoneticPr fontId="3"/>
  </si>
  <si>
    <t>減免分</t>
    <rPh sb="0" eb="2">
      <t>ゲンメン</t>
    </rPh>
    <rPh sb="2" eb="3">
      <t>ブン</t>
    </rPh>
    <phoneticPr fontId="3"/>
  </si>
  <si>
    <t>補助金所要額
（Ｇ+Ｈ）</t>
    <rPh sb="0" eb="3">
      <t>ホジョキン</t>
    </rPh>
    <rPh sb="3" eb="5">
      <t>ショヨウ</t>
    </rPh>
    <rPh sb="5" eb="6">
      <t>ガク</t>
    </rPh>
    <phoneticPr fontId="3"/>
  </si>
  <si>
    <t>「４．交付基準額」に別シート「仙台市家庭的保育事業等延長保育事業費補助金　基準額表」の該当する金額が自動的に表示されています。ご確認ください。</t>
    <rPh sb="3" eb="5">
      <t>コウフ</t>
    </rPh>
    <rPh sb="5" eb="7">
      <t>キジュン</t>
    </rPh>
    <rPh sb="7" eb="8">
      <t>ガク</t>
    </rPh>
    <rPh sb="10" eb="11">
      <t>ベツ</t>
    </rPh>
    <rPh sb="43" eb="45">
      <t>ガイトウ</t>
    </rPh>
    <rPh sb="47" eb="49">
      <t>キンガク</t>
    </rPh>
    <rPh sb="50" eb="53">
      <t>ジドウテキ</t>
    </rPh>
    <rPh sb="54" eb="56">
      <t>ヒョウジ</t>
    </rPh>
    <rPh sb="64" eb="66">
      <t>カクニン</t>
    </rPh>
    <phoneticPr fontId="3"/>
  </si>
  <si>
    <t>次に，別紙１「延長保育料減免分」を作成します。</t>
    <rPh sb="3" eb="5">
      <t>ベッシ</t>
    </rPh>
    <rPh sb="7" eb="9">
      <t>エンチョウ</t>
    </rPh>
    <rPh sb="9" eb="11">
      <t>ホイク</t>
    </rPh>
    <phoneticPr fontId="3"/>
  </si>
  <si>
    <t>Ａ～Ｉ欄について，各シートに入力した内容により金額が自動計算されます。</t>
    <rPh sb="3" eb="4">
      <t>ラン</t>
    </rPh>
    <rPh sb="9" eb="10">
      <t>カク</t>
    </rPh>
    <rPh sb="14" eb="16">
      <t>ニュウリョク</t>
    </rPh>
    <rPh sb="18" eb="20">
      <t>ナイヨウ</t>
    </rPh>
    <rPh sb="23" eb="25">
      <t>キンガク</t>
    </rPh>
    <rPh sb="26" eb="28">
      <t>ジドウ</t>
    </rPh>
    <rPh sb="28" eb="30">
      <t>ケイサン</t>
    </rPh>
    <phoneticPr fontId="3"/>
  </si>
  <si>
    <r>
      <rPr>
        <b/>
        <sz val="11"/>
        <rFont val="HGSｺﾞｼｯｸM"/>
        <family val="3"/>
        <charset val="128"/>
      </rPr>
      <t>Ｉ「補助金所要額」欄に記載された金額が，補助金の申請額になります。</t>
    </r>
    <r>
      <rPr>
        <sz val="11"/>
        <rFont val="HGSｺﾞｼｯｸM"/>
        <family val="3"/>
        <charset val="128"/>
      </rPr>
      <t xml:space="preserve">
　（様式第4号の「補助金申請額」欄に自動で反映します。）</t>
    </r>
    <rPh sb="2" eb="5">
      <t>ホジョキン</t>
    </rPh>
    <rPh sb="5" eb="7">
      <t>ショヨウ</t>
    </rPh>
    <rPh sb="7" eb="8">
      <t>ガク</t>
    </rPh>
    <rPh sb="9" eb="10">
      <t>ラン</t>
    </rPh>
    <rPh sb="11" eb="13">
      <t>キサイ</t>
    </rPh>
    <rPh sb="16" eb="18">
      <t>キンガク</t>
    </rPh>
    <rPh sb="20" eb="23">
      <t>ホジョキン</t>
    </rPh>
    <rPh sb="24" eb="27">
      <t>シンセイガク</t>
    </rPh>
    <rPh sb="36" eb="38">
      <t>ヨウシキ</t>
    </rPh>
    <rPh sb="38" eb="39">
      <t>ダイ</t>
    </rPh>
    <rPh sb="40" eb="41">
      <t>ゴウ</t>
    </rPh>
    <rPh sb="43" eb="46">
      <t>ホジョキン</t>
    </rPh>
    <rPh sb="46" eb="49">
      <t>シンセイガク</t>
    </rPh>
    <rPh sb="50" eb="51">
      <t>ラン</t>
    </rPh>
    <rPh sb="52" eb="54">
      <t>ジドウ</t>
    </rPh>
    <rPh sb="55" eb="57">
      <t>ハンエイ</t>
    </rPh>
    <phoneticPr fontId="3"/>
  </si>
  <si>
    <t>印刷する際は，ファイル＞印刷&gt;設定：ブック全体を印刷＞ページ指定　3　から　8　ページ</t>
    <rPh sb="0" eb="2">
      <t>インサツ</t>
    </rPh>
    <rPh sb="4" eb="5">
      <t>サイ</t>
    </rPh>
    <rPh sb="12" eb="14">
      <t>インサツ</t>
    </rPh>
    <rPh sb="15" eb="17">
      <t>セッテイ</t>
    </rPh>
    <rPh sb="21" eb="23">
      <t>ゼンタイ</t>
    </rPh>
    <rPh sb="24" eb="26">
      <t>インサツ</t>
    </rPh>
    <rPh sb="30" eb="32">
      <t>シテイ</t>
    </rPh>
    <phoneticPr fontId="3"/>
  </si>
  <si>
    <t>令和　年　月　日～令和　年　月　日</t>
    <rPh sb="0" eb="2">
      <t>レイワ</t>
    </rPh>
    <rPh sb="9" eb="11">
      <t>レイワ</t>
    </rPh>
    <phoneticPr fontId="3"/>
  </si>
  <si>
    <t>家庭的保育事業（定員4人以上）</t>
    <rPh sb="0" eb="3">
      <t>カテイテキ</t>
    </rPh>
    <rPh sb="3" eb="5">
      <t>ホイク</t>
    </rPh>
    <rPh sb="5" eb="7">
      <t>ジギョウ</t>
    </rPh>
    <rPh sb="8" eb="10">
      <t>テイイン</t>
    </rPh>
    <rPh sb="11" eb="12">
      <t>ニン</t>
    </rPh>
    <rPh sb="12" eb="14">
      <t>イジョウ</t>
    </rPh>
    <phoneticPr fontId="3"/>
  </si>
  <si>
    <t>家庭的保育事業（定員3人以下）</t>
    <rPh sb="0" eb="7">
      <t>カテイテキホイクジギョウ</t>
    </rPh>
    <rPh sb="8" eb="10">
      <t>テイイン</t>
    </rPh>
    <rPh sb="11" eb="12">
      <t>ニン</t>
    </rPh>
    <rPh sb="12" eb="14">
      <t>イカ</t>
    </rPh>
    <phoneticPr fontId="3"/>
  </si>
  <si>
    <t>小規模保育事業Ｃ型</t>
    <rPh sb="0" eb="7">
      <t>ショウキボホイクジギョウ</t>
    </rPh>
    <rPh sb="8" eb="9">
      <t>ガタ</t>
    </rPh>
    <phoneticPr fontId="3"/>
  </si>
  <si>
    <t>家庭的保育事業（定員4人以上）</t>
    <rPh sb="0" eb="7">
      <t>カテイテキホイクジギョウ</t>
    </rPh>
    <rPh sb="8" eb="10">
      <t>テイイン</t>
    </rPh>
    <rPh sb="11" eb="14">
      <t>ニンイジョウ</t>
    </rPh>
    <phoneticPr fontId="53"/>
  </si>
  <si>
    <t>家庭的保育事業（定員3人以下）</t>
    <rPh sb="0" eb="7">
      <t>カテイテキホイクジギョウ</t>
    </rPh>
    <rPh sb="8" eb="10">
      <t>テイイン</t>
    </rPh>
    <rPh sb="11" eb="12">
      <t>ニン</t>
    </rPh>
    <rPh sb="12" eb="14">
      <t>イカ</t>
    </rPh>
    <phoneticPr fontId="53"/>
  </si>
  <si>
    <t>承認時間（保育標準時間）</t>
    <rPh sb="0" eb="2">
      <t>ショウニン</t>
    </rPh>
    <rPh sb="2" eb="4">
      <t>ジカン</t>
    </rPh>
    <rPh sb="5" eb="11">
      <t>ホイクヒョウジュンジカン</t>
    </rPh>
    <phoneticPr fontId="2"/>
  </si>
  <si>
    <t>小規模保育事業A型B型C型
・事業所内保育事業A・B型・家庭的保育事業</t>
    <rPh sb="0" eb="7">
      <t>ショウキボホイクジギョウ</t>
    </rPh>
    <rPh sb="8" eb="9">
      <t>ガタ</t>
    </rPh>
    <rPh sb="10" eb="11">
      <t>ガタ</t>
    </rPh>
    <rPh sb="12" eb="13">
      <t>ガタ</t>
    </rPh>
    <rPh sb="15" eb="18">
      <t>ジギョウショ</t>
    </rPh>
    <rPh sb="18" eb="19">
      <t>ナイ</t>
    </rPh>
    <rPh sb="19" eb="21">
      <t>ホイク</t>
    </rPh>
    <rPh sb="21" eb="23">
      <t>ジギョウ</t>
    </rPh>
    <rPh sb="26" eb="27">
      <t>ガタ</t>
    </rPh>
    <rPh sb="28" eb="35">
      <t>カテイテキホイクジギョウ</t>
    </rPh>
    <phoneticPr fontId="3"/>
  </si>
  <si>
    <t>－</t>
  </si>
  <si>
    <t>30分延長型</t>
  </si>
  <si>
    <t>30分延長型</t>
    <phoneticPr fontId="3"/>
  </si>
  <si>
    <t>代表取締役　上杉　太郎</t>
    <rPh sb="0" eb="5">
      <t>ダイヒョウトリシマリヤク</t>
    </rPh>
    <rPh sb="6" eb="8">
      <t>カミスギ</t>
    </rPh>
    <rPh sb="9" eb="11">
      <t>タロウ</t>
    </rPh>
    <phoneticPr fontId="3"/>
  </si>
  <si>
    <t>事務局　鈴木</t>
    <rPh sb="0" eb="3">
      <t>ジムキョク</t>
    </rPh>
    <rPh sb="4" eb="6">
      <t>スズキ</t>
    </rPh>
    <phoneticPr fontId="3"/>
  </si>
  <si>
    <t>＊＊＊-＊＊＊＊</t>
    <phoneticPr fontId="3"/>
  </si>
  <si>
    <t>該当あり</t>
  </si>
  <si>
    <t>２時間延長型</t>
  </si>
  <si>
    <t>〇〇　〇子</t>
    <rPh sb="4" eb="5">
      <t>コ</t>
    </rPh>
    <phoneticPr fontId="3"/>
  </si>
  <si>
    <t>非常勤</t>
  </si>
  <si>
    <t>平成　年　月　日～令和　年　月　日</t>
    <rPh sb="9" eb="11">
      <t>レイワ</t>
    </rPh>
    <phoneticPr fontId="3"/>
  </si>
  <si>
    <t>△△　△美</t>
    <rPh sb="4" eb="5">
      <t>ミ</t>
    </rPh>
    <phoneticPr fontId="3"/>
  </si>
  <si>
    <t>◇◇　◇</t>
    <phoneticPr fontId="3"/>
  </si>
  <si>
    <t>調理員</t>
    <rPh sb="0" eb="3">
      <t>チョウリイン</t>
    </rPh>
    <phoneticPr fontId="3"/>
  </si>
  <si>
    <t>常勤職員は，ローテーションにより実施</t>
    <rPh sb="0" eb="2">
      <t>ジョウキン</t>
    </rPh>
    <rPh sb="2" eb="4">
      <t>ショクイン</t>
    </rPh>
    <rPh sb="16" eb="18">
      <t>ジッシ</t>
    </rPh>
    <phoneticPr fontId="3"/>
  </si>
  <si>
    <t>平成31年4月1日～令和4年3月31日</t>
    <rPh sb="10" eb="12">
      <t>レイワ</t>
    </rPh>
    <phoneticPr fontId="3"/>
  </si>
  <si>
    <t>●保育短時間</t>
    <rPh sb="1" eb="3">
      <t>ホイク</t>
    </rPh>
    <rPh sb="3" eb="6">
      <t>タンジカン</t>
    </rPh>
    <phoneticPr fontId="3"/>
  </si>
  <si>
    <t>●保育標準時間</t>
    <rPh sb="1" eb="7">
      <t>ホイクヒョウジュンジカン</t>
    </rPh>
    <phoneticPr fontId="3"/>
  </si>
  <si>
    <t>【月額制の場合】</t>
  </si>
  <si>
    <t>Ａ階層Ｂ階層，Ｃ1～Ｃ5階層</t>
    <phoneticPr fontId="3"/>
  </si>
  <si>
    <t>Ａ階層及びＢ階層</t>
  </si>
  <si>
    <t>各延長時間　　　1,000円</t>
  </si>
  <si>
    <t>30分延長　　　　　3,000円</t>
    <phoneticPr fontId="3"/>
  </si>
  <si>
    <t>多子減免</t>
  </si>
  <si>
    <t>1時間延長　 　　　3,000円</t>
    <phoneticPr fontId="3"/>
  </si>
  <si>
    <t>各延長時間　　　500円</t>
  </si>
  <si>
    <t>2時間以上の延長　　各施設の設定料金</t>
  </si>
  <si>
    <t>多子減免</t>
    <phoneticPr fontId="3"/>
  </si>
  <si>
    <t>【日額制の場合】</t>
  </si>
  <si>
    <t>30分延長　　　　　　1,500円（＠3,000×1/2）</t>
    <phoneticPr fontId="3"/>
  </si>
  <si>
    <t>各施設の設定による</t>
  </si>
  <si>
    <t>1時間延長　　　　　  1,500円（＠3,000×1/2）</t>
  </si>
  <si>
    <t>2時間以上の延長　　各施設の設定料金×1/2</t>
  </si>
  <si>
    <t>保育短時間：Ａ階層（生活保護世帯），Ｂ階層（非課税世帯），多子軽減，Ｃ1～Ｃ5階層の利用児童</t>
    <rPh sb="31" eb="33">
      <t>ケイゲン</t>
    </rPh>
    <phoneticPr fontId="3"/>
  </si>
  <si>
    <t>保育標準時間：Ａ階層（生活保護世帯），Ｂ階層（非課税世帯），多子軽減の利用児童</t>
    <rPh sb="2" eb="4">
      <t>ヒョウジュン</t>
    </rPh>
    <rPh sb="32" eb="34">
      <t>ケイゲン</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</si>
</sst>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76" formatCode="#,##0_ "/>
    <numFmt numFmtId="177" formatCode="#,##0_);[Red]\(#,##0\)"/>
    <numFmt numFmtId="178" formatCode="#,###&quot;円&quot;"/>
    <numFmt numFmtId="179" formatCode="\A\ #,###"/>
    <numFmt numFmtId="180" formatCode="\B\ #,###"/>
    <numFmt numFmtId="181" formatCode="#,##0_ ;[Red]\-#,##0\ "/>
    <numFmt numFmtId="182" formatCode="0_);[Red]\(0\)"/>
    <numFmt numFmtId="183" formatCode="#,##0&quot;円&quot;"/>
  </numFmts>
  <fonts count="88"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6"/>
      <name val="ＭＳ Ｐゴシック"/>
      <family val="3"/>
      <charset val="128"/>
    </font>
    <font>
      <sz val="12"/>
      <name val="ＭＳ Ｐゴシック"/>
      <family val="3"/>
      <charset val="128"/>
    </font>
    <font>
      <sz val="22"/>
      <name val="HGｺﾞｼｯｸM"/>
      <family val="3"/>
      <charset val="128"/>
    </font>
    <font>
      <sz val="11"/>
      <color theme="1"/>
      <name val="ＭＳ Ｐゴシック"/>
      <family val="3"/>
      <charset val="128"/>
      <scheme val="minor"/>
    </font>
    <font>
      <b/>
      <sz val="14"/>
      <name val="HGSｺﾞｼｯｸM"/>
      <family val="3"/>
      <charset val="128"/>
    </font>
    <font>
      <sz val="11"/>
      <name val="HGSｺﾞｼｯｸM"/>
      <family val="3"/>
      <charset val="128"/>
    </font>
    <font>
      <sz val="16"/>
      <name val="HGSｺﾞｼｯｸM"/>
      <family val="3"/>
      <charset val="128"/>
    </font>
    <font>
      <b/>
      <sz val="11"/>
      <name val="HGSｺﾞｼｯｸM"/>
      <family val="3"/>
      <charset val="128"/>
    </font>
    <font>
      <sz val="11"/>
      <color theme="1"/>
      <name val="HGSｺﾞｼｯｸM"/>
      <family val="3"/>
      <charset val="128"/>
    </font>
    <font>
      <sz val="11"/>
      <color rgb="FFC00000"/>
      <name val="HGSｺﾞｼｯｸM"/>
      <family val="3"/>
      <charset val="128"/>
    </font>
    <font>
      <b/>
      <sz val="11"/>
      <color theme="1"/>
      <name val="HGSｺﾞｼｯｸM"/>
      <family val="3"/>
      <charset val="128"/>
    </font>
    <font>
      <sz val="12"/>
      <name val="HGSｺﾞｼｯｸM"/>
      <family val="3"/>
      <charset val="128"/>
    </font>
    <font>
      <b/>
      <sz val="16"/>
      <name val="HGSｺﾞｼｯｸM"/>
      <family val="3"/>
      <charset val="128"/>
    </font>
    <font>
      <sz val="14"/>
      <name val="HGSｺﾞｼｯｸM"/>
      <family val="3"/>
      <charset val="128"/>
    </font>
    <font>
      <sz val="12"/>
      <color indexed="30"/>
      <name val="HGSｺﾞｼｯｸM"/>
      <family val="3"/>
      <charset val="128"/>
    </font>
    <font>
      <sz val="12"/>
      <color theme="1"/>
      <name val="HGSｺﾞｼｯｸM"/>
      <family val="3"/>
      <charset val="128"/>
    </font>
    <font>
      <sz val="14"/>
      <color theme="1"/>
      <name val="HGSｺﾞｼｯｸM"/>
      <family val="3"/>
      <charset val="128"/>
    </font>
    <font>
      <sz val="18"/>
      <name val="HGｺﾞｼｯｸM"/>
      <family val="3"/>
      <charset val="128"/>
    </font>
    <font>
      <sz val="12"/>
      <name val="HGｺﾞｼｯｸM"/>
      <family val="3"/>
      <charset val="128"/>
    </font>
    <font>
      <b/>
      <sz val="16"/>
      <name val="HGｺﾞｼｯｸM"/>
      <family val="3"/>
      <charset val="128"/>
    </font>
    <font>
      <sz val="16"/>
      <name val="HGｺﾞｼｯｸM"/>
      <family val="3"/>
      <charset val="128"/>
    </font>
    <font>
      <sz val="18"/>
      <color theme="1"/>
      <name val="HGｺﾞｼｯｸM"/>
      <family val="3"/>
      <charset val="128"/>
    </font>
    <font>
      <sz val="14"/>
      <name val="HGｺﾞｼｯｸM"/>
      <family val="3"/>
      <charset val="128"/>
    </font>
    <font>
      <b/>
      <sz val="12"/>
      <name val="HGｺﾞｼｯｸM"/>
      <family val="3"/>
      <charset val="128"/>
    </font>
    <font>
      <sz val="11"/>
      <name val="HGｺﾞｼｯｸM"/>
      <family val="3"/>
      <charset val="128"/>
    </font>
    <font>
      <b/>
      <sz val="22"/>
      <name val="HGｺﾞｼｯｸM"/>
      <family val="3"/>
      <charset val="128"/>
    </font>
    <font>
      <sz val="26"/>
      <name val="HGｺﾞｼｯｸM"/>
      <family val="3"/>
      <charset val="128"/>
    </font>
    <font>
      <b/>
      <sz val="22"/>
      <color rgb="FFFF0000"/>
      <name val="HGｺﾞｼｯｸM"/>
      <family val="3"/>
      <charset val="128"/>
    </font>
    <font>
      <sz val="20"/>
      <name val="HGｺﾞｼｯｸM"/>
      <family val="3"/>
      <charset val="128"/>
    </font>
    <font>
      <sz val="12"/>
      <color theme="1"/>
      <name val="HGｺﾞｼｯｸM"/>
      <family val="3"/>
      <charset val="128"/>
    </font>
    <font>
      <sz val="24"/>
      <name val="HGｺﾞｼｯｸM"/>
      <family val="3"/>
      <charset val="128"/>
    </font>
    <font>
      <b/>
      <sz val="26"/>
      <name val="HGｺﾞｼｯｸM"/>
      <family val="3"/>
      <charset val="128"/>
    </font>
    <font>
      <sz val="11"/>
      <color rgb="FF000000"/>
      <name val="HGSｺﾞｼｯｸM"/>
      <family val="3"/>
      <charset val="128"/>
    </font>
    <font>
      <sz val="10"/>
      <color rgb="FF000000"/>
      <name val="HGSｺﾞｼｯｸM"/>
      <family val="3"/>
      <charset val="128"/>
    </font>
    <font>
      <sz val="10.5"/>
      <color rgb="FF000000"/>
      <name val="HGSｺﾞｼｯｸM"/>
      <family val="3"/>
      <charset val="128"/>
    </font>
    <font>
      <b/>
      <sz val="9"/>
      <color indexed="81"/>
      <name val="游ゴシック"/>
      <family val="3"/>
      <charset val="128"/>
    </font>
    <font>
      <b/>
      <sz val="18"/>
      <color indexed="81"/>
      <name val="游ゴシック"/>
      <family val="3"/>
      <charset val="128"/>
    </font>
    <font>
      <sz val="18"/>
      <color indexed="81"/>
      <name val="游ゴシック"/>
      <family val="3"/>
      <charset val="128"/>
    </font>
    <font>
      <b/>
      <sz val="16"/>
      <color indexed="81"/>
      <name val="游ゴシック"/>
      <family val="3"/>
      <charset val="128"/>
    </font>
    <font>
      <b/>
      <sz val="16"/>
      <color rgb="FFFF0000"/>
      <name val="HGSｺﾞｼｯｸM"/>
      <family val="3"/>
      <charset val="128"/>
    </font>
    <font>
      <sz val="9"/>
      <name val="HGｺﾞｼｯｸM"/>
      <family val="3"/>
      <charset val="128"/>
    </font>
    <font>
      <b/>
      <sz val="9"/>
      <name val="HGｺﾞｼｯｸM"/>
      <family val="3"/>
      <charset val="128"/>
    </font>
    <font>
      <b/>
      <sz val="9"/>
      <color rgb="FFFF0000"/>
      <name val="HGｺﾞｼｯｸM"/>
      <family val="3"/>
      <charset val="128"/>
    </font>
    <font>
      <sz val="9"/>
      <color theme="1"/>
      <name val="HGｺﾞｼｯｸM"/>
      <family val="3"/>
      <charset val="128"/>
    </font>
    <font>
      <b/>
      <sz val="11"/>
      <color indexed="81"/>
      <name val="游ゴシック"/>
      <family val="3"/>
      <charset val="128"/>
    </font>
    <font>
      <sz val="10"/>
      <name val="HGｺﾞｼｯｸM"/>
      <family val="3"/>
      <charset val="128"/>
    </font>
    <font>
      <sz val="10"/>
      <color theme="1"/>
      <name val="HGｺﾞｼｯｸM"/>
      <family val="3"/>
      <charset val="128"/>
    </font>
    <font>
      <b/>
      <sz val="12"/>
      <color rgb="FFFF0000"/>
      <name val="HGｺﾞｼｯｸM"/>
      <family val="3"/>
      <charset val="128"/>
    </font>
    <font>
      <b/>
      <sz val="12"/>
      <name val="ＭＳ Ｐゴシック"/>
      <family val="3"/>
      <charset val="128"/>
    </font>
    <font>
      <u/>
      <sz val="12"/>
      <name val="HGSｺﾞｼｯｸM"/>
      <family val="3"/>
      <charset val="128"/>
    </font>
    <font>
      <sz val="6"/>
      <name val="ＭＳ Ｐゴシック"/>
      <family val="2"/>
      <charset val="128"/>
      <scheme val="minor"/>
    </font>
    <font>
      <sz val="12"/>
      <name val="游ゴシック"/>
      <family val="3"/>
      <charset val="128"/>
    </font>
    <font>
      <sz val="6"/>
      <name val="ＭＳ Ｐゴシック"/>
      <family val="3"/>
      <charset val="128"/>
      <scheme val="minor"/>
    </font>
    <font>
      <sz val="11"/>
      <name val="HGPｺﾞｼｯｸM"/>
      <family val="3"/>
      <charset val="128"/>
    </font>
    <font>
      <sz val="22"/>
      <name val="ＭＳ Ｐゴシック"/>
      <family val="2"/>
      <charset val="128"/>
      <scheme val="minor"/>
    </font>
    <font>
      <sz val="11"/>
      <color rgb="FF006100"/>
      <name val="ＭＳ Ｐゴシック"/>
      <family val="2"/>
      <charset val="128"/>
      <scheme val="minor"/>
    </font>
    <font>
      <b/>
      <sz val="11"/>
      <color theme="3"/>
      <name val="ＭＳ Ｐゴシック"/>
      <family val="2"/>
      <charset val="128"/>
      <scheme val="minor"/>
    </font>
    <font>
      <sz val="11"/>
      <name val="游ゴシック"/>
      <family val="3"/>
      <charset val="128"/>
    </font>
    <font>
      <sz val="14"/>
      <name val="游ゴシック"/>
      <family val="3"/>
      <charset val="128"/>
    </font>
    <font>
      <sz val="18"/>
      <name val="游ゴシック"/>
      <family val="3"/>
      <charset val="128"/>
    </font>
    <font>
      <b/>
      <sz val="11"/>
      <name val="游ゴシック"/>
      <family val="3"/>
      <charset val="128"/>
    </font>
    <font>
      <sz val="10"/>
      <name val="ＭＳ 明朝"/>
      <family val="1"/>
      <charset val="128"/>
    </font>
    <font>
      <sz val="14"/>
      <color rgb="FF000000"/>
      <name val="ＭＳ 明朝"/>
      <family val="1"/>
      <charset val="128"/>
    </font>
    <font>
      <sz val="10"/>
      <color theme="1"/>
      <name val="ＭＳ Ｐゴシック"/>
      <family val="3"/>
      <charset val="128"/>
      <scheme val="minor"/>
    </font>
    <font>
      <sz val="11"/>
      <color theme="1"/>
      <name val="ＭＳ 明朝"/>
      <family val="1"/>
      <charset val="128"/>
    </font>
    <font>
      <sz val="11"/>
      <name val="ＭＳ 明朝"/>
      <family val="1"/>
      <charset val="128"/>
    </font>
    <font>
      <sz val="14"/>
      <color theme="1"/>
      <name val="ＭＳ Ｐゴシック"/>
      <family val="3"/>
      <charset val="128"/>
      <scheme val="minor"/>
    </font>
    <font>
      <sz val="12"/>
      <color theme="1"/>
      <name val="游ゴシック"/>
      <family val="3"/>
      <charset val="128"/>
    </font>
    <font>
      <b/>
      <sz val="11"/>
      <name val="ＭＳ 明朝"/>
      <family val="1"/>
      <charset val="128"/>
    </font>
    <font>
      <sz val="14"/>
      <color theme="1"/>
      <name val="ＭＳ Ｐゴシック"/>
      <family val="2"/>
      <charset val="128"/>
      <scheme val="minor"/>
    </font>
    <font>
      <sz val="11"/>
      <color rgb="FF00B0F0"/>
      <name val="ＭＳ 明朝"/>
      <family val="1"/>
      <charset val="128"/>
    </font>
    <font>
      <sz val="16"/>
      <color theme="1"/>
      <name val="HGｺﾞｼｯｸM"/>
      <family val="3"/>
      <charset val="128"/>
    </font>
    <font>
      <b/>
      <sz val="12"/>
      <color indexed="81"/>
      <name val="游ゴシック"/>
      <family val="3"/>
      <charset val="128"/>
    </font>
    <font>
      <sz val="12"/>
      <color rgb="FF0070C0"/>
      <name val="HGｺﾞｼｯｸM"/>
      <family val="3"/>
      <charset val="128"/>
    </font>
    <font>
      <sz val="12"/>
      <color theme="8" tint="-0.499984740745262"/>
      <name val="HGｺﾞｼｯｸM"/>
      <family val="3"/>
      <charset val="128"/>
    </font>
    <font>
      <sz val="20"/>
      <color theme="8" tint="-0.499984740745262"/>
      <name val="HGｺﾞｼｯｸM"/>
      <family val="3"/>
      <charset val="128"/>
    </font>
    <font>
      <sz val="12"/>
      <color theme="8" tint="-0.499984740745262"/>
      <name val="游ゴシック"/>
      <family val="3"/>
      <charset val="128"/>
    </font>
    <font>
      <sz val="14"/>
      <color theme="8" tint="-0.499984740745262"/>
      <name val="HGSｺﾞｼｯｸM"/>
      <family val="3"/>
      <charset val="128"/>
    </font>
    <font>
      <sz val="9"/>
      <color theme="8" tint="-0.499984740745262"/>
      <name val="HGｺﾞｼｯｸM"/>
      <family val="3"/>
      <charset val="128"/>
    </font>
    <font>
      <sz val="20"/>
      <color rgb="FF000000"/>
      <name val="游ゴシック"/>
      <family val="3"/>
      <charset val="128"/>
    </font>
    <font>
      <sz val="20"/>
      <name val="游ゴシック"/>
      <family val="3"/>
      <charset val="128"/>
    </font>
    <font>
      <b/>
      <sz val="20"/>
      <color rgb="FF000000"/>
      <name val="游ゴシック"/>
      <family val="3"/>
      <charset val="128"/>
    </font>
    <font>
      <b/>
      <sz val="20"/>
      <name val="游ゴシック"/>
      <family val="3"/>
      <charset val="128"/>
    </font>
    <font>
      <u/>
      <sz val="20"/>
      <color rgb="FF000000"/>
      <name val="游ゴシック"/>
      <family val="3"/>
      <charset val="128"/>
    </font>
    <font>
      <u/>
      <sz val="20"/>
      <name val="游ゴシック"/>
      <family val="3"/>
      <charset val="128"/>
    </font>
  </fonts>
  <fills count="14">
    <fill>
      <patternFill patternType="none"/>
    </fill>
    <fill>
      <patternFill patternType="gray125"/>
    </fill>
    <fill>
      <patternFill patternType="solid">
        <fgColor theme="0"/>
        <bgColor indexed="64"/>
      </patternFill>
    </fill>
    <fill>
      <patternFill patternType="solid">
        <fgColor theme="8" tint="0.39997558519241921"/>
        <bgColor indexed="64"/>
      </patternFill>
    </fill>
    <fill>
      <patternFill patternType="solid">
        <fgColor rgb="FFFFFF66"/>
        <bgColor indexed="64"/>
      </patternFill>
    </fill>
    <fill>
      <patternFill patternType="solid">
        <fgColor theme="6" tint="0.39997558519241921"/>
        <bgColor indexed="64"/>
      </patternFill>
    </fill>
    <fill>
      <patternFill patternType="solid">
        <fgColor theme="6" tint="0.79998168889431442"/>
        <bgColor indexed="64"/>
      </patternFill>
    </fill>
    <fill>
      <patternFill patternType="solid">
        <fgColor rgb="FFFFFF00"/>
        <bgColor indexed="64"/>
      </patternFill>
    </fill>
    <fill>
      <patternFill patternType="solid">
        <fgColor rgb="FFA6A6A6"/>
        <bgColor indexed="64"/>
      </patternFill>
    </fill>
    <fill>
      <patternFill patternType="solid">
        <fgColor theme="8" tint="0.59999389629810485"/>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rgb="FFFFFF99"/>
        <bgColor indexed="64"/>
      </patternFill>
    </fill>
    <fill>
      <patternFill patternType="solid">
        <fgColor theme="9" tint="0.59999389629810485"/>
        <bgColor indexed="64"/>
      </patternFill>
    </fill>
  </fills>
  <borders count="135">
    <border>
      <left/>
      <right/>
      <top/>
      <bottom/>
      <diagonal/>
    </border>
    <border>
      <left style="medium">
        <color indexed="64"/>
      </left>
      <right/>
      <top style="medium">
        <color indexed="64"/>
      </top>
      <bottom style="double">
        <color indexed="64"/>
      </bottom>
      <diagonal/>
    </border>
    <border>
      <left style="medium">
        <color indexed="64"/>
      </left>
      <right/>
      <top style="double">
        <color indexed="64"/>
      </top>
      <bottom/>
      <diagonal/>
    </border>
    <border>
      <left/>
      <right/>
      <top style="double">
        <color indexed="64"/>
      </top>
      <bottom/>
      <diagonal/>
    </border>
    <border>
      <left style="medium">
        <color indexed="64"/>
      </left>
      <right style="thin">
        <color indexed="8"/>
      </right>
      <top style="medium">
        <color indexed="64"/>
      </top>
      <bottom/>
      <diagonal/>
    </border>
    <border>
      <left style="thin">
        <color indexed="8"/>
      </left>
      <right style="thin">
        <color indexed="8"/>
      </right>
      <top style="medium">
        <color indexed="64"/>
      </top>
      <bottom/>
      <diagonal/>
    </border>
    <border>
      <left style="thin">
        <color indexed="64"/>
      </left>
      <right style="thin">
        <color indexed="64"/>
      </right>
      <top/>
      <bottom/>
      <diagonal/>
    </border>
    <border>
      <left/>
      <right style="medium">
        <color indexed="64"/>
      </right>
      <top/>
      <bottom/>
      <diagonal/>
    </border>
    <border>
      <left style="thin">
        <color indexed="8"/>
      </left>
      <right style="thin">
        <color indexed="64"/>
      </right>
      <top style="medium">
        <color indexed="64"/>
      </top>
      <bottom/>
      <diagonal/>
    </border>
    <border>
      <left style="thin">
        <color indexed="64"/>
      </left>
      <right style="thin">
        <color indexed="64"/>
      </right>
      <top style="thin">
        <color indexed="64"/>
      </top>
      <bottom style="double">
        <color indexed="64"/>
      </bottom>
      <diagonal/>
    </border>
    <border>
      <left/>
      <right style="thin">
        <color indexed="64"/>
      </right>
      <top/>
      <bottom style="double">
        <color indexed="64"/>
      </bottom>
      <diagonal/>
    </border>
    <border>
      <left style="thin">
        <color indexed="64"/>
      </left>
      <right style="thin">
        <color indexed="64"/>
      </right>
      <top style="double">
        <color indexed="64"/>
      </top>
      <bottom style="medium">
        <color indexed="64"/>
      </bottom>
      <diagonal/>
    </border>
    <border>
      <left/>
      <right style="medium">
        <color indexed="64"/>
      </right>
      <top style="thin">
        <color indexed="64"/>
      </top>
      <bottom style="double">
        <color indexed="64"/>
      </bottom>
      <diagonal/>
    </border>
    <border>
      <left/>
      <right style="medium">
        <color indexed="64"/>
      </right>
      <top style="double">
        <color indexed="64"/>
      </top>
      <bottom style="medium">
        <color indexed="64"/>
      </bottom>
      <diagonal/>
    </border>
    <border>
      <left/>
      <right style="medium">
        <color indexed="64"/>
      </right>
      <top style="double">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style="medium">
        <color indexed="64"/>
      </left>
      <right style="thin">
        <color indexed="8"/>
      </right>
      <top/>
      <bottom style="thin">
        <color indexed="8"/>
      </bottom>
      <diagonal/>
    </border>
    <border>
      <left style="thin">
        <color indexed="8"/>
      </left>
      <right style="thin">
        <color indexed="8"/>
      </right>
      <top/>
      <bottom style="thin">
        <color indexed="8"/>
      </bottom>
      <diagonal/>
    </border>
    <border>
      <left style="thin">
        <color indexed="8"/>
      </left>
      <right style="thin">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style="thin">
        <color indexed="8"/>
      </right>
      <top/>
      <bottom style="medium">
        <color indexed="64"/>
      </bottom>
      <diagonal/>
    </border>
    <border>
      <left style="thin">
        <color indexed="8"/>
      </left>
      <right style="thin">
        <color indexed="8"/>
      </right>
      <top/>
      <bottom style="medium">
        <color indexed="64"/>
      </bottom>
      <diagonal/>
    </border>
    <border>
      <left style="thin">
        <color indexed="64"/>
      </left>
      <right style="thin">
        <color indexed="8"/>
      </right>
      <top/>
      <bottom style="medium">
        <color indexed="64"/>
      </bottom>
      <diagonal/>
    </border>
    <border>
      <left style="thin">
        <color indexed="8"/>
      </left>
      <right style="thin">
        <color indexed="8"/>
      </right>
      <top/>
      <bottom/>
      <diagonal/>
    </border>
    <border>
      <left/>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right style="thin">
        <color indexed="64"/>
      </right>
      <top style="medium">
        <color indexed="64"/>
      </top>
      <bottom/>
      <diagonal/>
    </border>
    <border>
      <left style="thin">
        <color indexed="64"/>
      </left>
      <right style="thin">
        <color indexed="64"/>
      </right>
      <top style="thin">
        <color indexed="64"/>
      </top>
      <bottom style="thin">
        <color indexed="64"/>
      </bottom>
      <diagonal/>
    </border>
    <border>
      <left style="medium">
        <color indexed="64"/>
      </left>
      <right style="thin">
        <color indexed="8"/>
      </right>
      <top style="thin">
        <color indexed="64"/>
      </top>
      <bottom/>
      <diagonal/>
    </border>
    <border>
      <left style="thin">
        <color indexed="8"/>
      </left>
      <right style="thin">
        <color indexed="8"/>
      </right>
      <top style="thin">
        <color indexed="64"/>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thin">
        <color indexed="64"/>
      </top>
      <bottom/>
      <diagonal/>
    </border>
    <border>
      <left style="medium">
        <color indexed="64"/>
      </left>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ck">
        <color indexed="64"/>
      </left>
      <right style="thick">
        <color indexed="64"/>
      </right>
      <top style="thick">
        <color indexed="64"/>
      </top>
      <bottom style="thick">
        <color indexed="64"/>
      </bottom>
      <diagonal/>
    </border>
    <border>
      <left style="thin">
        <color indexed="64"/>
      </left>
      <right style="thin">
        <color indexed="64"/>
      </right>
      <top/>
      <bottom style="thin">
        <color indexed="64"/>
      </bottom>
      <diagonal/>
    </border>
    <border>
      <left style="thin">
        <color indexed="8"/>
      </left>
      <right/>
      <top/>
      <bottom style="thin">
        <color indexed="8"/>
      </bottom>
      <diagonal/>
    </border>
    <border>
      <left style="thin">
        <color indexed="8"/>
      </left>
      <right/>
      <top/>
      <bottom style="medium">
        <color indexed="64"/>
      </bottom>
      <diagonal/>
    </border>
    <border>
      <left/>
      <right style="medium">
        <color indexed="64"/>
      </right>
      <top/>
      <bottom style="thin">
        <color indexed="64"/>
      </bottom>
      <diagonal/>
    </border>
    <border>
      <left/>
      <right style="medium">
        <color indexed="64"/>
      </right>
      <top style="thin">
        <color indexed="64"/>
      </top>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medium">
        <color indexed="64"/>
      </left>
      <right/>
      <top style="medium">
        <color indexed="64"/>
      </top>
      <bottom/>
      <diagonal/>
    </border>
    <border>
      <left style="medium">
        <color indexed="64"/>
      </left>
      <right/>
      <top/>
      <bottom style="double">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double">
        <color indexed="64"/>
      </top>
      <bottom style="medium">
        <color indexed="64"/>
      </bottom>
      <diagonal/>
    </border>
    <border>
      <left/>
      <right style="thin">
        <color indexed="64"/>
      </right>
      <top style="double">
        <color indexed="64"/>
      </top>
      <bottom style="medium">
        <color indexed="64"/>
      </bottom>
      <diagonal/>
    </border>
    <border>
      <left/>
      <right style="thin">
        <color indexed="64"/>
      </right>
      <top style="thin">
        <color indexed="64"/>
      </top>
      <bottom style="thin">
        <color indexed="64"/>
      </bottom>
      <diagonal/>
    </border>
    <border>
      <left style="thin">
        <color indexed="8"/>
      </left>
      <right style="thin">
        <color indexed="64"/>
      </right>
      <top/>
      <bottom/>
      <diagonal/>
    </border>
    <border>
      <left/>
      <right style="thin">
        <color indexed="8"/>
      </right>
      <top style="medium">
        <color indexed="64"/>
      </top>
      <bottom/>
      <diagonal/>
    </border>
    <border>
      <left style="medium">
        <color indexed="64"/>
      </left>
      <right style="thin">
        <color indexed="8"/>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8"/>
      </bottom>
      <diagonal/>
    </border>
    <border>
      <left style="medium">
        <color indexed="64"/>
      </left>
      <right/>
      <top/>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top style="medium">
        <color indexed="64"/>
      </top>
      <bottom/>
      <diagonal/>
    </border>
    <border>
      <left style="thin">
        <color indexed="64"/>
      </left>
      <right/>
      <top/>
      <bottom style="medium">
        <color indexed="64"/>
      </bottom>
      <diagonal/>
    </border>
    <border>
      <left/>
      <right style="medium">
        <color indexed="64"/>
      </right>
      <top/>
      <bottom style="medium">
        <color indexed="64"/>
      </bottom>
      <diagonal/>
    </border>
    <border>
      <left style="medium">
        <color indexed="64"/>
      </left>
      <right style="thin">
        <color indexed="8"/>
      </right>
      <top/>
      <bottom style="medium">
        <color indexed="64"/>
      </bottom>
      <diagonal/>
    </border>
    <border>
      <left style="thin">
        <color indexed="64"/>
      </left>
      <right/>
      <top style="thin">
        <color indexed="64"/>
      </top>
      <bottom/>
      <diagonal/>
    </border>
    <border>
      <left style="medium">
        <color indexed="64"/>
      </left>
      <right style="thin">
        <color indexed="64"/>
      </right>
      <top style="thin">
        <color indexed="8"/>
      </top>
      <bottom/>
      <diagonal/>
    </border>
    <border>
      <left style="thin">
        <color indexed="8"/>
      </left>
      <right/>
      <top style="medium">
        <color indexed="64"/>
      </top>
      <bottom/>
      <diagonal/>
    </border>
    <border>
      <left/>
      <right style="medium">
        <color indexed="64"/>
      </right>
      <top/>
      <bottom style="thin">
        <color indexed="8"/>
      </bottom>
      <diagonal/>
    </border>
    <border>
      <left style="thin">
        <color indexed="64"/>
      </left>
      <right/>
      <top/>
      <bottom style="thin">
        <color indexed="64"/>
      </bottom>
      <diagonal/>
    </border>
    <border>
      <left style="thin">
        <color indexed="64"/>
      </left>
      <right/>
      <top/>
      <bottom/>
      <diagonal/>
    </border>
    <border>
      <left style="thin">
        <color indexed="8"/>
      </left>
      <right/>
      <top style="thin">
        <color indexed="8"/>
      </top>
      <bottom/>
      <diagonal/>
    </border>
    <border>
      <left/>
      <right style="medium">
        <color indexed="64"/>
      </right>
      <top style="thin">
        <color indexed="8"/>
      </top>
      <bottom/>
      <diagonal/>
    </border>
    <border>
      <left/>
      <right/>
      <top/>
      <bottom style="medium">
        <color indexed="64"/>
      </bottom>
      <diagonal/>
    </border>
    <border>
      <left style="thin">
        <color indexed="8"/>
      </left>
      <right/>
      <top/>
      <bottom/>
      <diagonal/>
    </border>
    <border>
      <left/>
      <right/>
      <top/>
      <bottom style="thin">
        <color indexed="64"/>
      </bottom>
      <diagonal/>
    </border>
    <border>
      <left style="thin">
        <color indexed="64"/>
      </left>
      <right/>
      <top style="medium">
        <color indexed="64"/>
      </top>
      <bottom style="double">
        <color indexed="64"/>
      </bottom>
      <diagonal/>
    </border>
    <border>
      <left/>
      <right/>
      <top style="medium">
        <color indexed="64"/>
      </top>
      <bottom style="double">
        <color indexed="64"/>
      </bottom>
      <diagonal/>
    </border>
    <border>
      <left/>
      <right style="thin">
        <color indexed="64"/>
      </right>
      <top style="medium">
        <color indexed="64"/>
      </top>
      <bottom style="double">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style="double">
        <color indexed="64"/>
      </top>
      <bottom/>
      <diagonal/>
    </border>
    <border>
      <left/>
      <right style="thin">
        <color indexed="64"/>
      </right>
      <top style="double">
        <color indexed="64"/>
      </top>
      <bottom/>
      <diagonal/>
    </border>
    <border>
      <left/>
      <right/>
      <top style="double">
        <color indexed="64"/>
      </top>
      <bottom style="thin">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bottom style="thin">
        <color indexed="64"/>
      </bottom>
      <diagonal/>
    </border>
    <border>
      <left/>
      <right style="thin">
        <color indexed="64"/>
      </right>
      <top style="thin">
        <color indexed="64"/>
      </top>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diagonal/>
    </border>
    <border diagonalDown="1">
      <left style="thin">
        <color indexed="64"/>
      </left>
      <right/>
      <top style="thin">
        <color indexed="64"/>
      </top>
      <bottom style="thin">
        <color indexed="64"/>
      </bottom>
      <diagonal style="thin">
        <color indexed="64"/>
      </diagonal>
    </border>
    <border diagonalDown="1">
      <left/>
      <right style="thin">
        <color indexed="64"/>
      </right>
      <top style="thin">
        <color indexed="64"/>
      </top>
      <bottom style="thin">
        <color indexed="64"/>
      </bottom>
      <diagonal style="thin">
        <color indexed="64"/>
      </diagonal>
    </border>
    <border>
      <left/>
      <right/>
      <top style="thin">
        <color indexed="64"/>
      </top>
      <bottom/>
      <diagonal/>
    </border>
    <border>
      <left/>
      <right/>
      <top/>
      <bottom style="hair">
        <color indexed="64"/>
      </bottom>
      <diagonal/>
    </border>
    <border>
      <left style="medium">
        <color indexed="64"/>
      </left>
      <right/>
      <top style="thin">
        <color indexed="64"/>
      </top>
      <bottom style="double">
        <color indexed="64"/>
      </bottom>
      <diagonal/>
    </border>
    <border>
      <left/>
      <right style="thin">
        <color indexed="64"/>
      </right>
      <top style="thin">
        <color indexed="64"/>
      </top>
      <bottom style="double">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hair">
        <color auto="1"/>
      </left>
      <right/>
      <top style="hair">
        <color auto="1"/>
      </top>
      <bottom style="hair">
        <color auto="1"/>
      </bottom>
      <diagonal/>
    </border>
    <border>
      <left/>
      <right/>
      <top style="hair">
        <color indexed="64"/>
      </top>
      <bottom style="hair">
        <color indexed="64"/>
      </bottom>
      <diagonal/>
    </border>
    <border>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indexed="64"/>
      </left>
      <right/>
      <top style="hair">
        <color indexed="64"/>
      </top>
      <bottom/>
      <diagonal/>
    </border>
    <border>
      <left/>
      <right/>
      <top style="hair">
        <color indexed="64"/>
      </top>
      <bottom/>
      <diagonal/>
    </border>
    <border>
      <left/>
      <right style="hair">
        <color auto="1"/>
      </right>
      <top style="hair">
        <color auto="1"/>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diagonal/>
    </border>
    <border diagonalUp="1">
      <left style="thin">
        <color indexed="64"/>
      </left>
      <right style="thin">
        <color indexed="64"/>
      </right>
      <top style="thin">
        <color indexed="64"/>
      </top>
      <bottom style="hair">
        <color indexed="64"/>
      </bottom>
      <diagonal style="thin">
        <color indexed="64"/>
      </diagonal>
    </border>
    <border diagonalUp="1">
      <left style="thin">
        <color indexed="64"/>
      </left>
      <right style="thin">
        <color indexed="64"/>
      </right>
      <top style="hair">
        <color indexed="64"/>
      </top>
      <bottom style="hair">
        <color indexed="64"/>
      </bottom>
      <diagonal style="thin">
        <color indexed="64"/>
      </diagonal>
    </border>
    <border diagonalUp="1">
      <left style="thin">
        <color indexed="64"/>
      </left>
      <right style="thin">
        <color indexed="64"/>
      </right>
      <top style="hair">
        <color indexed="64"/>
      </top>
      <bottom style="thin">
        <color indexed="64"/>
      </bottom>
      <diagonal style="thin">
        <color indexed="64"/>
      </diagonal>
    </border>
    <border diagonalUp="1">
      <left style="thin">
        <color indexed="64"/>
      </left>
      <right style="thin">
        <color indexed="64"/>
      </right>
      <top/>
      <bottom style="hair">
        <color indexed="64"/>
      </bottom>
      <diagonal style="thin">
        <color indexed="64"/>
      </diagonal>
    </border>
    <border diagonalUp="1">
      <left style="thin">
        <color indexed="64"/>
      </left>
      <right style="thin">
        <color indexed="64"/>
      </right>
      <top style="hair">
        <color indexed="64"/>
      </top>
      <bottom/>
      <diagonal style="thin">
        <color indexed="64"/>
      </diagonal>
    </border>
    <border>
      <left style="hair">
        <color indexed="64"/>
      </left>
      <right/>
      <top/>
      <bottom style="hair">
        <color indexed="64"/>
      </bottom>
      <diagonal/>
    </border>
    <border>
      <left style="hair">
        <color indexed="64"/>
      </left>
      <right style="hair">
        <color indexed="64"/>
      </right>
      <top/>
      <bottom style="hair">
        <color indexed="64"/>
      </bottom>
      <diagonal/>
    </border>
    <border>
      <left/>
      <right style="hair">
        <color indexed="64"/>
      </right>
      <top/>
      <bottom style="hair">
        <color indexed="64"/>
      </bottom>
      <diagonal/>
    </border>
    <border>
      <left style="hair">
        <color auto="1"/>
      </left>
      <right style="hair">
        <color auto="1"/>
      </right>
      <top style="hair">
        <color auto="1"/>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8"/>
      </left>
      <right style="medium">
        <color indexed="64"/>
      </right>
      <top/>
      <bottom style="medium">
        <color indexed="64"/>
      </bottom>
      <diagonal/>
    </border>
    <border>
      <left style="thin">
        <color indexed="64"/>
      </left>
      <right style="medium">
        <color indexed="64"/>
      </right>
      <top/>
      <bottom style="medium">
        <color indexed="64"/>
      </bottom>
      <diagonal/>
    </border>
  </borders>
  <cellStyleXfs count="7">
    <xf numFmtId="0" fontId="0" fillId="0" borderId="0">
      <alignment vertical="center"/>
    </xf>
    <xf numFmtId="38" fontId="2" fillId="0" borderId="0" applyFont="0" applyFill="0" applyBorder="0" applyAlignment="0" applyProtection="0">
      <alignment vertical="center"/>
    </xf>
    <xf numFmtId="0" fontId="6" fillId="0" borderId="0">
      <alignment vertical="center"/>
    </xf>
    <xf numFmtId="0" fontId="2" fillId="0" borderId="0"/>
    <xf numFmtId="0" fontId="1" fillId="0" borderId="0">
      <alignment vertical="center"/>
    </xf>
    <xf numFmtId="0" fontId="2" fillId="0" borderId="0">
      <alignment vertical="center"/>
    </xf>
    <xf numFmtId="0" fontId="2" fillId="0" borderId="0"/>
  </cellStyleXfs>
  <cellXfs count="708">
    <xf numFmtId="0" fontId="0" fillId="0" borderId="0" xfId="0">
      <alignment vertical="center"/>
    </xf>
    <xf numFmtId="0" fontId="7" fillId="0" borderId="0" xfId="0" applyFont="1" applyAlignment="1">
      <alignment horizontal="left" vertical="center"/>
    </xf>
    <xf numFmtId="0" fontId="8" fillId="0" borderId="0" xfId="0" applyFont="1">
      <alignment vertical="center"/>
    </xf>
    <xf numFmtId="0" fontId="8" fillId="0" borderId="0" xfId="0" applyFont="1" applyAlignment="1">
      <alignment horizontal="left" vertical="center"/>
    </xf>
    <xf numFmtId="49" fontId="8" fillId="0" borderId="0" xfId="0" applyNumberFormat="1" applyFont="1" applyAlignment="1">
      <alignment horizontal="right" vertical="center"/>
    </xf>
    <xf numFmtId="49" fontId="9" fillId="0" borderId="0" xfId="0" applyNumberFormat="1" applyFont="1" applyFill="1" applyBorder="1" applyAlignment="1">
      <alignment horizontal="center" vertical="center" shrinkToFit="1"/>
    </xf>
    <xf numFmtId="49" fontId="8" fillId="0" borderId="0" xfId="0" applyNumberFormat="1" applyFont="1">
      <alignment vertical="center"/>
    </xf>
    <xf numFmtId="49" fontId="8" fillId="0" borderId="0" xfId="0" applyNumberFormat="1" applyFont="1" applyAlignment="1">
      <alignment horizontal="right" vertical="top"/>
    </xf>
    <xf numFmtId="0" fontId="8" fillId="0" borderId="0" xfId="0" applyFont="1" applyAlignment="1">
      <alignment horizontal="right" vertical="center"/>
    </xf>
    <xf numFmtId="0" fontId="11" fillId="0" borderId="0" xfId="0" applyFont="1" applyAlignment="1">
      <alignment horizontal="right" vertical="center"/>
    </xf>
    <xf numFmtId="0" fontId="11" fillId="0" borderId="0" xfId="0" applyFont="1">
      <alignment vertical="center"/>
    </xf>
    <xf numFmtId="49" fontId="12" fillId="0" borderId="0" xfId="0" applyNumberFormat="1" applyFont="1">
      <alignment vertical="center"/>
    </xf>
    <xf numFmtId="0" fontId="11" fillId="0" borderId="0" xfId="0" applyFont="1" applyAlignment="1">
      <alignment horizontal="right" vertical="top"/>
    </xf>
    <xf numFmtId="0" fontId="12" fillId="0" borderId="0" xfId="0" applyFont="1">
      <alignment vertical="center"/>
    </xf>
    <xf numFmtId="49" fontId="11" fillId="0" borderId="0" xfId="0" applyNumberFormat="1" applyFont="1" applyAlignment="1">
      <alignment horizontal="right" vertical="center"/>
    </xf>
    <xf numFmtId="0" fontId="11" fillId="0" borderId="0" xfId="0" applyFont="1" applyAlignment="1">
      <alignment horizontal="left" vertical="center"/>
    </xf>
    <xf numFmtId="49" fontId="11" fillId="0" borderId="0" xfId="0" applyNumberFormat="1" applyFont="1">
      <alignment vertical="center"/>
    </xf>
    <xf numFmtId="0" fontId="13" fillId="0" borderId="0" xfId="0" applyFont="1">
      <alignment vertical="center"/>
    </xf>
    <xf numFmtId="0" fontId="14" fillId="0" borderId="0" xfId="3" applyFont="1" applyAlignment="1">
      <alignment horizontal="left" vertical="center"/>
    </xf>
    <xf numFmtId="0" fontId="14" fillId="0" borderId="0" xfId="3" applyFont="1" applyAlignment="1">
      <alignment horizontal="center" vertical="center"/>
    </xf>
    <xf numFmtId="0" fontId="15" fillId="2" borderId="0" xfId="3" applyFont="1" applyFill="1" applyBorder="1" applyAlignment="1">
      <alignment horizontal="center" vertical="center"/>
    </xf>
    <xf numFmtId="0" fontId="14" fillId="0" borderId="0" xfId="0" applyFont="1" applyAlignment="1">
      <alignment horizontal="justify" vertical="center"/>
    </xf>
    <xf numFmtId="0" fontId="14" fillId="0" borderId="0" xfId="3" applyFont="1"/>
    <xf numFmtId="0" fontId="16" fillId="0" borderId="0" xfId="3" applyFont="1" applyAlignment="1">
      <alignment horizontal="center" vertical="center"/>
    </xf>
    <xf numFmtId="0" fontId="16" fillId="0" borderId="0" xfId="3" applyFont="1" applyAlignment="1">
      <alignment horizontal="right" vertical="center"/>
    </xf>
    <xf numFmtId="0" fontId="16" fillId="0" borderId="0" xfId="3" applyNumberFormat="1" applyFont="1" applyAlignment="1">
      <alignment horizontal="center" vertical="center"/>
    </xf>
    <xf numFmtId="0" fontId="16" fillId="0" borderId="0" xfId="3" applyFont="1"/>
    <xf numFmtId="0" fontId="16" fillId="0" borderId="0" xfId="0" applyFont="1" applyAlignment="1">
      <alignment horizontal="right" vertical="center"/>
    </xf>
    <xf numFmtId="0" fontId="14" fillId="0" borderId="0" xfId="0" applyFont="1" applyAlignment="1">
      <alignment horizontal="right" vertical="center"/>
    </xf>
    <xf numFmtId="0" fontId="14" fillId="0" borderId="30" xfId="0" applyFont="1" applyBorder="1" applyAlignment="1">
      <alignment horizontal="center" vertical="center"/>
    </xf>
    <xf numFmtId="177" fontId="14" fillId="0" borderId="0" xfId="3" applyNumberFormat="1" applyFont="1" applyAlignment="1">
      <alignment horizontal="right"/>
    </xf>
    <xf numFmtId="0" fontId="14" fillId="0" borderId="6" xfId="3" applyFont="1" applyBorder="1" applyAlignment="1">
      <alignment vertical="center" wrapText="1"/>
    </xf>
    <xf numFmtId="0" fontId="14" fillId="0" borderId="7" xfId="3" applyFont="1" applyBorder="1" applyAlignment="1">
      <alignment vertical="center" wrapText="1"/>
    </xf>
    <xf numFmtId="0" fontId="14" fillId="0" borderId="7" xfId="3" applyFont="1" applyBorder="1" applyAlignment="1">
      <alignment horizontal="center" vertical="center"/>
    </xf>
    <xf numFmtId="0" fontId="14" fillId="0" borderId="2" xfId="3" applyFont="1" applyBorder="1" applyAlignment="1">
      <alignment vertical="center"/>
    </xf>
    <xf numFmtId="0" fontId="14" fillId="0" borderId="3" xfId="3" applyFont="1" applyBorder="1" applyAlignment="1">
      <alignment vertical="center"/>
    </xf>
    <xf numFmtId="0" fontId="18" fillId="0" borderId="33" xfId="3" applyFont="1" applyBorder="1" applyAlignment="1">
      <alignment vertical="center"/>
    </xf>
    <xf numFmtId="0" fontId="18" fillId="0" borderId="34" xfId="3" applyFont="1" applyBorder="1" applyAlignment="1">
      <alignment vertical="center"/>
    </xf>
    <xf numFmtId="0" fontId="14" fillId="0" borderId="0" xfId="0" applyFont="1" applyAlignment="1">
      <alignment horizontal="center" vertical="center"/>
    </xf>
    <xf numFmtId="177" fontId="14" fillId="0" borderId="0" xfId="0" applyNumberFormat="1" applyFont="1" applyAlignment="1">
      <alignment horizontal="center" vertical="center"/>
    </xf>
    <xf numFmtId="0" fontId="14" fillId="0" borderId="0" xfId="3" applyFont="1" applyFill="1"/>
    <xf numFmtId="0" fontId="14" fillId="0" borderId="0" xfId="3" applyFont="1" applyFill="1" applyAlignment="1">
      <alignment horizontal="center" vertical="center"/>
    </xf>
    <xf numFmtId="0" fontId="18" fillId="0" borderId="2" xfId="3" applyFont="1" applyBorder="1" applyAlignment="1">
      <alignment vertical="center"/>
    </xf>
    <xf numFmtId="0" fontId="18" fillId="0" borderId="3" xfId="3" applyFont="1" applyBorder="1" applyAlignment="1">
      <alignment vertical="center"/>
    </xf>
    <xf numFmtId="180" fontId="14" fillId="0" borderId="0" xfId="0" applyNumberFormat="1" applyFont="1" applyAlignment="1">
      <alignment horizontal="justify" vertical="center"/>
    </xf>
    <xf numFmtId="179" fontId="14" fillId="0" borderId="0" xfId="3" applyNumberFormat="1" applyFont="1"/>
    <xf numFmtId="180" fontId="14" fillId="0" borderId="0" xfId="3" applyNumberFormat="1" applyFont="1"/>
    <xf numFmtId="0" fontId="8" fillId="0" borderId="0" xfId="3" applyFont="1"/>
    <xf numFmtId="0" fontId="8" fillId="0" borderId="0" xfId="3" applyFont="1" applyFill="1"/>
    <xf numFmtId="0" fontId="8" fillId="0" borderId="0" xfId="3" applyFont="1" applyBorder="1"/>
    <xf numFmtId="181" fontId="16" fillId="0" borderId="16" xfId="3" applyNumberFormat="1" applyFont="1" applyFill="1" applyBorder="1" applyAlignment="1">
      <alignment vertical="center"/>
    </xf>
    <xf numFmtId="181" fontId="16" fillId="0" borderId="14" xfId="3" applyNumberFormat="1" applyFont="1" applyFill="1" applyBorder="1" applyAlignment="1">
      <alignment vertical="center"/>
    </xf>
    <xf numFmtId="181" fontId="19" fillId="4" borderId="30" xfId="3" applyNumberFormat="1" applyFont="1" applyFill="1" applyBorder="1" applyAlignment="1" applyProtection="1">
      <alignment vertical="center"/>
      <protection locked="0"/>
    </xf>
    <xf numFmtId="181" fontId="19" fillId="4" borderId="15" xfId="3" applyNumberFormat="1" applyFont="1" applyFill="1" applyBorder="1" applyAlignment="1" applyProtection="1">
      <alignment vertical="center"/>
      <protection locked="0"/>
    </xf>
    <xf numFmtId="181" fontId="19" fillId="4" borderId="9" xfId="3" applyNumberFormat="1" applyFont="1" applyFill="1" applyBorder="1" applyAlignment="1" applyProtection="1">
      <alignment vertical="center"/>
      <protection locked="0"/>
    </xf>
    <xf numFmtId="181" fontId="19" fillId="4" borderId="12" xfId="3" applyNumberFormat="1" applyFont="1" applyFill="1" applyBorder="1" applyAlignment="1" applyProtection="1">
      <alignment vertical="center"/>
      <protection locked="0"/>
    </xf>
    <xf numFmtId="181" fontId="16" fillId="0" borderId="11" xfId="3" applyNumberFormat="1" applyFont="1" applyFill="1" applyBorder="1" applyAlignment="1">
      <alignment vertical="center"/>
    </xf>
    <xf numFmtId="181" fontId="16" fillId="0" borderId="13" xfId="3" applyNumberFormat="1" applyFont="1" applyFill="1" applyBorder="1" applyAlignment="1">
      <alignment vertical="center"/>
    </xf>
    <xf numFmtId="181" fontId="16" fillId="0" borderId="14" xfId="3" applyNumberFormat="1" applyFont="1" applyFill="1" applyBorder="1" applyAlignment="1">
      <alignment horizontal="right" vertical="center"/>
    </xf>
    <xf numFmtId="181" fontId="16" fillId="0" borderId="15" xfId="3" applyNumberFormat="1" applyFont="1" applyFill="1" applyBorder="1" applyAlignment="1">
      <alignment horizontal="right" vertical="center"/>
    </xf>
    <xf numFmtId="181" fontId="16" fillId="0" borderId="12" xfId="3" applyNumberFormat="1" applyFont="1" applyFill="1" applyBorder="1" applyAlignment="1">
      <alignment horizontal="right" vertical="center"/>
    </xf>
    <xf numFmtId="181" fontId="16" fillId="0" borderId="13" xfId="3" applyNumberFormat="1" applyFont="1" applyFill="1" applyBorder="1" applyAlignment="1">
      <alignment horizontal="right" vertical="center"/>
    </xf>
    <xf numFmtId="0" fontId="21" fillId="0" borderId="0" xfId="0" applyFont="1">
      <alignment vertical="center"/>
    </xf>
    <xf numFmtId="0" fontId="21" fillId="0" borderId="0" xfId="0" applyFont="1" applyAlignment="1">
      <alignment horizontal="center" vertical="center"/>
    </xf>
    <xf numFmtId="0" fontId="23" fillId="0" borderId="0" xfId="0" applyFont="1">
      <alignment vertical="center"/>
    </xf>
    <xf numFmtId="0" fontId="23" fillId="0" borderId="0" xfId="0" applyFont="1" applyAlignment="1">
      <alignment horizontal="center" vertical="center"/>
    </xf>
    <xf numFmtId="0" fontId="21" fillId="0" borderId="0" xfId="0" applyFont="1" applyAlignment="1">
      <alignment horizontal="justify" vertical="center"/>
    </xf>
    <xf numFmtId="0" fontId="21" fillId="0" borderId="0" xfId="0" applyFont="1" applyAlignment="1">
      <alignment vertical="center"/>
    </xf>
    <xf numFmtId="0" fontId="25" fillId="3" borderId="17" xfId="0" applyFont="1" applyFill="1" applyBorder="1" applyAlignment="1">
      <alignment horizontal="right" vertical="center" wrapText="1"/>
    </xf>
    <xf numFmtId="0" fontId="25" fillId="3" borderId="18" xfId="0" applyFont="1" applyFill="1" applyBorder="1" applyAlignment="1">
      <alignment horizontal="right" vertical="center" wrapText="1"/>
    </xf>
    <xf numFmtId="0" fontId="25" fillId="3" borderId="19" xfId="0" applyFont="1" applyFill="1" applyBorder="1" applyAlignment="1">
      <alignment horizontal="right" vertical="center" wrapText="1"/>
    </xf>
    <xf numFmtId="0" fontId="25" fillId="3" borderId="25" xfId="0" applyFont="1" applyFill="1" applyBorder="1" applyAlignment="1">
      <alignment horizontal="right" vertical="center" wrapText="1"/>
    </xf>
    <xf numFmtId="0" fontId="21" fillId="0" borderId="4" xfId="0" applyFont="1" applyBorder="1" applyAlignment="1">
      <alignment horizontal="right" vertical="top" wrapText="1"/>
    </xf>
    <xf numFmtId="0" fontId="21" fillId="0" borderId="5" xfId="0" applyFont="1" applyBorder="1" applyAlignment="1">
      <alignment horizontal="right" vertical="top" wrapText="1"/>
    </xf>
    <xf numFmtId="0" fontId="21" fillId="0" borderId="26" xfId="0" applyFont="1" applyBorder="1" applyAlignment="1">
      <alignment horizontal="right" vertical="top" wrapText="1"/>
    </xf>
    <xf numFmtId="0" fontId="21" fillId="0" borderId="0" xfId="0" applyFont="1" applyAlignment="1">
      <alignment horizontal="right" vertical="top"/>
    </xf>
    <xf numFmtId="176" fontId="23" fillId="2" borderId="21" xfId="0" applyNumberFormat="1" applyFont="1" applyFill="1" applyBorder="1" applyAlignment="1">
      <alignment horizontal="right" vertical="center" wrapText="1"/>
    </xf>
    <xf numFmtId="176" fontId="23" fillId="0" borderId="24" xfId="0" applyNumberFormat="1" applyFont="1" applyFill="1" applyBorder="1" applyAlignment="1">
      <alignment horizontal="right" vertical="center" wrapText="1"/>
    </xf>
    <xf numFmtId="176" fontId="23" fillId="2" borderId="22" xfId="0" applyNumberFormat="1" applyFont="1" applyFill="1" applyBorder="1" applyAlignment="1">
      <alignment horizontal="right" vertical="center" wrapText="1"/>
    </xf>
    <xf numFmtId="176" fontId="23" fillId="2" borderId="23" xfId="0" applyNumberFormat="1" applyFont="1" applyFill="1" applyBorder="1" applyAlignment="1">
      <alignment horizontal="right" vertical="center" wrapText="1"/>
    </xf>
    <xf numFmtId="176" fontId="23" fillId="2" borderId="28" xfId="0" applyNumberFormat="1" applyFont="1" applyFill="1" applyBorder="1" applyAlignment="1">
      <alignment horizontal="right" vertical="center" wrapText="1"/>
    </xf>
    <xf numFmtId="176" fontId="26" fillId="0" borderId="0" xfId="0" applyNumberFormat="1" applyFont="1" applyAlignment="1">
      <alignment horizontal="right" vertical="center"/>
    </xf>
    <xf numFmtId="0" fontId="21" fillId="2" borderId="4" xfId="0" applyFont="1" applyFill="1" applyBorder="1" applyAlignment="1">
      <alignment horizontal="right" vertical="top" wrapText="1"/>
    </xf>
    <xf numFmtId="0" fontId="21" fillId="0" borderId="5" xfId="0" applyFont="1" applyFill="1" applyBorder="1" applyAlignment="1">
      <alignment horizontal="right" vertical="top" wrapText="1"/>
    </xf>
    <xf numFmtId="0" fontId="21" fillId="2" borderId="5" xfId="0" applyFont="1" applyFill="1" applyBorder="1" applyAlignment="1">
      <alignment horizontal="right" vertical="top" wrapText="1"/>
    </xf>
    <xf numFmtId="0" fontId="21" fillId="2" borderId="27" xfId="0" applyFont="1" applyFill="1" applyBorder="1" applyAlignment="1">
      <alignment horizontal="right" vertical="top" wrapText="1"/>
    </xf>
    <xf numFmtId="0" fontId="21" fillId="2" borderId="8" xfId="0" applyFont="1" applyFill="1" applyBorder="1" applyAlignment="1">
      <alignment horizontal="right" vertical="top" wrapText="1"/>
    </xf>
    <xf numFmtId="0" fontId="21" fillId="0" borderId="6" xfId="0" applyFont="1" applyBorder="1" applyAlignment="1">
      <alignment horizontal="right" vertical="top" wrapText="1"/>
    </xf>
    <xf numFmtId="176" fontId="22" fillId="2" borderId="21" xfId="0" applyNumberFormat="1" applyFont="1" applyFill="1" applyBorder="1" applyAlignment="1">
      <alignment horizontal="right" vertical="center" wrapText="1"/>
    </xf>
    <xf numFmtId="176" fontId="22" fillId="2" borderId="24" xfId="0" applyNumberFormat="1" applyFont="1" applyFill="1" applyBorder="1" applyAlignment="1">
      <alignment horizontal="right" vertical="center" wrapText="1"/>
    </xf>
    <xf numFmtId="176" fontId="22" fillId="2" borderId="19" xfId="0" applyNumberFormat="1" applyFont="1" applyFill="1" applyBorder="1" applyAlignment="1">
      <alignment horizontal="right" vertical="center" wrapText="1"/>
    </xf>
    <xf numFmtId="176" fontId="21" fillId="0" borderId="0" xfId="0" applyNumberFormat="1" applyFont="1" applyBorder="1" applyAlignment="1">
      <alignment horizontal="right" vertical="top" wrapText="1"/>
    </xf>
    <xf numFmtId="176" fontId="21" fillId="0" borderId="0" xfId="0" applyNumberFormat="1" applyFont="1" applyAlignment="1">
      <alignment horizontal="right" vertical="center"/>
    </xf>
    <xf numFmtId="0" fontId="23" fillId="0" borderId="0" xfId="0" applyFont="1" applyAlignment="1">
      <alignment vertical="center"/>
    </xf>
    <xf numFmtId="0" fontId="27" fillId="0" borderId="0" xfId="0" applyFont="1">
      <alignment vertical="center"/>
    </xf>
    <xf numFmtId="179" fontId="27" fillId="0" borderId="0" xfId="0" applyNumberFormat="1" applyFont="1">
      <alignment vertical="center"/>
    </xf>
    <xf numFmtId="0" fontId="27" fillId="0" borderId="0" xfId="0" applyFont="1" applyBorder="1">
      <alignment vertical="center"/>
    </xf>
    <xf numFmtId="0" fontId="25" fillId="3" borderId="31" xfId="0" applyFont="1" applyFill="1" applyBorder="1" applyAlignment="1">
      <alignment horizontal="center" vertical="center" wrapText="1"/>
    </xf>
    <xf numFmtId="0" fontId="25" fillId="3" borderId="32" xfId="0" applyFont="1" applyFill="1" applyBorder="1" applyAlignment="1">
      <alignment horizontal="center" vertical="center" wrapText="1"/>
    </xf>
    <xf numFmtId="0" fontId="29" fillId="0" borderId="0" xfId="0" applyFont="1" applyAlignment="1" applyProtection="1">
      <alignment horizontal="right" vertical="center"/>
    </xf>
    <xf numFmtId="0" fontId="29" fillId="0" borderId="0" xfId="0" applyFont="1" applyAlignment="1" applyProtection="1">
      <alignment horizontal="center" vertical="center" shrinkToFit="1"/>
    </xf>
    <xf numFmtId="0" fontId="29" fillId="0" borderId="0" xfId="0" applyFont="1" applyAlignment="1" applyProtection="1">
      <alignment horizontal="left" vertical="center"/>
    </xf>
    <xf numFmtId="0" fontId="29" fillId="0" borderId="0" xfId="0" applyFont="1" applyAlignment="1" applyProtection="1">
      <alignment horizontal="center" vertical="center"/>
    </xf>
    <xf numFmtId="0" fontId="29" fillId="0" borderId="0" xfId="0" applyFont="1" applyProtection="1">
      <alignment vertical="center"/>
    </xf>
    <xf numFmtId="0" fontId="29" fillId="0" borderId="0" xfId="0" applyFont="1" applyBorder="1" applyAlignment="1" applyProtection="1">
      <alignment horizontal="center" vertical="center" wrapText="1"/>
    </xf>
    <xf numFmtId="0" fontId="29" fillId="0" borderId="0" xfId="0" applyFont="1" applyAlignment="1" applyProtection="1">
      <alignment vertical="center"/>
    </xf>
    <xf numFmtId="0" fontId="30" fillId="0" borderId="0" xfId="0" applyFont="1" applyFill="1" applyProtection="1">
      <alignment vertical="center"/>
    </xf>
    <xf numFmtId="0" fontId="23" fillId="0" borderId="0" xfId="0" applyFont="1" applyProtection="1">
      <alignment vertical="center"/>
    </xf>
    <xf numFmtId="0" fontId="31" fillId="0" borderId="0" xfId="0" applyFont="1" applyProtection="1">
      <alignment vertical="center"/>
    </xf>
    <xf numFmtId="0" fontId="23" fillId="0" borderId="0" xfId="0" applyFont="1" applyAlignment="1" applyProtection="1">
      <alignment horizontal="center" vertical="center"/>
    </xf>
    <xf numFmtId="0" fontId="23" fillId="0" borderId="0" xfId="0" applyFont="1" applyBorder="1" applyAlignment="1" applyProtection="1">
      <alignment horizontal="center" vertical="center" wrapText="1"/>
    </xf>
    <xf numFmtId="0" fontId="20" fillId="0" borderId="30" xfId="0" applyFont="1" applyBorder="1" applyAlignment="1" applyProtection="1">
      <alignment horizontal="center" vertical="center" shrinkToFit="1"/>
    </xf>
    <xf numFmtId="0" fontId="5" fillId="0" borderId="0" xfId="0" applyFont="1" applyProtection="1">
      <alignment vertical="center"/>
    </xf>
    <xf numFmtId="0" fontId="27" fillId="0" borderId="0" xfId="0" applyFont="1" applyFill="1" applyProtection="1">
      <alignment vertical="center"/>
    </xf>
    <xf numFmtId="0" fontId="20" fillId="0" borderId="0" xfId="0" applyFont="1" applyProtection="1">
      <alignment vertical="center"/>
    </xf>
    <xf numFmtId="0" fontId="20" fillId="0" borderId="0" xfId="0" applyFont="1" applyBorder="1" applyAlignment="1" applyProtection="1">
      <alignment horizontal="center" vertical="center"/>
    </xf>
    <xf numFmtId="0" fontId="21" fillId="0" borderId="0" xfId="0" applyFont="1" applyFill="1" applyBorder="1" applyAlignment="1" applyProtection="1">
      <alignment vertical="center" wrapText="1"/>
    </xf>
    <xf numFmtId="0" fontId="21" fillId="0" borderId="0" xfId="0" applyFont="1" applyFill="1" applyProtection="1">
      <alignment vertical="center"/>
    </xf>
    <xf numFmtId="0" fontId="21" fillId="0" borderId="0" xfId="0" applyFont="1" applyFill="1" applyBorder="1" applyProtection="1">
      <alignment vertical="center"/>
    </xf>
    <xf numFmtId="0" fontId="21" fillId="0" borderId="0" xfId="0" applyFont="1" applyFill="1" applyBorder="1" applyAlignment="1" applyProtection="1">
      <alignment wrapText="1"/>
    </xf>
    <xf numFmtId="0" fontId="37" fillId="0" borderId="74" xfId="0" applyFont="1" applyBorder="1" applyAlignment="1">
      <alignment horizontal="center" vertical="center" wrapText="1"/>
    </xf>
    <xf numFmtId="0" fontId="37" fillId="8" borderId="74" xfId="0" applyFont="1" applyFill="1" applyBorder="1" applyAlignment="1">
      <alignment horizontal="center" vertical="center" wrapText="1"/>
    </xf>
    <xf numFmtId="0" fontId="8" fillId="0" borderId="0" xfId="0" applyFont="1" applyAlignment="1">
      <alignment horizontal="justify" vertical="center"/>
    </xf>
    <xf numFmtId="0" fontId="8" fillId="0" borderId="20" xfId="0" applyFont="1" applyBorder="1" applyAlignment="1">
      <alignment horizontal="center" vertical="center" wrapText="1"/>
    </xf>
    <xf numFmtId="0" fontId="7" fillId="0" borderId="0" xfId="0" applyFont="1">
      <alignment vertical="center"/>
    </xf>
    <xf numFmtId="0" fontId="14" fillId="2" borderId="0" xfId="0" applyFont="1" applyFill="1" applyBorder="1" applyAlignment="1">
      <alignment horizontal="center" vertical="center"/>
    </xf>
    <xf numFmtId="0" fontId="21" fillId="0" borderId="0" xfId="0" applyFont="1" applyAlignment="1">
      <alignment horizontal="left" vertical="center"/>
    </xf>
    <xf numFmtId="0" fontId="23" fillId="0" borderId="0" xfId="0" applyFont="1" applyAlignment="1">
      <alignment horizontal="left" vertical="center"/>
    </xf>
    <xf numFmtId="0" fontId="35" fillId="0" borderId="0" xfId="0" applyFont="1" applyAlignment="1">
      <alignment horizontal="justify" vertical="center"/>
    </xf>
    <xf numFmtId="0" fontId="42" fillId="0" borderId="0" xfId="0" applyFont="1" applyFill="1">
      <alignment vertical="center"/>
    </xf>
    <xf numFmtId="181" fontId="19" fillId="4" borderId="16" xfId="3" applyNumberFormat="1" applyFont="1" applyFill="1" applyBorder="1" applyAlignment="1" applyProtection="1">
      <alignment vertical="center" shrinkToFit="1"/>
      <protection locked="0"/>
    </xf>
    <xf numFmtId="181" fontId="19" fillId="4" borderId="14" xfId="3" applyNumberFormat="1" applyFont="1" applyFill="1" applyBorder="1" applyAlignment="1" applyProtection="1">
      <alignment vertical="center" shrinkToFit="1"/>
      <protection locked="0"/>
    </xf>
    <xf numFmtId="181" fontId="19" fillId="4" borderId="30" xfId="3" applyNumberFormat="1" applyFont="1" applyFill="1" applyBorder="1" applyAlignment="1" applyProtection="1">
      <alignment vertical="center" shrinkToFit="1"/>
      <protection locked="0"/>
    </xf>
    <xf numFmtId="181" fontId="19" fillId="4" borderId="15" xfId="3" applyNumberFormat="1" applyFont="1" applyFill="1" applyBorder="1" applyAlignment="1" applyProtection="1">
      <alignment vertical="center" shrinkToFit="1"/>
      <protection locked="0"/>
    </xf>
    <xf numFmtId="181" fontId="19" fillId="4" borderId="9" xfId="3" applyNumberFormat="1" applyFont="1" applyFill="1" applyBorder="1" applyAlignment="1" applyProtection="1">
      <alignment vertical="center" shrinkToFit="1"/>
      <protection locked="0"/>
    </xf>
    <xf numFmtId="181" fontId="19" fillId="4" borderId="12" xfId="3" applyNumberFormat="1" applyFont="1" applyFill="1" applyBorder="1" applyAlignment="1" applyProtection="1">
      <alignment vertical="center" shrinkToFit="1"/>
      <protection locked="0"/>
    </xf>
    <xf numFmtId="0" fontId="23" fillId="0" borderId="0" xfId="0" applyFont="1" applyAlignment="1">
      <alignment horizontal="right" vertical="center"/>
    </xf>
    <xf numFmtId="0" fontId="43" fillId="0" borderId="0" xfId="0" applyFont="1" applyProtection="1">
      <alignment vertical="center"/>
    </xf>
    <xf numFmtId="0" fontId="43" fillId="0" borderId="0" xfId="0" applyFont="1" applyAlignment="1" applyProtection="1">
      <alignment horizontal="left" vertical="center"/>
    </xf>
    <xf numFmtId="0" fontId="43" fillId="0" borderId="0" xfId="0" applyFont="1" applyAlignment="1" applyProtection="1">
      <alignment horizontal="center" vertical="center"/>
    </xf>
    <xf numFmtId="0" fontId="45" fillId="0" borderId="0" xfId="0" applyFont="1" applyFill="1" applyProtection="1">
      <alignment vertical="center"/>
    </xf>
    <xf numFmtId="0" fontId="43" fillId="0" borderId="0" xfId="0" applyFont="1" applyAlignment="1" applyProtection="1">
      <alignment horizontal="right" vertical="center"/>
    </xf>
    <xf numFmtId="0" fontId="43" fillId="0" borderId="0" xfId="0" applyFont="1" applyAlignment="1" applyProtection="1">
      <alignment horizontal="center" vertical="center" shrinkToFit="1"/>
    </xf>
    <xf numFmtId="0" fontId="43" fillId="0" borderId="0" xfId="0" applyFont="1" applyBorder="1" applyAlignment="1" applyProtection="1">
      <alignment horizontal="center" vertical="center" wrapText="1"/>
    </xf>
    <xf numFmtId="0" fontId="43" fillId="0" borderId="0" xfId="0" applyFont="1" applyAlignment="1" applyProtection="1">
      <alignment vertical="center"/>
    </xf>
    <xf numFmtId="0" fontId="43" fillId="0" borderId="30" xfId="0" applyFont="1" applyBorder="1" applyAlignment="1" applyProtection="1">
      <alignment horizontal="center" vertical="center" shrinkToFit="1"/>
    </xf>
    <xf numFmtId="0" fontId="43" fillId="0" borderId="0" xfId="0" applyFont="1" applyBorder="1" applyProtection="1">
      <alignment vertical="center"/>
    </xf>
    <xf numFmtId="0" fontId="43" fillId="0" borderId="0" xfId="0" applyFont="1" applyFill="1" applyProtection="1">
      <alignment vertical="center"/>
    </xf>
    <xf numFmtId="0" fontId="46" fillId="0" borderId="0" xfId="0" applyFont="1" applyFill="1" applyProtection="1">
      <alignment vertical="center"/>
    </xf>
    <xf numFmtId="0" fontId="46" fillId="0" borderId="0" xfId="0" applyFont="1" applyProtection="1">
      <alignment vertical="center"/>
    </xf>
    <xf numFmtId="0" fontId="46" fillId="0" borderId="0" xfId="0" applyFont="1" applyBorder="1" applyAlignment="1" applyProtection="1">
      <alignment horizontal="left" vertical="center"/>
    </xf>
    <xf numFmtId="0" fontId="46" fillId="0" borderId="0" xfId="0" applyFont="1" applyBorder="1" applyAlignment="1" applyProtection="1">
      <alignment horizontal="center" vertical="center"/>
    </xf>
    <xf numFmtId="0" fontId="43" fillId="0" borderId="0" xfId="0" applyFont="1" applyBorder="1" applyAlignment="1" applyProtection="1">
      <alignment horizontal="center" vertical="center"/>
    </xf>
    <xf numFmtId="0" fontId="46" fillId="0" borderId="0" xfId="0" applyFont="1" applyAlignment="1" applyProtection="1">
      <alignment vertical="top"/>
    </xf>
    <xf numFmtId="0" fontId="46" fillId="0" borderId="0" xfId="0" applyFont="1" applyAlignment="1" applyProtection="1">
      <alignment horizontal="left" vertical="top"/>
    </xf>
    <xf numFmtId="38" fontId="46" fillId="0" borderId="0" xfId="1" applyFont="1" applyFill="1" applyBorder="1" applyAlignment="1" applyProtection="1">
      <alignment horizontal="center" vertical="center"/>
    </xf>
    <xf numFmtId="0" fontId="43" fillId="0" borderId="0" xfId="0" applyFont="1" applyFill="1" applyBorder="1" applyProtection="1">
      <alignment vertical="center"/>
    </xf>
    <xf numFmtId="0" fontId="46" fillId="0" borderId="0" xfId="0" applyFont="1" applyFill="1" applyBorder="1" applyProtection="1">
      <alignment vertical="center"/>
    </xf>
    <xf numFmtId="0" fontId="43" fillId="0" borderId="0" xfId="0" applyFont="1" applyAlignment="1" applyProtection="1">
      <alignment wrapText="1"/>
    </xf>
    <xf numFmtId="0" fontId="46" fillId="0" borderId="0" xfId="0" applyFont="1" applyFill="1" applyAlignment="1" applyProtection="1">
      <alignment horizontal="center" vertical="center"/>
    </xf>
    <xf numFmtId="177" fontId="46" fillId="0" borderId="0" xfId="0" applyNumberFormat="1" applyFont="1" applyFill="1" applyBorder="1" applyAlignment="1" applyProtection="1">
      <alignment horizontal="right" vertical="center" wrapText="1"/>
    </xf>
    <xf numFmtId="177" fontId="46" fillId="2" borderId="0" xfId="0" applyNumberFormat="1" applyFont="1" applyFill="1" applyBorder="1" applyAlignment="1" applyProtection="1">
      <alignment horizontal="center" vertical="center" wrapText="1"/>
    </xf>
    <xf numFmtId="178" fontId="43" fillId="0" borderId="0" xfId="0" applyNumberFormat="1" applyFont="1" applyFill="1" applyBorder="1" applyAlignment="1" applyProtection="1">
      <alignment horizontal="center" vertical="center" wrapText="1"/>
    </xf>
    <xf numFmtId="0" fontId="43" fillId="0" borderId="0" xfId="0" applyFont="1" applyFill="1" applyAlignment="1" applyProtection="1">
      <alignment horizontal="center" vertical="center"/>
    </xf>
    <xf numFmtId="0" fontId="43" fillId="0" borderId="0" xfId="0" applyFont="1" applyFill="1" applyAlignment="1" applyProtection="1">
      <alignment horizontal="left" vertical="center"/>
    </xf>
    <xf numFmtId="0" fontId="43" fillId="0" borderId="0" xfId="0" applyFont="1" applyFill="1" applyBorder="1" applyAlignment="1" applyProtection="1">
      <alignment horizontal="center" vertical="center"/>
    </xf>
    <xf numFmtId="0" fontId="43" fillId="0" borderId="0" xfId="0" applyFont="1" applyFill="1" applyAlignment="1" applyProtection="1">
      <alignment vertical="center"/>
    </xf>
    <xf numFmtId="178" fontId="44" fillId="0" borderId="0" xfId="0" applyNumberFormat="1" applyFont="1" applyFill="1" applyBorder="1" applyAlignment="1" applyProtection="1">
      <alignment horizontal="center" vertical="center"/>
    </xf>
    <xf numFmtId="0" fontId="21" fillId="0" borderId="0" xfId="0" applyFont="1" applyProtection="1">
      <alignment vertical="center"/>
    </xf>
    <xf numFmtId="0" fontId="21" fillId="0" borderId="0" xfId="0" applyFont="1" applyAlignment="1" applyProtection="1">
      <alignment horizontal="left" vertical="center"/>
    </xf>
    <xf numFmtId="0" fontId="21" fillId="0" borderId="0" xfId="0" applyFont="1" applyAlignment="1" applyProtection="1">
      <alignment horizontal="center" vertical="center"/>
    </xf>
    <xf numFmtId="0" fontId="21" fillId="0" borderId="0" xfId="0" applyFont="1" applyAlignment="1" applyProtection="1">
      <alignment vertical="center"/>
    </xf>
    <xf numFmtId="0" fontId="21" fillId="0" borderId="0" xfId="0" applyFont="1" applyAlignment="1" applyProtection="1">
      <alignment horizontal="right" vertical="center"/>
    </xf>
    <xf numFmtId="0" fontId="25" fillId="0" borderId="0" xfId="0" applyFont="1" applyAlignment="1" applyProtection="1">
      <alignment horizontal="right" vertical="center"/>
    </xf>
    <xf numFmtId="0" fontId="25" fillId="0" borderId="0" xfId="0" applyNumberFormat="1" applyFont="1" applyAlignment="1" applyProtection="1">
      <alignment horizontal="center" vertical="center"/>
    </xf>
    <xf numFmtId="0" fontId="25" fillId="0" borderId="0" xfId="0" applyFont="1" applyAlignment="1" applyProtection="1">
      <alignment horizontal="left" vertical="center"/>
    </xf>
    <xf numFmtId="0" fontId="25" fillId="0" borderId="0" xfId="0" applyFont="1" applyAlignment="1" applyProtection="1">
      <alignment horizontal="center" vertical="center"/>
    </xf>
    <xf numFmtId="0" fontId="25" fillId="0" borderId="0" xfId="0" applyFont="1" applyProtection="1">
      <alignment vertical="center"/>
    </xf>
    <xf numFmtId="0" fontId="25" fillId="0" borderId="0" xfId="0" applyFont="1" applyBorder="1" applyAlignment="1" applyProtection="1">
      <alignment horizontal="center" vertical="center" wrapText="1"/>
    </xf>
    <xf numFmtId="0" fontId="25" fillId="0" borderId="0" xfId="0" applyFont="1" applyAlignment="1" applyProtection="1">
      <alignment vertical="center"/>
    </xf>
    <xf numFmtId="0" fontId="21" fillId="0" borderId="0" xfId="0" applyFont="1" applyBorder="1" applyAlignment="1" applyProtection="1">
      <alignment horizontal="center" vertical="center" wrapText="1"/>
    </xf>
    <xf numFmtId="0" fontId="48" fillId="0" borderId="30" xfId="0" applyFont="1" applyBorder="1" applyAlignment="1" applyProtection="1">
      <alignment horizontal="center" vertical="center" shrinkToFit="1"/>
    </xf>
    <xf numFmtId="0" fontId="21" fillId="0" borderId="0" xfId="0" applyFont="1" applyBorder="1" applyProtection="1">
      <alignment vertical="center"/>
    </xf>
    <xf numFmtId="0" fontId="21" fillId="0" borderId="0" xfId="0" applyFont="1" applyFill="1" applyBorder="1" applyAlignment="1" applyProtection="1">
      <alignment horizontal="left" vertical="center"/>
    </xf>
    <xf numFmtId="0" fontId="50" fillId="0" borderId="0" xfId="0" applyFont="1" applyFill="1" applyProtection="1">
      <alignment vertical="center"/>
    </xf>
    <xf numFmtId="0" fontId="21" fillId="0" borderId="0" xfId="0" applyFont="1" applyBorder="1" applyAlignment="1" applyProtection="1">
      <alignment vertical="center"/>
    </xf>
    <xf numFmtId="0" fontId="21" fillId="0" borderId="0" xfId="0" applyFont="1" applyBorder="1" applyAlignment="1" applyProtection="1">
      <alignment horizontal="left" vertical="center"/>
    </xf>
    <xf numFmtId="0" fontId="21" fillId="0" borderId="1" xfId="0" applyFont="1" applyBorder="1" applyAlignment="1" applyProtection="1">
      <alignment horizontal="center" vertical="center"/>
    </xf>
    <xf numFmtId="0" fontId="32" fillId="0" borderId="37" xfId="0" applyFont="1" applyFill="1" applyBorder="1" applyAlignment="1" applyProtection="1">
      <alignment horizontal="center" vertical="center"/>
    </xf>
    <xf numFmtId="0" fontId="32" fillId="0" borderId="38" xfId="0" applyFont="1" applyFill="1" applyBorder="1" applyAlignment="1" applyProtection="1">
      <alignment horizontal="center" vertical="center"/>
    </xf>
    <xf numFmtId="0" fontId="32" fillId="0" borderId="39" xfId="0" applyFont="1" applyFill="1" applyBorder="1" applyAlignment="1" applyProtection="1">
      <alignment horizontal="center" vertical="center"/>
    </xf>
    <xf numFmtId="0" fontId="21" fillId="0" borderId="0" xfId="0" applyFont="1" applyBorder="1" applyAlignment="1" applyProtection="1">
      <alignment horizontal="center" vertical="center"/>
    </xf>
    <xf numFmtId="0" fontId="21" fillId="0" borderId="0" xfId="0" applyFont="1" applyFill="1" applyAlignment="1" applyProtection="1">
      <alignment horizontal="left"/>
    </xf>
    <xf numFmtId="0" fontId="21" fillId="0" borderId="0" xfId="0" applyFont="1" applyFill="1" applyAlignment="1" applyProtection="1">
      <alignment horizontal="left" vertical="center"/>
    </xf>
    <xf numFmtId="177" fontId="21" fillId="0" borderId="0" xfId="0" applyNumberFormat="1" applyFont="1" applyFill="1" applyBorder="1" applyAlignment="1" applyProtection="1">
      <alignment horizontal="center" vertical="center" wrapText="1"/>
    </xf>
    <xf numFmtId="0" fontId="21" fillId="0" borderId="0" xfId="0" applyFont="1" applyFill="1" applyAlignment="1" applyProtection="1">
      <alignment horizontal="center" vertical="center"/>
    </xf>
    <xf numFmtId="178" fontId="21" fillId="0" borderId="0" xfId="0" applyNumberFormat="1" applyFont="1" applyFill="1" applyAlignment="1" applyProtection="1">
      <alignment horizontal="center" vertical="center"/>
    </xf>
    <xf numFmtId="178" fontId="21" fillId="0" borderId="0" xfId="0" applyNumberFormat="1" applyFont="1" applyFill="1" applyProtection="1">
      <alignment vertical="center"/>
    </xf>
    <xf numFmtId="178" fontId="21" fillId="0" borderId="0" xfId="0" applyNumberFormat="1" applyFont="1" applyProtection="1">
      <alignment vertical="center"/>
    </xf>
    <xf numFmtId="0" fontId="21" fillId="0" borderId="0" xfId="0" applyFont="1" applyFill="1" applyAlignment="1" applyProtection="1">
      <alignment vertical="center"/>
    </xf>
    <xf numFmtId="0" fontId="26" fillId="0" borderId="0" xfId="0" applyFont="1" applyFill="1" applyProtection="1">
      <alignment vertical="center"/>
    </xf>
    <xf numFmtId="0" fontId="14" fillId="0" borderId="0" xfId="0" applyFont="1" applyFill="1" applyAlignment="1" applyProtection="1">
      <alignment vertical="center"/>
    </xf>
    <xf numFmtId="0" fontId="14" fillId="0" borderId="0" xfId="0" applyFont="1" applyFill="1" applyAlignment="1" applyProtection="1">
      <alignment horizontal="left" vertical="center"/>
    </xf>
    <xf numFmtId="0" fontId="51" fillId="0" borderId="0" xfId="0" applyFont="1" applyFill="1" applyProtection="1">
      <alignment vertical="center"/>
    </xf>
    <xf numFmtId="0" fontId="14" fillId="0" borderId="0" xfId="0" applyFont="1" applyFill="1" applyAlignment="1" applyProtection="1">
      <alignment vertical="top" wrapText="1"/>
    </xf>
    <xf numFmtId="0" fontId="14" fillId="0" borderId="0" xfId="0" applyFont="1" applyFill="1" applyAlignment="1" applyProtection="1">
      <alignment vertical="center" wrapText="1"/>
    </xf>
    <xf numFmtId="0" fontId="14" fillId="0" borderId="0" xfId="0" applyFont="1" applyAlignment="1" applyProtection="1">
      <alignment horizontal="left" vertical="center"/>
    </xf>
    <xf numFmtId="0" fontId="14" fillId="0" borderId="0" xfId="0" applyFont="1" applyFill="1" applyBorder="1" applyAlignment="1" applyProtection="1">
      <alignment vertical="center" wrapText="1"/>
    </xf>
    <xf numFmtId="0" fontId="4" fillId="0" borderId="0" xfId="0" applyFont="1" applyFill="1" applyProtection="1">
      <alignment vertical="center"/>
    </xf>
    <xf numFmtId="178" fontId="21" fillId="0" borderId="0" xfId="0" applyNumberFormat="1" applyFont="1" applyAlignment="1" applyProtection="1">
      <alignment horizontal="center" vertical="center"/>
    </xf>
    <xf numFmtId="0" fontId="5" fillId="0" borderId="0" xfId="0" applyFont="1" applyAlignment="1" applyProtection="1">
      <alignment horizontal="left" vertical="center"/>
    </xf>
    <xf numFmtId="0" fontId="5" fillId="0" borderId="0" xfId="0" applyFont="1" applyAlignment="1" applyProtection="1">
      <alignment horizontal="center" vertical="center"/>
    </xf>
    <xf numFmtId="0" fontId="28" fillId="2" borderId="0" xfId="3" applyFont="1" applyFill="1" applyBorder="1" applyAlignment="1" applyProtection="1">
      <alignment vertical="center"/>
    </xf>
    <xf numFmtId="0" fontId="5" fillId="0" borderId="0" xfId="0" applyFont="1" applyAlignment="1" applyProtection="1">
      <alignment vertical="center"/>
    </xf>
    <xf numFmtId="0" fontId="5" fillId="0" borderId="0" xfId="0" applyFont="1" applyAlignment="1" applyProtection="1">
      <alignment horizontal="right" vertical="center"/>
    </xf>
    <xf numFmtId="0" fontId="29" fillId="0" borderId="0" xfId="0" applyNumberFormat="1" applyFont="1" applyAlignment="1" applyProtection="1">
      <alignment horizontal="center" vertical="center"/>
    </xf>
    <xf numFmtId="0" fontId="5" fillId="0" borderId="0" xfId="0" applyFont="1" applyBorder="1" applyProtection="1">
      <alignment vertical="center"/>
    </xf>
    <xf numFmtId="0" fontId="5" fillId="0" borderId="0" xfId="0" applyFont="1" applyFill="1" applyBorder="1" applyAlignment="1" applyProtection="1">
      <alignment horizontal="left" vertical="center"/>
    </xf>
    <xf numFmtId="0" fontId="27" fillId="0" borderId="0" xfId="0" applyFont="1" applyFill="1" applyAlignment="1" applyProtection="1">
      <alignment horizontal="center" vertical="center"/>
    </xf>
    <xf numFmtId="0" fontId="27" fillId="0" borderId="0" xfId="0" applyFont="1" applyFill="1" applyAlignment="1" applyProtection="1">
      <alignment vertical="center"/>
    </xf>
    <xf numFmtId="0" fontId="31" fillId="0" borderId="0" xfId="0" applyFont="1" applyFill="1" applyProtection="1">
      <alignment vertical="center"/>
    </xf>
    <xf numFmtId="0" fontId="31" fillId="0" borderId="0" xfId="0" applyFont="1" applyFill="1" applyBorder="1" applyProtection="1">
      <alignment vertical="center"/>
    </xf>
    <xf numFmtId="0" fontId="20" fillId="0" borderId="0" xfId="0" applyFont="1" applyFill="1" applyAlignment="1" applyProtection="1">
      <alignment vertical="top"/>
    </xf>
    <xf numFmtId="0" fontId="25" fillId="0" borderId="0" xfId="0" applyFont="1" applyFill="1" applyProtection="1">
      <alignment vertical="center"/>
    </xf>
    <xf numFmtId="0" fontId="27" fillId="0" borderId="0" xfId="0" applyFont="1" applyAlignment="1" applyProtection="1">
      <alignment horizontal="center" vertical="center"/>
    </xf>
    <xf numFmtId="0" fontId="27" fillId="0" borderId="0" xfId="0" applyFont="1" applyAlignment="1" applyProtection="1">
      <alignment vertical="center"/>
    </xf>
    <xf numFmtId="0" fontId="27" fillId="0" borderId="0" xfId="0" applyFont="1" applyProtection="1">
      <alignment vertical="center"/>
    </xf>
    <xf numFmtId="0" fontId="9" fillId="7" borderId="44" xfId="0" applyNumberFormat="1" applyFont="1" applyFill="1" applyBorder="1" applyAlignment="1" applyProtection="1">
      <alignment horizontal="center" vertical="center" shrinkToFit="1"/>
      <protection locked="0"/>
    </xf>
    <xf numFmtId="0" fontId="36" fillId="0" borderId="74" xfId="0" applyFont="1" applyBorder="1" applyAlignment="1">
      <alignment horizontal="center" vertical="center" wrapText="1"/>
    </xf>
    <xf numFmtId="0" fontId="35" fillId="0" borderId="0" xfId="0" applyFont="1" applyAlignment="1">
      <alignment horizontal="justify" vertical="center"/>
    </xf>
    <xf numFmtId="49" fontId="14" fillId="0" borderId="0" xfId="4" applyNumberFormat="1" applyFont="1" applyAlignment="1">
      <alignment horizontal="right" vertical="center"/>
    </xf>
    <xf numFmtId="0" fontId="14" fillId="0" borderId="0" xfId="4" applyFont="1">
      <alignment vertical="center"/>
    </xf>
    <xf numFmtId="0" fontId="8" fillId="0" borderId="0" xfId="4" applyFont="1">
      <alignment vertical="center"/>
    </xf>
    <xf numFmtId="0" fontId="8" fillId="9" borderId="115" xfId="5" applyFont="1" applyFill="1" applyBorder="1" applyAlignment="1" applyProtection="1">
      <alignment horizontal="left" vertical="center" shrinkToFit="1"/>
    </xf>
    <xf numFmtId="0" fontId="8" fillId="0" borderId="0" xfId="5" applyFont="1">
      <alignment vertical="center"/>
    </xf>
    <xf numFmtId="0" fontId="8" fillId="0" borderId="0" xfId="6" applyFont="1" applyAlignment="1" applyProtection="1">
      <alignment vertical="center"/>
    </xf>
    <xf numFmtId="0" fontId="8" fillId="7" borderId="116" xfId="5" applyFont="1" applyFill="1" applyBorder="1" applyAlignment="1" applyProtection="1">
      <alignment horizontal="center" vertical="center"/>
    </xf>
    <xf numFmtId="182" fontId="56" fillId="7" borderId="116" xfId="0" applyNumberFormat="1" applyFont="1" applyFill="1" applyBorder="1" applyAlignment="1" applyProtection="1">
      <alignment horizontal="center" vertical="center" shrinkToFit="1"/>
    </xf>
    <xf numFmtId="182" fontId="56" fillId="7" borderId="115" xfId="0" applyNumberFormat="1" applyFont="1" applyFill="1" applyBorder="1" applyAlignment="1" applyProtection="1">
      <alignment horizontal="center" vertical="center" shrinkToFit="1"/>
    </xf>
    <xf numFmtId="0" fontId="8" fillId="0" borderId="117" xfId="5" applyFont="1" applyFill="1" applyBorder="1" applyAlignment="1" applyProtection="1">
      <alignment horizontal="center" vertical="center"/>
    </xf>
    <xf numFmtId="0" fontId="8" fillId="7" borderId="116" xfId="5" applyFont="1" applyFill="1" applyBorder="1" applyAlignment="1" applyProtection="1">
      <alignment horizontal="center" vertical="center" shrinkToFit="1"/>
    </xf>
    <xf numFmtId="0" fontId="8" fillId="0" borderId="0" xfId="5" applyFont="1" applyProtection="1">
      <alignment vertical="center"/>
    </xf>
    <xf numFmtId="0" fontId="54" fillId="0" borderId="0" xfId="3" applyFont="1" applyAlignment="1" applyProtection="1">
      <alignment horizontal="center" vertical="center"/>
    </xf>
    <xf numFmtId="0" fontId="60" fillId="0" borderId="0" xfId="3" applyFont="1" applyProtection="1"/>
    <xf numFmtId="0" fontId="60" fillId="0" borderId="0" xfId="0" applyFont="1" applyProtection="1">
      <alignment vertical="center"/>
    </xf>
    <xf numFmtId="0" fontId="54" fillId="0" borderId="0" xfId="0" applyFont="1" applyAlignment="1" applyProtection="1">
      <alignment horizontal="justify" vertical="center"/>
    </xf>
    <xf numFmtId="0" fontId="54" fillId="0" borderId="0" xfId="3" applyFont="1" applyAlignment="1" applyProtection="1">
      <alignment vertical="center"/>
    </xf>
    <xf numFmtId="0" fontId="54" fillId="0" borderId="0" xfId="0" applyFont="1" applyAlignment="1" applyProtection="1">
      <alignment horizontal="center" vertical="center"/>
    </xf>
    <xf numFmtId="0" fontId="54" fillId="0" borderId="0" xfId="0" applyFont="1" applyAlignment="1" applyProtection="1">
      <alignment horizontal="right" vertical="center"/>
    </xf>
    <xf numFmtId="58" fontId="54" fillId="0" borderId="0" xfId="0" applyNumberFormat="1" applyFont="1" applyAlignment="1" applyProtection="1">
      <alignment horizontal="right" vertical="center"/>
    </xf>
    <xf numFmtId="0" fontId="54" fillId="0" borderId="0" xfId="3" applyFont="1" applyAlignment="1" applyProtection="1">
      <alignment horizontal="right" vertical="center"/>
    </xf>
    <xf numFmtId="0" fontId="54" fillId="0" borderId="0" xfId="0" applyFont="1" applyAlignment="1" applyProtection="1">
      <alignment horizontal="left" vertical="center"/>
    </xf>
    <xf numFmtId="0" fontId="60" fillId="0" borderId="0" xfId="3" applyFont="1" applyAlignment="1" applyProtection="1">
      <alignment vertical="center"/>
    </xf>
    <xf numFmtId="0" fontId="61" fillId="0" borderId="0" xfId="0" applyFont="1" applyAlignment="1" applyProtection="1">
      <alignment horizontal="right" vertical="center"/>
    </xf>
    <xf numFmtId="0" fontId="61" fillId="0" borderId="0" xfId="0" applyNumberFormat="1" applyFont="1" applyAlignment="1" applyProtection="1">
      <alignment horizontal="center" vertical="center"/>
    </xf>
    <xf numFmtId="0" fontId="61" fillId="0" borderId="0" xfId="0" applyFont="1" applyAlignment="1" applyProtection="1">
      <alignment horizontal="left" vertical="center"/>
    </xf>
    <xf numFmtId="0" fontId="61" fillId="0" borderId="0" xfId="3" applyFont="1" applyAlignment="1" applyProtection="1">
      <alignment vertical="center"/>
    </xf>
    <xf numFmtId="20" fontId="54" fillId="0" borderId="0" xfId="0" applyNumberFormat="1" applyFont="1" applyAlignment="1" applyProtection="1">
      <alignment horizontal="left" vertical="center"/>
    </xf>
    <xf numFmtId="0" fontId="54" fillId="0" borderId="0" xfId="0" applyFont="1" applyAlignment="1" applyProtection="1">
      <alignment vertical="center"/>
    </xf>
    <xf numFmtId="0" fontId="54" fillId="0" borderId="84" xfId="3" applyFont="1" applyBorder="1" applyAlignment="1" applyProtection="1">
      <alignment horizontal="right" vertical="center"/>
    </xf>
    <xf numFmtId="0" fontId="54" fillId="0" borderId="84" xfId="3" applyFont="1" applyBorder="1" applyAlignment="1" applyProtection="1">
      <alignment vertical="center"/>
    </xf>
    <xf numFmtId="0" fontId="54" fillId="0" borderId="0" xfId="0" applyFont="1" applyAlignment="1" applyProtection="1">
      <alignment horizontal="right" vertical="center" shrinkToFit="1"/>
    </xf>
    <xf numFmtId="0" fontId="60" fillId="0" borderId="0" xfId="0" applyFont="1" applyAlignment="1" applyProtection="1">
      <alignment horizontal="left" vertical="center"/>
    </xf>
    <xf numFmtId="0" fontId="63" fillId="5" borderId="30" xfId="5" applyFont="1" applyFill="1" applyBorder="1" applyAlignment="1">
      <alignment vertical="center" shrinkToFit="1"/>
    </xf>
    <xf numFmtId="0" fontId="60" fillId="0" borderId="0" xfId="5" applyFont="1" applyAlignment="1">
      <alignment vertical="center" shrinkToFit="1"/>
    </xf>
    <xf numFmtId="0" fontId="60" fillId="0" borderId="110" xfId="5" applyNumberFormat="1" applyFont="1" applyBorder="1" applyAlignment="1">
      <alignment horizontal="center" vertical="center" shrinkToFit="1"/>
    </xf>
    <xf numFmtId="0" fontId="60" fillId="0" borderId="110" xfId="5" applyFont="1" applyBorder="1" applyAlignment="1">
      <alignment vertical="center" shrinkToFit="1"/>
    </xf>
    <xf numFmtId="0" fontId="60" fillId="0" borderId="120" xfId="5" applyFont="1" applyBorder="1" applyAlignment="1">
      <alignment vertical="center" shrinkToFit="1"/>
    </xf>
    <xf numFmtId="0" fontId="60" fillId="0" borderId="111" xfId="5" applyNumberFormat="1" applyFont="1" applyBorder="1" applyAlignment="1">
      <alignment horizontal="center" vertical="center" shrinkToFit="1"/>
    </xf>
    <xf numFmtId="0" fontId="60" fillId="0" borderId="111" xfId="5" applyFont="1" applyBorder="1" applyAlignment="1">
      <alignment vertical="center" shrinkToFit="1"/>
    </xf>
    <xf numFmtId="0" fontId="60" fillId="0" borderId="112" xfId="5" applyNumberFormat="1" applyFont="1" applyBorder="1" applyAlignment="1">
      <alignment horizontal="center" vertical="center" shrinkToFit="1"/>
    </xf>
    <xf numFmtId="0" fontId="60" fillId="0" borderId="112" xfId="5" applyFont="1" applyBorder="1" applyAlignment="1">
      <alignment vertical="center" shrinkToFit="1"/>
    </xf>
    <xf numFmtId="0" fontId="60" fillId="0" borderId="121" xfId="5" applyNumberFormat="1" applyFont="1" applyBorder="1" applyAlignment="1">
      <alignment horizontal="center" vertical="center" shrinkToFit="1"/>
    </xf>
    <xf numFmtId="0" fontId="60" fillId="0" borderId="121" xfId="5" applyFont="1" applyBorder="1" applyAlignment="1">
      <alignment vertical="center" shrinkToFit="1"/>
    </xf>
    <xf numFmtId="0" fontId="60" fillId="0" borderId="120" xfId="5" applyNumberFormat="1" applyFont="1" applyBorder="1" applyAlignment="1">
      <alignment horizontal="center" vertical="center" shrinkToFit="1"/>
    </xf>
    <xf numFmtId="0" fontId="60" fillId="0" borderId="122" xfId="5" applyFont="1" applyBorder="1" applyAlignment="1">
      <alignment vertical="center" shrinkToFit="1"/>
    </xf>
    <xf numFmtId="0" fontId="60" fillId="0" borderId="123" xfId="5" applyFont="1" applyBorder="1" applyAlignment="1">
      <alignment vertical="center" shrinkToFit="1"/>
    </xf>
    <xf numFmtId="0" fontId="60" fillId="0" borderId="124" xfId="5" applyFont="1" applyBorder="1" applyAlignment="1">
      <alignment vertical="center" shrinkToFit="1"/>
    </xf>
    <xf numFmtId="0" fontId="60" fillId="0" borderId="125" xfId="5" applyFont="1" applyBorder="1" applyAlignment="1">
      <alignment vertical="center" shrinkToFit="1"/>
    </xf>
    <xf numFmtId="0" fontId="60" fillId="0" borderId="126" xfId="5" applyFont="1" applyBorder="1" applyAlignment="1">
      <alignment vertical="center" shrinkToFit="1"/>
    </xf>
    <xf numFmtId="0" fontId="60" fillId="0" borderId="0" xfId="5" applyFont="1" applyFill="1" applyAlignment="1">
      <alignment vertical="center" shrinkToFit="1"/>
    </xf>
    <xf numFmtId="0" fontId="21" fillId="0" borderId="0" xfId="0" applyFont="1" applyFill="1" applyAlignment="1">
      <alignment vertical="center" shrinkToFit="1"/>
    </xf>
    <xf numFmtId="0" fontId="43" fillId="0" borderId="0" xfId="0" applyFont="1" applyFill="1" applyAlignment="1">
      <alignment horizontal="center" vertical="center" shrinkToFit="1"/>
    </xf>
    <xf numFmtId="0" fontId="43" fillId="0" borderId="0" xfId="0" applyFont="1" applyFill="1" applyAlignment="1">
      <alignment vertical="center" shrinkToFit="1"/>
    </xf>
    <xf numFmtId="178" fontId="43" fillId="0" borderId="0" xfId="0" applyNumberFormat="1" applyFont="1" applyFill="1">
      <alignment vertical="center"/>
    </xf>
    <xf numFmtId="178" fontId="43" fillId="0" borderId="0" xfId="0" applyNumberFormat="1" applyFont="1" applyFill="1" applyAlignment="1">
      <alignment horizontal="center" vertical="center"/>
    </xf>
    <xf numFmtId="0" fontId="43" fillId="0" borderId="0" xfId="0" applyFont="1" applyAlignment="1">
      <alignment horizontal="center" vertical="center" shrinkToFit="1"/>
    </xf>
    <xf numFmtId="178" fontId="43" fillId="0" borderId="0" xfId="0" applyNumberFormat="1" applyFont="1" applyAlignment="1">
      <alignment horizontal="center" vertical="center"/>
    </xf>
    <xf numFmtId="178" fontId="43" fillId="0" borderId="0" xfId="0" applyNumberFormat="1" applyFont="1">
      <alignment vertical="center"/>
    </xf>
    <xf numFmtId="0" fontId="21" fillId="0" borderId="0" xfId="0" applyFont="1" applyAlignment="1">
      <alignment vertical="center" shrinkToFit="1"/>
    </xf>
    <xf numFmtId="183" fontId="8" fillId="0" borderId="0" xfId="0" applyNumberFormat="1" applyFont="1">
      <alignment vertical="center"/>
    </xf>
    <xf numFmtId="183" fontId="36" fillId="0" borderId="74" xfId="0" applyNumberFormat="1" applyFont="1" applyBorder="1" applyAlignment="1">
      <alignment horizontal="center" vertical="center" wrapText="1"/>
    </xf>
    <xf numFmtId="183" fontId="37" fillId="0" borderId="74" xfId="0" applyNumberFormat="1" applyFont="1" applyBorder="1" applyAlignment="1">
      <alignment horizontal="right" vertical="center" wrapText="1"/>
    </xf>
    <xf numFmtId="183" fontId="37" fillId="8" borderId="74" xfId="0" applyNumberFormat="1" applyFont="1" applyFill="1" applyBorder="1" applyAlignment="1">
      <alignment horizontal="right" vertical="center" wrapText="1"/>
    </xf>
    <xf numFmtId="0" fontId="54" fillId="0" borderId="0" xfId="0" applyFont="1" applyAlignment="1" applyProtection="1">
      <alignment horizontal="left" vertical="center"/>
    </xf>
    <xf numFmtId="182" fontId="56" fillId="0" borderId="0" xfId="0" applyNumberFormat="1" applyFont="1" applyFill="1" applyBorder="1" applyAlignment="1" applyProtection="1">
      <alignment horizontal="left" vertical="center" shrinkToFit="1"/>
    </xf>
    <xf numFmtId="0" fontId="23" fillId="0" borderId="0" xfId="0" applyFont="1" applyAlignment="1">
      <alignment horizontal="left" vertical="center"/>
    </xf>
    <xf numFmtId="0" fontId="11" fillId="0" borderId="0" xfId="5" applyFont="1" applyAlignment="1">
      <alignment vertical="center"/>
    </xf>
    <xf numFmtId="0" fontId="11" fillId="0" borderId="0" xfId="0" applyFont="1" applyAlignment="1">
      <alignment vertical="center" shrinkToFit="1"/>
    </xf>
    <xf numFmtId="0" fontId="11" fillId="0" borderId="0" xfId="0" applyFont="1" applyAlignment="1">
      <alignment vertical="center"/>
    </xf>
    <xf numFmtId="0" fontId="8" fillId="7" borderId="128" xfId="5" applyFont="1" applyFill="1" applyBorder="1" applyAlignment="1">
      <alignment horizontal="center" vertical="center" shrinkToFit="1"/>
    </xf>
    <xf numFmtId="0" fontId="8" fillId="7" borderId="116" xfId="5" applyFont="1" applyFill="1" applyBorder="1" applyAlignment="1">
      <alignment horizontal="center" vertical="center" shrinkToFit="1"/>
    </xf>
    <xf numFmtId="0" fontId="11" fillId="7" borderId="116" xfId="0" applyFont="1" applyFill="1" applyBorder="1" applyAlignment="1">
      <alignment horizontal="center" vertical="center" shrinkToFit="1"/>
    </xf>
    <xf numFmtId="0" fontId="11" fillId="7" borderId="130" xfId="0" applyFont="1" applyFill="1" applyBorder="1" applyAlignment="1">
      <alignment horizontal="center" vertical="center" shrinkToFit="1"/>
    </xf>
    <xf numFmtId="0" fontId="8" fillId="7" borderId="113" xfId="5" applyFont="1" applyFill="1" applyBorder="1" applyAlignment="1">
      <alignment horizontal="center" vertical="center" shrinkToFit="1"/>
    </xf>
    <xf numFmtId="0" fontId="8" fillId="7" borderId="116" xfId="5" applyNumberFormat="1" applyFont="1" applyFill="1" applyBorder="1" applyAlignment="1" applyProtection="1">
      <alignment horizontal="center" vertical="center"/>
    </xf>
    <xf numFmtId="0" fontId="8" fillId="0" borderId="0" xfId="5" applyFont="1" applyFill="1" applyBorder="1" applyAlignment="1">
      <alignment horizontal="center" vertical="center" shrinkToFit="1"/>
    </xf>
    <xf numFmtId="0" fontId="8" fillId="7" borderId="130" xfId="5" applyFont="1" applyFill="1" applyBorder="1" applyAlignment="1">
      <alignment horizontal="center" vertical="center" shrinkToFit="1"/>
    </xf>
    <xf numFmtId="49" fontId="8" fillId="7" borderId="116" xfId="5" applyNumberFormat="1" applyFont="1" applyFill="1" applyBorder="1" applyAlignment="1">
      <alignment horizontal="center" vertical="center" shrinkToFit="1"/>
    </xf>
    <xf numFmtId="0" fontId="8" fillId="7" borderId="116" xfId="5" applyNumberFormat="1" applyFont="1" applyFill="1" applyBorder="1" applyAlignment="1">
      <alignment horizontal="center" vertical="center" shrinkToFit="1"/>
    </xf>
    <xf numFmtId="0" fontId="8" fillId="0" borderId="0" xfId="5" applyFont="1" applyFill="1" applyBorder="1" applyAlignment="1" applyProtection="1">
      <alignment horizontal="center" vertical="center"/>
    </xf>
    <xf numFmtId="0" fontId="8" fillId="0" borderId="0" xfId="5" applyFont="1" applyBorder="1" applyProtection="1">
      <alignment vertical="center"/>
    </xf>
    <xf numFmtId="0" fontId="8" fillId="0" borderId="0" xfId="5" applyNumberFormat="1" applyFont="1" applyFill="1" applyBorder="1" applyAlignment="1" applyProtection="1">
      <alignment horizontal="center" vertical="center"/>
    </xf>
    <xf numFmtId="0" fontId="8" fillId="0" borderId="0" xfId="5" applyFont="1" applyFill="1" applyBorder="1" applyProtection="1">
      <alignment vertical="center"/>
    </xf>
    <xf numFmtId="0" fontId="54" fillId="0" borderId="0" xfId="3" applyFont="1" applyBorder="1" applyAlignment="1" applyProtection="1">
      <alignment vertical="center"/>
    </xf>
    <xf numFmtId="58" fontId="54" fillId="0" borderId="0" xfId="0" applyNumberFormat="1" applyFont="1" applyFill="1" applyAlignment="1" applyProtection="1">
      <alignment horizontal="center" vertical="center" shrinkToFit="1"/>
      <protection locked="0"/>
    </xf>
    <xf numFmtId="49" fontId="54" fillId="0" borderId="0" xfId="0" applyNumberFormat="1" applyFont="1" applyAlignment="1" applyProtection="1">
      <alignment horizontal="center" vertical="center"/>
    </xf>
    <xf numFmtId="49" fontId="63" fillId="5" borderId="30" xfId="5" applyNumberFormat="1" applyFont="1" applyFill="1" applyBorder="1" applyAlignment="1">
      <alignment horizontal="left" vertical="center" shrinkToFit="1"/>
    </xf>
    <xf numFmtId="0" fontId="60" fillId="9" borderId="112" xfId="5" applyNumberFormat="1" applyFont="1" applyFill="1" applyBorder="1" applyAlignment="1">
      <alignment horizontal="center" vertical="center" shrinkToFit="1"/>
    </xf>
    <xf numFmtId="49" fontId="60" fillId="9" borderId="112" xfId="5" applyNumberFormat="1" applyFont="1" applyFill="1" applyBorder="1" applyAlignment="1">
      <alignment horizontal="left" vertical="center" shrinkToFit="1"/>
    </xf>
    <xf numFmtId="49" fontId="60" fillId="9" borderId="112" xfId="5" applyNumberFormat="1" applyFont="1" applyFill="1" applyBorder="1" applyAlignment="1">
      <alignment vertical="center" shrinkToFit="1"/>
    </xf>
    <xf numFmtId="0" fontId="60" fillId="9" borderId="112" xfId="5" applyFont="1" applyFill="1" applyBorder="1" applyAlignment="1">
      <alignment vertical="center" shrinkToFit="1"/>
    </xf>
    <xf numFmtId="49" fontId="60" fillId="0" borderId="0" xfId="5" applyNumberFormat="1" applyFont="1" applyAlignment="1">
      <alignment horizontal="center" vertical="center" shrinkToFit="1"/>
    </xf>
    <xf numFmtId="0" fontId="5" fillId="0" borderId="0" xfId="0" applyFont="1" applyAlignment="1" applyProtection="1">
      <alignment vertical="top"/>
    </xf>
    <xf numFmtId="0" fontId="28" fillId="0" borderId="0" xfId="0" applyFont="1" applyAlignment="1" applyProtection="1"/>
    <xf numFmtId="0" fontId="23" fillId="2" borderId="0" xfId="0" applyFont="1" applyFill="1" applyBorder="1" applyAlignment="1">
      <alignment vertical="center"/>
    </xf>
    <xf numFmtId="0" fontId="23" fillId="0" borderId="30" xfId="0" applyFont="1" applyBorder="1" applyAlignment="1">
      <alignment horizontal="center" vertical="center"/>
    </xf>
    <xf numFmtId="0" fontId="31" fillId="0" borderId="0" xfId="0" applyFont="1" applyAlignment="1">
      <alignment horizontal="right" vertical="center"/>
    </xf>
    <xf numFmtId="0" fontId="31" fillId="0" borderId="0" xfId="0" applyNumberFormat="1" applyFont="1" applyAlignment="1">
      <alignment horizontal="center" vertical="center"/>
    </xf>
    <xf numFmtId="0" fontId="31" fillId="0" borderId="0" xfId="0" applyFont="1" applyAlignment="1">
      <alignment horizontal="left" vertical="center"/>
    </xf>
    <xf numFmtId="0" fontId="31" fillId="0" borderId="0" xfId="0" applyFont="1">
      <alignment vertical="center"/>
    </xf>
    <xf numFmtId="0" fontId="31" fillId="0" borderId="0" xfId="0" applyFont="1" applyAlignment="1">
      <alignment horizontal="center" vertical="center"/>
    </xf>
    <xf numFmtId="0" fontId="31" fillId="0" borderId="0" xfId="0" applyFont="1" applyBorder="1" applyAlignment="1">
      <alignment horizontal="center" vertical="center" wrapText="1"/>
    </xf>
    <xf numFmtId="0" fontId="25" fillId="3" borderId="133" xfId="0" applyFont="1" applyFill="1" applyBorder="1" applyAlignment="1">
      <alignment horizontal="right" vertical="center" wrapText="1"/>
    </xf>
    <xf numFmtId="0" fontId="21" fillId="0" borderId="131" xfId="0" applyFont="1" applyBorder="1" applyAlignment="1">
      <alignment horizontal="right" vertical="top" wrapText="1"/>
    </xf>
    <xf numFmtId="176" fontId="23" fillId="2" borderId="134" xfId="0" applyNumberFormat="1" applyFont="1" applyFill="1" applyBorder="1" applyAlignment="1">
      <alignment horizontal="right" vertical="center" wrapText="1"/>
    </xf>
    <xf numFmtId="0" fontId="21" fillId="0" borderId="132" xfId="0" applyFont="1" applyBorder="1" applyAlignment="1">
      <alignment horizontal="right" vertical="top" wrapText="1"/>
    </xf>
    <xf numFmtId="176" fontId="22" fillId="2" borderId="134" xfId="0" applyNumberFormat="1" applyFont="1" applyFill="1" applyBorder="1" applyAlignment="1">
      <alignment horizontal="right" vertical="center" wrapText="1"/>
    </xf>
    <xf numFmtId="0" fontId="60" fillId="13" borderId="110" xfId="5" applyFont="1" applyFill="1" applyBorder="1" applyAlignment="1">
      <alignment vertical="center" shrinkToFit="1"/>
    </xf>
    <xf numFmtId="0" fontId="60" fillId="13" borderId="111" xfId="5" applyFont="1" applyFill="1" applyBorder="1" applyAlignment="1">
      <alignment vertical="center" shrinkToFit="1"/>
    </xf>
    <xf numFmtId="0" fontId="60" fillId="13" borderId="121" xfId="5" applyFont="1" applyFill="1" applyBorder="1" applyAlignment="1">
      <alignment vertical="center" shrinkToFit="1"/>
    </xf>
    <xf numFmtId="0" fontId="60" fillId="0" borderId="111" xfId="5" applyFont="1" applyBorder="1" applyAlignment="1">
      <alignment horizontal="center" vertical="center" shrinkToFit="1"/>
    </xf>
    <xf numFmtId="0" fontId="60" fillId="0" borderId="120" xfId="5" applyFont="1" applyBorder="1" applyAlignment="1">
      <alignment horizontal="center" vertical="center" shrinkToFit="1"/>
    </xf>
    <xf numFmtId="0" fontId="60" fillId="13" borderId="111" xfId="5" applyFont="1" applyFill="1" applyBorder="1" applyAlignment="1">
      <alignment horizontal="center" vertical="center" shrinkToFit="1"/>
    </xf>
    <xf numFmtId="0" fontId="60" fillId="0" borderId="112" xfId="5" applyFont="1" applyBorder="1" applyAlignment="1">
      <alignment horizontal="center" vertical="center" shrinkToFit="1"/>
    </xf>
    <xf numFmtId="0" fontId="76" fillId="4" borderId="34" xfId="0" applyFont="1" applyFill="1" applyBorder="1" applyAlignment="1" applyProtection="1">
      <alignment horizontal="center" vertical="center" shrinkToFit="1"/>
      <protection locked="0"/>
    </xf>
    <xf numFmtId="182" fontId="79" fillId="12" borderId="0" xfId="0" applyNumberFormat="1" applyFont="1" applyFill="1" applyAlignment="1" applyProtection="1">
      <alignment horizontal="center" vertical="center" shrinkToFit="1"/>
      <protection locked="0"/>
    </xf>
    <xf numFmtId="181" fontId="80" fillId="4" borderId="30" xfId="3" applyNumberFormat="1" applyFont="1" applyFill="1" applyBorder="1" applyAlignment="1" applyProtection="1">
      <alignment vertical="center"/>
      <protection locked="0"/>
    </xf>
    <xf numFmtId="181" fontId="80" fillId="4" borderId="15" xfId="3" applyNumberFormat="1" applyFont="1" applyFill="1" applyBorder="1" applyAlignment="1" applyProtection="1">
      <alignment vertical="center"/>
      <protection locked="0"/>
    </xf>
    <xf numFmtId="181" fontId="80" fillId="4" borderId="30" xfId="3" applyNumberFormat="1" applyFont="1" applyFill="1" applyBorder="1" applyAlignment="1" applyProtection="1">
      <alignment vertical="center" shrinkToFit="1"/>
      <protection locked="0"/>
    </xf>
    <xf numFmtId="181" fontId="80" fillId="4" borderId="15" xfId="3" applyNumberFormat="1" applyFont="1" applyFill="1" applyBorder="1" applyAlignment="1" applyProtection="1">
      <alignment vertical="center" shrinkToFit="1"/>
      <protection locked="0"/>
    </xf>
    <xf numFmtId="0" fontId="9" fillId="7" borderId="50" xfId="0" applyNumberFormat="1" applyFont="1" applyFill="1" applyBorder="1" applyAlignment="1" applyProtection="1">
      <alignment horizontal="center" vertical="center" shrinkToFit="1"/>
      <protection locked="0"/>
    </xf>
    <xf numFmtId="0" fontId="9" fillId="7" borderId="51" xfId="0" applyNumberFormat="1" applyFont="1" applyFill="1" applyBorder="1" applyAlignment="1" applyProtection="1">
      <alignment horizontal="center" vertical="center" shrinkToFit="1"/>
      <protection locked="0"/>
    </xf>
    <xf numFmtId="0" fontId="9" fillId="7" borderId="52" xfId="0" applyNumberFormat="1" applyFont="1" applyFill="1" applyBorder="1" applyAlignment="1" applyProtection="1">
      <alignment horizontal="center" vertical="center" shrinkToFit="1"/>
      <protection locked="0"/>
    </xf>
    <xf numFmtId="0" fontId="8" fillId="0" borderId="0" xfId="0" applyFont="1" applyAlignment="1">
      <alignment horizontal="left" vertical="center"/>
    </xf>
    <xf numFmtId="0" fontId="8" fillId="0" borderId="0" xfId="0" applyFont="1" applyAlignment="1">
      <alignment horizontal="left" vertical="top" wrapText="1"/>
    </xf>
    <xf numFmtId="0" fontId="11" fillId="0" borderId="0" xfId="0" applyFont="1" applyAlignment="1">
      <alignment horizontal="left" vertical="center"/>
    </xf>
    <xf numFmtId="0" fontId="8" fillId="0" borderId="0" xfId="0" applyFont="1" applyAlignment="1">
      <alignment horizontal="left" vertical="center" wrapText="1"/>
    </xf>
    <xf numFmtId="0" fontId="8" fillId="0" borderId="116" xfId="5" applyFont="1" applyFill="1" applyBorder="1" applyAlignment="1" applyProtection="1">
      <alignment horizontal="left" vertical="center"/>
    </xf>
    <xf numFmtId="0" fontId="8" fillId="0" borderId="113" xfId="5" applyFont="1" applyFill="1" applyBorder="1" applyAlignment="1" applyProtection="1">
      <alignment vertical="center"/>
    </xf>
    <xf numFmtId="0" fontId="8" fillId="0" borderId="114" xfId="5" applyFont="1" applyFill="1" applyBorder="1" applyAlignment="1" applyProtection="1">
      <alignment vertical="center"/>
    </xf>
    <xf numFmtId="0" fontId="8" fillId="0" borderId="115" xfId="5" applyFont="1" applyFill="1" applyBorder="1" applyAlignment="1" applyProtection="1">
      <alignment vertical="center"/>
    </xf>
    <xf numFmtId="182" fontId="56" fillId="0" borderId="116" xfId="0" applyNumberFormat="1" applyFont="1" applyFill="1" applyBorder="1" applyAlignment="1" applyProtection="1">
      <alignment horizontal="left" vertical="center" shrinkToFit="1"/>
    </xf>
    <xf numFmtId="0" fontId="11" fillId="0" borderId="0" xfId="0" applyFont="1" applyAlignment="1">
      <alignment horizontal="left" vertical="top" wrapText="1"/>
    </xf>
    <xf numFmtId="0" fontId="11" fillId="0" borderId="0" xfId="0" applyFont="1" applyAlignment="1">
      <alignment horizontal="left" vertical="center" wrapText="1"/>
    </xf>
    <xf numFmtId="0" fontId="14" fillId="10" borderId="0" xfId="5" applyFont="1" applyFill="1" applyBorder="1" applyAlignment="1" applyProtection="1">
      <alignment horizontal="left" vertical="center"/>
    </xf>
    <xf numFmtId="0" fontId="8" fillId="9" borderId="113" xfId="5" applyFont="1" applyFill="1" applyBorder="1" applyAlignment="1" applyProtection="1">
      <alignment horizontal="left" vertical="center" shrinkToFit="1"/>
    </xf>
    <xf numFmtId="0" fontId="8" fillId="9" borderId="114" xfId="5" applyFont="1" applyFill="1" applyBorder="1" applyAlignment="1" applyProtection="1">
      <alignment horizontal="left" vertical="center" shrinkToFit="1"/>
    </xf>
    <xf numFmtId="0" fontId="8" fillId="11" borderId="116" xfId="5" applyFont="1" applyFill="1" applyBorder="1" applyAlignment="1" applyProtection="1">
      <alignment horizontal="center" vertical="center" shrinkToFit="1"/>
    </xf>
    <xf numFmtId="182" fontId="56" fillId="11" borderId="115" xfId="0" applyNumberFormat="1" applyFont="1" applyFill="1" applyBorder="1" applyAlignment="1" applyProtection="1">
      <alignment horizontal="center" vertical="center" shrinkToFit="1"/>
    </xf>
    <xf numFmtId="182" fontId="56" fillId="11" borderId="116" xfId="0" applyNumberFormat="1" applyFont="1" applyFill="1" applyBorder="1" applyAlignment="1" applyProtection="1">
      <alignment horizontal="center" vertical="center" shrinkToFit="1"/>
    </xf>
    <xf numFmtId="0" fontId="8" fillId="0" borderId="113" xfId="5" applyFont="1" applyFill="1" applyBorder="1" applyAlignment="1" applyProtection="1">
      <alignment horizontal="left" vertical="center"/>
    </xf>
    <xf numFmtId="0" fontId="8" fillId="0" borderId="114" xfId="5" applyFont="1" applyFill="1" applyBorder="1" applyAlignment="1" applyProtection="1">
      <alignment horizontal="left" vertical="center"/>
    </xf>
    <xf numFmtId="0" fontId="8" fillId="0" borderId="115" xfId="5" applyFont="1" applyFill="1" applyBorder="1" applyAlignment="1" applyProtection="1">
      <alignment horizontal="left" vertical="center"/>
    </xf>
    <xf numFmtId="0" fontId="8" fillId="0" borderId="118" xfId="5" applyFont="1" applyFill="1" applyBorder="1" applyAlignment="1" applyProtection="1">
      <alignment vertical="center"/>
    </xf>
    <xf numFmtId="0" fontId="8" fillId="0" borderId="119" xfId="5" applyFont="1" applyFill="1" applyBorder="1" applyAlignment="1" applyProtection="1">
      <alignment vertical="center"/>
    </xf>
    <xf numFmtId="0" fontId="8" fillId="11" borderId="113" xfId="5" applyFont="1" applyFill="1" applyBorder="1" applyAlignment="1" applyProtection="1">
      <alignment horizontal="center" vertical="center" shrinkToFit="1"/>
    </xf>
    <xf numFmtId="0" fontId="8" fillId="0" borderId="116" xfId="5" applyFont="1" applyFill="1" applyBorder="1" applyAlignment="1" applyProtection="1">
      <alignment horizontal="left" vertical="center" shrinkToFit="1"/>
    </xf>
    <xf numFmtId="0" fontId="8" fillId="0" borderId="113" xfId="5" applyFont="1" applyBorder="1" applyAlignment="1">
      <alignment horizontal="left" vertical="center" shrinkToFit="1"/>
    </xf>
    <xf numFmtId="0" fontId="8" fillId="0" borderId="114" xfId="5" applyFont="1" applyBorder="1" applyAlignment="1">
      <alignment horizontal="left" vertical="center" shrinkToFit="1"/>
    </xf>
    <xf numFmtId="0" fontId="8" fillId="0" borderId="115" xfId="5" applyFont="1" applyBorder="1" applyAlignment="1">
      <alignment horizontal="left" vertical="center" shrinkToFit="1"/>
    </xf>
    <xf numFmtId="0" fontId="8" fillId="0" borderId="127" xfId="5" applyFont="1" applyBorder="1" applyAlignment="1">
      <alignment horizontal="left" vertical="center" shrinkToFit="1"/>
    </xf>
    <xf numFmtId="0" fontId="8" fillId="0" borderId="104" xfId="5" applyFont="1" applyBorder="1" applyAlignment="1">
      <alignment horizontal="left" vertical="center" shrinkToFit="1"/>
    </xf>
    <xf numFmtId="0" fontId="8" fillId="0" borderId="129" xfId="5" applyFont="1" applyBorder="1" applyAlignment="1">
      <alignment horizontal="left" vertical="center" shrinkToFit="1"/>
    </xf>
    <xf numFmtId="0" fontId="8" fillId="9" borderId="127" xfId="5" applyFont="1" applyFill="1" applyBorder="1" applyAlignment="1">
      <alignment horizontal="left" vertical="center" shrinkToFit="1"/>
    </xf>
    <xf numFmtId="0" fontId="8" fillId="9" borderId="104" xfId="5" applyFont="1" applyFill="1" applyBorder="1" applyAlignment="1">
      <alignment horizontal="left" vertical="center" shrinkToFit="1"/>
    </xf>
    <xf numFmtId="0" fontId="8" fillId="11" borderId="113" xfId="5" applyFont="1" applyFill="1" applyBorder="1" applyAlignment="1">
      <alignment horizontal="center" vertical="center" shrinkToFit="1"/>
    </xf>
    <xf numFmtId="0" fontId="8" fillId="11" borderId="114" xfId="5" applyFont="1" applyFill="1" applyBorder="1" applyAlignment="1">
      <alignment horizontal="center" vertical="center" shrinkToFit="1"/>
    </xf>
    <xf numFmtId="0" fontId="8" fillId="11" borderId="115" xfId="5" applyFont="1" applyFill="1" applyBorder="1" applyAlignment="1">
      <alignment horizontal="center" vertical="center" shrinkToFit="1"/>
    </xf>
    <xf numFmtId="0" fontId="8" fillId="11" borderId="113" xfId="5" applyFont="1" applyFill="1" applyBorder="1" applyAlignment="1">
      <alignment horizontal="center" vertical="center"/>
    </xf>
    <xf numFmtId="0" fontId="8" fillId="11" borderId="114" xfId="5" applyFont="1" applyFill="1" applyBorder="1" applyAlignment="1">
      <alignment horizontal="center" vertical="center"/>
    </xf>
    <xf numFmtId="0" fontId="8" fillId="11" borderId="115" xfId="5" applyFont="1" applyFill="1" applyBorder="1" applyAlignment="1">
      <alignment horizontal="center" vertical="center"/>
    </xf>
    <xf numFmtId="0" fontId="8" fillId="0" borderId="0" xfId="5" applyFont="1" applyFill="1" applyBorder="1" applyAlignment="1">
      <alignment horizontal="center" vertical="center" shrinkToFit="1"/>
    </xf>
    <xf numFmtId="182" fontId="56" fillId="0" borderId="113" xfId="0" applyNumberFormat="1" applyFont="1" applyFill="1" applyBorder="1" applyAlignment="1" applyProtection="1">
      <alignment horizontal="left" vertical="center" shrinkToFit="1"/>
    </xf>
    <xf numFmtId="182" fontId="56" fillId="0" borderId="114" xfId="0" applyNumberFormat="1" applyFont="1" applyFill="1" applyBorder="1" applyAlignment="1" applyProtection="1">
      <alignment horizontal="left" vertical="center" shrinkToFit="1"/>
    </xf>
    <xf numFmtId="182" fontId="56" fillId="0" borderId="115" xfId="0" applyNumberFormat="1" applyFont="1" applyFill="1" applyBorder="1" applyAlignment="1" applyProtection="1">
      <alignment horizontal="left" vertical="center" shrinkToFit="1"/>
    </xf>
    <xf numFmtId="0" fontId="8" fillId="9" borderId="115" xfId="5" applyFont="1" applyFill="1" applyBorder="1" applyAlignment="1" applyProtection="1">
      <alignment horizontal="left" vertical="center" shrinkToFit="1"/>
    </xf>
    <xf numFmtId="0" fontId="8" fillId="0" borderId="0" xfId="5" applyFont="1" applyFill="1" applyBorder="1" applyAlignment="1">
      <alignment horizontal="left" vertical="center" shrinkToFit="1"/>
    </xf>
    <xf numFmtId="182" fontId="56" fillId="0" borderId="0" xfId="0" applyNumberFormat="1" applyFont="1" applyFill="1" applyBorder="1" applyAlignment="1" applyProtection="1">
      <alignment horizontal="left" vertical="center" shrinkToFit="1"/>
    </xf>
    <xf numFmtId="0" fontId="8" fillId="0" borderId="113" xfId="5" applyFont="1" applyBorder="1" applyAlignment="1" applyProtection="1">
      <alignment horizontal="left" vertical="center"/>
    </xf>
    <xf numFmtId="0" fontId="8" fillId="0" borderId="114" xfId="5" applyFont="1" applyBorder="1" applyAlignment="1" applyProtection="1">
      <alignment horizontal="left" vertical="center"/>
    </xf>
    <xf numFmtId="0" fontId="8" fillId="0" borderId="115" xfId="5" applyFont="1" applyBorder="1" applyAlignment="1" applyProtection="1">
      <alignment horizontal="left" vertical="center"/>
    </xf>
    <xf numFmtId="0" fontId="8" fillId="0" borderId="0" xfId="5" applyFont="1" applyFill="1" applyBorder="1" applyAlignment="1" applyProtection="1">
      <alignment horizontal="left" vertical="center" shrinkToFit="1"/>
    </xf>
    <xf numFmtId="0" fontId="8" fillId="9" borderId="116" xfId="5" applyFont="1" applyFill="1" applyBorder="1" applyAlignment="1" applyProtection="1">
      <alignment horizontal="left" vertical="center" shrinkToFit="1"/>
    </xf>
    <xf numFmtId="0" fontId="8" fillId="0" borderId="0" xfId="5" applyFont="1" applyFill="1" applyBorder="1" applyAlignment="1" applyProtection="1">
      <alignment horizontal="center" vertical="center" shrinkToFit="1"/>
    </xf>
    <xf numFmtId="0" fontId="79" fillId="12" borderId="0" xfId="0" applyFont="1" applyFill="1" applyAlignment="1" applyProtection="1">
      <alignment horizontal="center" vertical="center" shrinkToFit="1"/>
      <protection locked="0"/>
    </xf>
    <xf numFmtId="0" fontId="54" fillId="0" borderId="0" xfId="0" applyFont="1" applyAlignment="1" applyProtection="1">
      <alignment horizontal="left" vertical="center"/>
    </xf>
    <xf numFmtId="0" fontId="54" fillId="0" borderId="0" xfId="0" applyFont="1" applyAlignment="1" applyProtection="1">
      <alignment horizontal="justify" vertical="center"/>
    </xf>
    <xf numFmtId="0" fontId="54" fillId="0" borderId="0" xfId="0" applyFont="1" applyFill="1" applyAlignment="1" applyProtection="1">
      <alignment horizontal="center" vertical="center" shrinkToFit="1"/>
    </xf>
    <xf numFmtId="20" fontId="54" fillId="0" borderId="0" xfId="0" applyNumberFormat="1" applyFont="1" applyAlignment="1" applyProtection="1">
      <alignment horizontal="left" vertical="center"/>
    </xf>
    <xf numFmtId="0" fontId="54" fillId="0" borderId="0" xfId="0" applyFont="1" applyAlignment="1" applyProtection="1">
      <alignment horizontal="left" vertical="center" shrinkToFit="1"/>
    </xf>
    <xf numFmtId="38" fontId="62" fillId="0" borderId="84" xfId="1" applyFont="1" applyBorder="1" applyAlignment="1" applyProtection="1">
      <alignment horizontal="center" vertical="center"/>
    </xf>
    <xf numFmtId="0" fontId="79" fillId="12" borderId="0" xfId="0" applyFont="1" applyFill="1" applyAlignment="1" applyProtection="1">
      <alignment horizontal="left" vertical="center" shrinkToFit="1"/>
      <protection locked="0"/>
    </xf>
    <xf numFmtId="0" fontId="54" fillId="0" borderId="0" xfId="3" applyNumberFormat="1" applyFont="1" applyAlignment="1" applyProtection="1">
      <alignment horizontal="center" vertical="center" shrinkToFit="1"/>
    </xf>
    <xf numFmtId="0" fontId="54" fillId="0" borderId="0" xfId="3" applyFont="1" applyAlignment="1" applyProtection="1">
      <alignment horizontal="center" vertical="center"/>
    </xf>
    <xf numFmtId="0" fontId="14" fillId="0" borderId="53" xfId="3" applyFont="1" applyBorder="1" applyAlignment="1">
      <alignment horizontal="center" vertical="center"/>
    </xf>
    <xf numFmtId="0" fontId="14" fillId="0" borderId="29" xfId="3" applyFont="1" applyBorder="1" applyAlignment="1">
      <alignment horizontal="center" vertical="center"/>
    </xf>
    <xf numFmtId="0" fontId="14" fillId="0" borderId="54" xfId="3" applyFont="1" applyBorder="1" applyAlignment="1">
      <alignment horizontal="center" vertical="center"/>
    </xf>
    <xf numFmtId="0" fontId="14" fillId="0" borderId="10" xfId="3" applyFont="1" applyBorder="1" applyAlignment="1">
      <alignment horizontal="center" vertical="center"/>
    </xf>
    <xf numFmtId="0" fontId="14" fillId="0" borderId="55" xfId="3" applyFont="1" applyBorder="1" applyAlignment="1">
      <alignment horizontal="center" vertical="center"/>
    </xf>
    <xf numFmtId="0" fontId="14" fillId="0" borderId="56" xfId="3" applyFont="1" applyBorder="1" applyAlignment="1">
      <alignment horizontal="center" vertical="center"/>
    </xf>
    <xf numFmtId="0" fontId="14" fillId="0" borderId="57" xfId="3" applyFont="1" applyBorder="1" applyAlignment="1">
      <alignment horizontal="center" vertical="center"/>
    </xf>
    <xf numFmtId="0" fontId="18" fillId="4" borderId="33" xfId="3" applyFont="1" applyFill="1" applyBorder="1" applyAlignment="1" applyProtection="1">
      <alignment horizontal="left" vertical="center" shrinkToFit="1"/>
      <protection locked="0"/>
    </xf>
    <xf numFmtId="0" fontId="18" fillId="4" borderId="60" xfId="3" applyFont="1" applyFill="1" applyBorder="1" applyAlignment="1" applyProtection="1">
      <alignment horizontal="left" vertical="center" shrinkToFit="1"/>
      <protection locked="0"/>
    </xf>
    <xf numFmtId="0" fontId="18" fillId="4" borderId="105" xfId="3" applyFont="1" applyFill="1" applyBorder="1" applyAlignment="1" applyProtection="1">
      <alignment horizontal="left" vertical="center" shrinkToFit="1"/>
      <protection locked="0"/>
    </xf>
    <xf numFmtId="0" fontId="18" fillId="4" borderId="106" xfId="3" applyFont="1" applyFill="1" applyBorder="1" applyAlignment="1" applyProtection="1">
      <alignment horizontal="left" vertical="center" shrinkToFit="1"/>
      <protection locked="0"/>
    </xf>
    <xf numFmtId="0" fontId="16" fillId="0" borderId="0" xfId="3" applyFont="1" applyAlignment="1">
      <alignment horizontal="left" vertical="center"/>
    </xf>
    <xf numFmtId="0" fontId="14" fillId="2" borderId="0" xfId="0" applyFont="1" applyFill="1" applyBorder="1" applyAlignment="1">
      <alignment horizontal="center" vertical="center"/>
    </xf>
    <xf numFmtId="0" fontId="14" fillId="6" borderId="43" xfId="0" applyNumberFormat="1" applyFont="1" applyFill="1" applyBorder="1" applyAlignment="1">
      <alignment horizontal="center" vertical="center" shrinkToFit="1"/>
    </xf>
    <xf numFmtId="0" fontId="14" fillId="6" borderId="34" xfId="0" applyNumberFormat="1" applyFont="1" applyFill="1" applyBorder="1" applyAlignment="1">
      <alignment horizontal="center" vertical="center" shrinkToFit="1"/>
    </xf>
    <xf numFmtId="0" fontId="14" fillId="6" borderId="60" xfId="0" applyNumberFormat="1" applyFont="1" applyFill="1" applyBorder="1" applyAlignment="1">
      <alignment horizontal="center" vertical="center" shrinkToFit="1"/>
    </xf>
    <xf numFmtId="0" fontId="17" fillId="2" borderId="0" xfId="0" applyFont="1" applyFill="1" applyBorder="1" applyAlignment="1">
      <alignment horizontal="center" vertical="center"/>
    </xf>
    <xf numFmtId="0" fontId="18" fillId="6" borderId="43" xfId="0" applyNumberFormat="1" applyFont="1" applyFill="1" applyBorder="1" applyAlignment="1">
      <alignment horizontal="center" vertical="center" shrinkToFit="1"/>
    </xf>
    <xf numFmtId="0" fontId="18" fillId="6" borderId="34" xfId="0" applyNumberFormat="1" applyFont="1" applyFill="1" applyBorder="1" applyAlignment="1">
      <alignment horizontal="center" vertical="center" shrinkToFit="1"/>
    </xf>
    <xf numFmtId="0" fontId="18" fillId="6" borderId="60" xfId="0" applyNumberFormat="1" applyFont="1" applyFill="1" applyBorder="1" applyAlignment="1">
      <alignment horizontal="center" vertical="center" shrinkToFit="1"/>
    </xf>
    <xf numFmtId="0" fontId="14" fillId="0" borderId="58" xfId="3" applyFont="1" applyBorder="1" applyAlignment="1">
      <alignment horizontal="center" vertical="center"/>
    </xf>
    <xf numFmtId="0" fontId="14" fillId="0" borderId="59" xfId="3" applyFont="1" applyBorder="1"/>
    <xf numFmtId="0" fontId="14" fillId="0" borderId="55" xfId="3" applyFont="1" applyFill="1" applyBorder="1" applyAlignment="1">
      <alignment horizontal="center" vertical="center"/>
    </xf>
    <xf numFmtId="0" fontId="14" fillId="0" borderId="56" xfId="3" applyFont="1" applyFill="1" applyBorder="1" applyAlignment="1">
      <alignment horizontal="center" vertical="center"/>
    </xf>
    <xf numFmtId="0" fontId="14" fillId="0" borderId="57" xfId="3" applyFont="1" applyFill="1" applyBorder="1" applyAlignment="1">
      <alignment horizontal="center" vertical="center"/>
    </xf>
    <xf numFmtId="0" fontId="23" fillId="0" borderId="0" xfId="0" applyFont="1" applyAlignment="1">
      <alignment horizontal="left" vertical="center"/>
    </xf>
    <xf numFmtId="0" fontId="21" fillId="0" borderId="0" xfId="0" applyFont="1" applyAlignment="1">
      <alignment horizontal="left" vertical="center"/>
    </xf>
    <xf numFmtId="0" fontId="25" fillId="3" borderId="131" xfId="0" applyFont="1" applyFill="1" applyBorder="1" applyAlignment="1">
      <alignment horizontal="center" vertical="center" wrapText="1"/>
    </xf>
    <xf numFmtId="0" fontId="25" fillId="3" borderId="132" xfId="0" applyFont="1" applyFill="1" applyBorder="1" applyAlignment="1">
      <alignment horizontal="center" vertical="center" wrapText="1"/>
    </xf>
    <xf numFmtId="0" fontId="23" fillId="0" borderId="0" xfId="0" applyFont="1" applyBorder="1" applyAlignment="1">
      <alignment horizontal="center" vertical="center" wrapText="1" shrinkToFit="1"/>
    </xf>
    <xf numFmtId="0" fontId="23" fillId="0" borderId="7" xfId="0" applyFont="1" applyBorder="1" applyAlignment="1">
      <alignment horizontal="center" vertical="center" wrapText="1" shrinkToFit="1"/>
    </xf>
    <xf numFmtId="0" fontId="22" fillId="2" borderId="0" xfId="3" applyFont="1" applyFill="1" applyBorder="1" applyAlignment="1">
      <alignment horizontal="center" vertical="center"/>
    </xf>
    <xf numFmtId="0" fontId="23" fillId="6" borderId="43" xfId="0" applyNumberFormat="1" applyFont="1" applyFill="1" applyBorder="1" applyAlignment="1">
      <alignment horizontal="center" vertical="center" shrinkToFit="1"/>
    </xf>
    <xf numFmtId="0" fontId="23" fillId="6" borderId="34" xfId="0" applyNumberFormat="1" applyFont="1" applyFill="1" applyBorder="1" applyAlignment="1">
      <alignment horizontal="center" vertical="center" shrinkToFit="1"/>
    </xf>
    <xf numFmtId="0" fontId="23" fillId="6" borderId="60" xfId="0" applyNumberFormat="1" applyFont="1" applyFill="1" applyBorder="1" applyAlignment="1">
      <alignment horizontal="center" vertical="center" shrinkToFit="1"/>
    </xf>
    <xf numFmtId="0" fontId="74" fillId="6" borderId="43" xfId="0" applyNumberFormat="1" applyFont="1" applyFill="1" applyBorder="1" applyAlignment="1">
      <alignment horizontal="center" vertical="center" shrinkToFit="1"/>
    </xf>
    <xf numFmtId="0" fontId="74" fillId="6" borderId="34" xfId="0" applyNumberFormat="1" applyFont="1" applyFill="1" applyBorder="1" applyAlignment="1">
      <alignment horizontal="center" vertical="center" shrinkToFit="1"/>
    </xf>
    <xf numFmtId="0" fontId="74" fillId="6" borderId="60" xfId="0" applyNumberFormat="1" applyFont="1" applyFill="1" applyBorder="1" applyAlignment="1">
      <alignment horizontal="center" vertical="center" shrinkToFit="1"/>
    </xf>
    <xf numFmtId="0" fontId="25" fillId="3" borderId="53" xfId="0" applyFont="1" applyFill="1" applyBorder="1" applyAlignment="1">
      <alignment horizontal="center" vertical="center" wrapText="1"/>
    </xf>
    <xf numFmtId="0" fontId="25" fillId="3" borderId="26" xfId="0" applyFont="1" applyFill="1" applyBorder="1" applyAlignment="1">
      <alignment horizontal="center" vertical="center" wrapText="1"/>
    </xf>
    <xf numFmtId="0" fontId="25" fillId="3" borderId="62" xfId="0" applyFont="1" applyFill="1" applyBorder="1" applyAlignment="1">
      <alignment horizontal="center" vertical="center" wrapText="1"/>
    </xf>
    <xf numFmtId="0" fontId="25" fillId="3" borderId="5" xfId="0" applyFont="1" applyFill="1" applyBorder="1" applyAlignment="1">
      <alignment horizontal="center" vertical="center" wrapText="1"/>
    </xf>
    <xf numFmtId="0" fontId="25" fillId="3" borderId="25" xfId="0" applyFont="1" applyFill="1" applyBorder="1" applyAlignment="1">
      <alignment horizontal="center" vertical="center" wrapText="1"/>
    </xf>
    <xf numFmtId="0" fontId="21" fillId="3" borderId="5" xfId="0" applyFont="1" applyFill="1" applyBorder="1" applyAlignment="1">
      <alignment horizontal="center" vertical="center" wrapText="1"/>
    </xf>
    <xf numFmtId="0" fontId="21" fillId="3" borderId="25" xfId="0" applyFont="1" applyFill="1" applyBorder="1" applyAlignment="1">
      <alignment horizontal="center" vertical="center" wrapText="1"/>
    </xf>
    <xf numFmtId="0" fontId="21" fillId="3" borderId="8" xfId="0" applyFont="1" applyFill="1" applyBorder="1" applyAlignment="1">
      <alignment horizontal="center" vertical="center" wrapText="1"/>
    </xf>
    <xf numFmtId="0" fontId="21" fillId="3" borderId="61" xfId="0" applyFont="1" applyFill="1" applyBorder="1" applyAlignment="1">
      <alignment horizontal="center" vertical="center" wrapText="1"/>
    </xf>
    <xf numFmtId="0" fontId="25" fillId="3" borderId="27" xfId="0" applyFont="1" applyFill="1" applyBorder="1" applyAlignment="1">
      <alignment horizontal="center" vertical="center" wrapText="1"/>
    </xf>
    <xf numFmtId="0" fontId="25" fillId="3" borderId="6" xfId="0" applyFont="1" applyFill="1" applyBorder="1" applyAlignment="1">
      <alignment horizontal="center" vertical="center" wrapText="1"/>
    </xf>
    <xf numFmtId="0" fontId="43" fillId="0" borderId="43" xfId="2" applyFont="1" applyBorder="1" applyAlignment="1">
      <alignment horizontal="center" vertical="center" shrinkToFit="1"/>
    </xf>
    <xf numFmtId="0" fontId="43" fillId="0" borderId="60" xfId="2" applyFont="1" applyBorder="1" applyAlignment="1">
      <alignment horizontal="center" vertical="center" shrinkToFit="1"/>
    </xf>
    <xf numFmtId="178" fontId="43" fillId="0" borderId="43" xfId="0" applyNumberFormat="1" applyFont="1" applyBorder="1" applyAlignment="1">
      <alignment horizontal="center" vertical="center"/>
    </xf>
    <xf numFmtId="178" fontId="43" fillId="0" borderId="60" xfId="0" applyNumberFormat="1" applyFont="1" applyBorder="1" applyAlignment="1">
      <alignment horizontal="center" vertical="center"/>
    </xf>
    <xf numFmtId="0" fontId="43" fillId="5" borderId="43" xfId="2" applyFont="1" applyFill="1" applyBorder="1" applyAlignment="1">
      <alignment horizontal="center" vertical="center" shrinkToFit="1"/>
    </xf>
    <xf numFmtId="0" fontId="43" fillId="5" borderId="60" xfId="2" applyFont="1" applyFill="1" applyBorder="1" applyAlignment="1">
      <alignment horizontal="center" vertical="center" shrinkToFit="1"/>
    </xf>
    <xf numFmtId="0" fontId="43" fillId="0" borderId="43" xfId="0" applyFont="1" applyBorder="1" applyAlignment="1">
      <alignment horizontal="center" vertical="center" shrinkToFit="1"/>
    </xf>
    <xf numFmtId="0" fontId="43" fillId="0" borderId="60" xfId="0" applyFont="1" applyBorder="1" applyAlignment="1">
      <alignment horizontal="center" vertical="center" shrinkToFit="1"/>
    </xf>
    <xf numFmtId="0" fontId="43" fillId="0" borderId="0" xfId="0" applyFont="1" applyFill="1" applyAlignment="1" applyProtection="1">
      <alignment vertical="center" wrapText="1"/>
    </xf>
    <xf numFmtId="178" fontId="46" fillId="0" borderId="35" xfId="0" applyNumberFormat="1" applyFont="1" applyFill="1" applyBorder="1" applyAlignment="1" applyProtection="1">
      <alignment horizontal="right" vertical="center" shrinkToFit="1"/>
    </xf>
    <xf numFmtId="178" fontId="46" fillId="0" borderId="49" xfId="0" applyNumberFormat="1" applyFont="1" applyFill="1" applyBorder="1" applyAlignment="1" applyProtection="1">
      <alignment horizontal="right" vertical="center" shrinkToFit="1"/>
    </xf>
    <xf numFmtId="178" fontId="46" fillId="0" borderId="21" xfId="0" applyNumberFormat="1" applyFont="1" applyFill="1" applyBorder="1" applyAlignment="1" applyProtection="1">
      <alignment horizontal="right" vertical="center" shrinkToFit="1"/>
    </xf>
    <xf numFmtId="178" fontId="46" fillId="0" borderId="74" xfId="0" applyNumberFormat="1" applyFont="1" applyFill="1" applyBorder="1" applyAlignment="1" applyProtection="1">
      <alignment horizontal="right" vertical="center" shrinkToFit="1"/>
    </xf>
    <xf numFmtId="0" fontId="46" fillId="0" borderId="69" xfId="0" applyFont="1" applyFill="1" applyBorder="1" applyAlignment="1" applyProtection="1"/>
    <xf numFmtId="0" fontId="46" fillId="0" borderId="63" xfId="0" applyFont="1" applyFill="1" applyBorder="1" applyAlignment="1" applyProtection="1">
      <alignment horizontal="center" vertical="center" shrinkToFit="1"/>
    </xf>
    <xf numFmtId="0" fontId="46" fillId="0" borderId="17" xfId="0" applyFont="1" applyFill="1" applyBorder="1" applyAlignment="1" applyProtection="1">
      <alignment horizontal="center" vertical="center" shrinkToFit="1"/>
    </xf>
    <xf numFmtId="177" fontId="81" fillId="4" borderId="82" xfId="0" applyNumberFormat="1" applyFont="1" applyFill="1" applyBorder="1" applyAlignment="1" applyProtection="1">
      <alignment horizontal="center" vertical="center" shrinkToFit="1"/>
      <protection locked="0"/>
    </xf>
    <xf numFmtId="177" fontId="81" fillId="4" borderId="83" xfId="0" applyNumberFormat="1" applyFont="1" applyFill="1" applyBorder="1" applyAlignment="1" applyProtection="1">
      <alignment horizontal="center" vertical="center" shrinkToFit="1"/>
      <protection locked="0"/>
    </xf>
    <xf numFmtId="177" fontId="81" fillId="4" borderId="46" xfId="0" applyNumberFormat="1" applyFont="1" applyFill="1" applyBorder="1" applyAlignment="1" applyProtection="1">
      <alignment horizontal="center" vertical="center" shrinkToFit="1"/>
      <protection locked="0"/>
    </xf>
    <xf numFmtId="177" fontId="81" fillId="4" borderId="79" xfId="0" applyNumberFormat="1" applyFont="1" applyFill="1" applyBorder="1" applyAlignment="1" applyProtection="1">
      <alignment horizontal="center" vertical="center" shrinkToFit="1"/>
      <protection locked="0"/>
    </xf>
    <xf numFmtId="0" fontId="46" fillId="0" borderId="77" xfId="0" applyFont="1" applyFill="1" applyBorder="1" applyAlignment="1" applyProtection="1">
      <alignment horizontal="center" vertical="center" shrinkToFit="1"/>
    </xf>
    <xf numFmtId="0" fontId="46" fillId="0" borderId="68" xfId="0" applyFont="1" applyFill="1" applyBorder="1" applyAlignment="1" applyProtection="1">
      <alignment horizontal="center" vertical="center" shrinkToFit="1"/>
    </xf>
    <xf numFmtId="178" fontId="46" fillId="0" borderId="76" xfId="1" applyNumberFormat="1" applyFont="1" applyFill="1" applyBorder="1" applyAlignment="1" applyProtection="1">
      <alignment horizontal="center" vertical="center" shrinkToFit="1"/>
    </xf>
    <xf numFmtId="178" fontId="46" fillId="0" borderId="49" xfId="1" applyNumberFormat="1" applyFont="1" applyFill="1" applyBorder="1" applyAlignment="1" applyProtection="1">
      <alignment horizontal="center" vertical="center" shrinkToFit="1"/>
    </xf>
    <xf numFmtId="178" fontId="46" fillId="0" borderId="80" xfId="1" applyNumberFormat="1" applyFont="1" applyFill="1" applyBorder="1" applyAlignment="1" applyProtection="1">
      <alignment horizontal="center" vertical="center" shrinkToFit="1"/>
    </xf>
    <xf numFmtId="178" fontId="46" fillId="0" borderId="48" xfId="1" applyNumberFormat="1" applyFont="1" applyFill="1" applyBorder="1" applyAlignment="1" applyProtection="1">
      <alignment horizontal="center" vertical="center" shrinkToFit="1"/>
    </xf>
    <xf numFmtId="178" fontId="46" fillId="0" borderId="35" xfId="1" applyNumberFormat="1" applyFont="1" applyFill="1" applyBorder="1" applyAlignment="1" applyProtection="1">
      <alignment horizontal="right" vertical="center" shrinkToFit="1"/>
    </xf>
    <xf numFmtId="178" fontId="46" fillId="0" borderId="49" xfId="1" applyNumberFormat="1" applyFont="1" applyFill="1" applyBorder="1" applyAlignment="1" applyProtection="1">
      <alignment horizontal="right" vertical="center" shrinkToFit="1"/>
    </xf>
    <xf numFmtId="178" fontId="46" fillId="0" borderId="36" xfId="1" applyNumberFormat="1" applyFont="1" applyFill="1" applyBorder="1" applyAlignment="1" applyProtection="1">
      <alignment horizontal="right" vertical="center" shrinkToFit="1"/>
    </xf>
    <xf numFmtId="178" fontId="46" fillId="0" borderId="48" xfId="1" applyNumberFormat="1" applyFont="1" applyFill="1" applyBorder="1" applyAlignment="1" applyProtection="1">
      <alignment horizontal="right" vertical="center" shrinkToFit="1"/>
    </xf>
    <xf numFmtId="0" fontId="46" fillId="0" borderId="75" xfId="0" applyFont="1" applyFill="1" applyBorder="1" applyAlignment="1" applyProtection="1">
      <alignment horizontal="center" vertical="center" shrinkToFit="1"/>
    </xf>
    <xf numFmtId="177" fontId="46" fillId="4" borderId="82" xfId="0" applyNumberFormat="1" applyFont="1" applyFill="1" applyBorder="1" applyAlignment="1" applyProtection="1">
      <alignment horizontal="center" vertical="center" shrinkToFit="1"/>
      <protection locked="0"/>
    </xf>
    <xf numFmtId="177" fontId="46" fillId="4" borderId="83" xfId="0" applyNumberFormat="1" applyFont="1" applyFill="1" applyBorder="1" applyAlignment="1" applyProtection="1">
      <alignment horizontal="center" vertical="center" shrinkToFit="1"/>
      <protection locked="0"/>
    </xf>
    <xf numFmtId="177" fontId="46" fillId="4" borderId="47" xfId="0" applyNumberFormat="1" applyFont="1" applyFill="1" applyBorder="1" applyAlignment="1" applyProtection="1">
      <alignment horizontal="center" vertical="center" shrinkToFit="1"/>
      <protection locked="0"/>
    </xf>
    <xf numFmtId="177" fontId="46" fillId="4" borderId="74" xfId="0" applyNumberFormat="1" applyFont="1" applyFill="1" applyBorder="1" applyAlignment="1" applyProtection="1">
      <alignment horizontal="center" vertical="center" shrinkToFit="1"/>
      <protection locked="0"/>
    </xf>
    <xf numFmtId="0" fontId="46" fillId="0" borderId="71" xfId="0" applyFont="1" applyFill="1" applyBorder="1" applyAlignment="1" applyProtection="1">
      <alignment horizontal="center" vertical="center" shrinkToFit="1"/>
    </xf>
    <xf numFmtId="178" fontId="46" fillId="0" borderId="73" xfId="1" applyNumberFormat="1" applyFont="1" applyFill="1" applyBorder="1" applyAlignment="1" applyProtection="1">
      <alignment horizontal="center" vertical="center" shrinkToFit="1"/>
    </xf>
    <xf numFmtId="178" fontId="46" fillId="0" borderId="74" xfId="1" applyNumberFormat="1" applyFont="1" applyFill="1" applyBorder="1" applyAlignment="1" applyProtection="1">
      <alignment horizontal="center" vertical="center" shrinkToFit="1"/>
    </xf>
    <xf numFmtId="0" fontId="46" fillId="0" borderId="53" xfId="0" applyFont="1" applyBorder="1" applyAlignment="1" applyProtection="1">
      <alignment horizontal="center" vertical="center" wrapText="1"/>
    </xf>
    <xf numFmtId="0" fontId="46" fillId="0" borderId="66" xfId="0" applyFont="1" applyBorder="1" applyAlignment="1" applyProtection="1">
      <alignment horizontal="center" vertical="center" wrapText="1"/>
    </xf>
    <xf numFmtId="0" fontId="46" fillId="0" borderId="36" xfId="0" applyFont="1" applyBorder="1" applyAlignment="1" applyProtection="1">
      <alignment horizontal="center" vertical="center" wrapText="1"/>
    </xf>
    <xf numFmtId="0" fontId="46" fillId="0" borderId="48" xfId="0" applyFont="1" applyBorder="1" applyAlignment="1" applyProtection="1">
      <alignment horizontal="center" vertical="center" wrapText="1"/>
    </xf>
    <xf numFmtId="0" fontId="43" fillId="0" borderId="0" xfId="0" applyFont="1" applyAlignment="1" applyProtection="1">
      <alignment wrapText="1"/>
    </xf>
    <xf numFmtId="0" fontId="46" fillId="0" borderId="4" xfId="0" applyFont="1" applyFill="1" applyBorder="1" applyAlignment="1" applyProtection="1">
      <alignment horizontal="center" vertical="center" shrinkToFit="1"/>
    </xf>
    <xf numFmtId="177" fontId="81" fillId="4" borderId="78" xfId="0" applyNumberFormat="1" applyFont="1" applyFill="1" applyBorder="1" applyAlignment="1" applyProtection="1">
      <alignment horizontal="center" vertical="center" shrinkToFit="1"/>
      <protection locked="0"/>
    </xf>
    <xf numFmtId="177" fontId="81" fillId="4" borderId="66" xfId="0" applyNumberFormat="1" applyFont="1" applyFill="1" applyBorder="1" applyAlignment="1" applyProtection="1">
      <alignment horizontal="center" vertical="center" shrinkToFit="1"/>
      <protection locked="0"/>
    </xf>
    <xf numFmtId="177" fontId="46" fillId="0" borderId="35" xfId="0" applyNumberFormat="1" applyFont="1" applyFill="1" applyBorder="1" applyAlignment="1" applyProtection="1">
      <alignment horizontal="center" vertical="center" shrinkToFit="1"/>
    </xf>
    <xf numFmtId="177" fontId="46" fillId="0" borderId="49" xfId="0" applyNumberFormat="1" applyFont="1" applyFill="1" applyBorder="1" applyAlignment="1" applyProtection="1">
      <alignment horizontal="center" vertical="center" shrinkToFit="1"/>
    </xf>
    <xf numFmtId="177" fontId="46" fillId="0" borderId="21" xfId="0" applyNumberFormat="1" applyFont="1" applyFill="1" applyBorder="1" applyAlignment="1" applyProtection="1">
      <alignment horizontal="center" vertical="center" shrinkToFit="1"/>
    </xf>
    <xf numFmtId="177" fontId="46" fillId="0" borderId="74" xfId="0" applyNumberFormat="1" applyFont="1" applyFill="1" applyBorder="1" applyAlignment="1" applyProtection="1">
      <alignment horizontal="center" vertical="center" shrinkToFit="1"/>
    </xf>
    <xf numFmtId="177" fontId="81" fillId="4" borderId="38" xfId="0" applyNumberFormat="1" applyFont="1" applyFill="1" applyBorder="1" applyAlignment="1" applyProtection="1">
      <alignment horizontal="center" vertical="center" shrinkToFit="1"/>
      <protection locked="0"/>
    </xf>
    <xf numFmtId="177" fontId="81" fillId="4" borderId="64" xfId="0" applyNumberFormat="1" applyFont="1" applyFill="1" applyBorder="1" applyAlignment="1" applyProtection="1">
      <alignment horizontal="center" vertical="center" shrinkToFit="1"/>
      <protection locked="0"/>
    </xf>
    <xf numFmtId="177" fontId="81" fillId="4" borderId="39" xfId="0" applyNumberFormat="1" applyFont="1" applyFill="1" applyBorder="1" applyAlignment="1" applyProtection="1">
      <alignment horizontal="center" vertical="center" shrinkToFit="1"/>
      <protection locked="0"/>
    </xf>
    <xf numFmtId="177" fontId="81" fillId="4" borderId="65" xfId="0" applyNumberFormat="1" applyFont="1" applyFill="1" applyBorder="1" applyAlignment="1" applyProtection="1">
      <alignment horizontal="center" vertical="center" shrinkToFit="1"/>
      <protection locked="0"/>
    </xf>
    <xf numFmtId="0" fontId="46" fillId="0" borderId="7" xfId="0" applyFont="1" applyFill="1" applyBorder="1" applyAlignment="1" applyProtection="1">
      <alignment horizontal="center" vertical="center"/>
    </xf>
    <xf numFmtId="0" fontId="46" fillId="0" borderId="67" xfId="0" applyFont="1" applyFill="1" applyBorder="1" applyAlignment="1" applyProtection="1">
      <alignment horizontal="center" vertical="center" shrinkToFit="1"/>
    </xf>
    <xf numFmtId="178" fontId="46" fillId="0" borderId="81" xfId="1" applyNumberFormat="1" applyFont="1" applyFill="1" applyBorder="1" applyAlignment="1" applyProtection="1">
      <alignment horizontal="center" vertical="center" shrinkToFit="1"/>
    </xf>
    <xf numFmtId="178" fontId="46" fillId="0" borderId="7" xfId="1" applyNumberFormat="1" applyFont="1" applyFill="1" applyBorder="1" applyAlignment="1" applyProtection="1">
      <alignment horizontal="center" vertical="center" shrinkToFit="1"/>
    </xf>
    <xf numFmtId="0" fontId="46" fillId="0" borderId="4" xfId="0" applyFont="1" applyBorder="1" applyAlignment="1" applyProtection="1">
      <alignment horizontal="center" vertical="center" shrinkToFit="1"/>
    </xf>
    <xf numFmtId="0" fontId="46" fillId="0" borderId="63" xfId="0" applyFont="1" applyBorder="1" applyAlignment="1" applyProtection="1">
      <alignment horizontal="center" vertical="center" shrinkToFit="1"/>
    </xf>
    <xf numFmtId="0" fontId="46" fillId="0" borderId="78" xfId="0" applyFont="1" applyBorder="1" applyAlignment="1" applyProtection="1">
      <alignment horizontal="center" vertical="center" wrapText="1"/>
    </xf>
    <xf numFmtId="0" fontId="46" fillId="0" borderId="85" xfId="0" applyFont="1" applyBorder="1" applyAlignment="1" applyProtection="1">
      <alignment horizontal="center" vertical="center" wrapText="1"/>
    </xf>
    <xf numFmtId="0" fontId="46" fillId="0" borderId="7" xfId="0" applyFont="1" applyBorder="1" applyAlignment="1" applyProtection="1">
      <alignment horizontal="center" vertical="center" wrapText="1"/>
    </xf>
    <xf numFmtId="0" fontId="46" fillId="0" borderId="53" xfId="0" applyFont="1" applyFill="1" applyBorder="1" applyAlignment="1" applyProtection="1">
      <alignment horizontal="center" vertical="center" wrapText="1"/>
    </xf>
    <xf numFmtId="0" fontId="46" fillId="0" borderId="66" xfId="0" applyFont="1" applyFill="1" applyBorder="1" applyAlignment="1" applyProtection="1">
      <alignment horizontal="center" vertical="center" wrapText="1"/>
    </xf>
    <xf numFmtId="0" fontId="46" fillId="0" borderId="36" xfId="0" applyFont="1" applyFill="1" applyBorder="1" applyAlignment="1" applyProtection="1">
      <alignment horizontal="center" vertical="center" wrapText="1"/>
    </xf>
    <xf numFmtId="0" fontId="46" fillId="0" borderId="48" xfId="0" applyFont="1" applyFill="1" applyBorder="1" applyAlignment="1" applyProtection="1">
      <alignment horizontal="center" vertical="center" wrapText="1"/>
    </xf>
    <xf numFmtId="0" fontId="46" fillId="0" borderId="69" xfId="0" applyFont="1" applyBorder="1" applyAlignment="1" applyProtection="1">
      <alignment horizontal="center" vertical="center" wrapText="1"/>
    </xf>
    <xf numFmtId="0" fontId="46" fillId="0" borderId="70" xfId="0" applyFont="1" applyBorder="1" applyAlignment="1" applyProtection="1">
      <alignment horizontal="center" vertical="center" shrinkToFit="1"/>
    </xf>
    <xf numFmtId="0" fontId="46" fillId="0" borderId="71" xfId="0" applyFont="1" applyBorder="1" applyAlignment="1" applyProtection="1">
      <alignment horizontal="center" vertical="center" shrinkToFit="1"/>
    </xf>
    <xf numFmtId="0" fontId="46" fillId="0" borderId="72" xfId="0" applyFont="1" applyBorder="1" applyAlignment="1" applyProtection="1">
      <alignment horizontal="center" vertical="center" wrapText="1"/>
    </xf>
    <xf numFmtId="0" fontId="46" fillId="0" borderId="66" xfId="0" applyFont="1" applyBorder="1" applyAlignment="1" applyProtection="1">
      <alignment horizontal="center" vertical="center"/>
    </xf>
    <xf numFmtId="0" fontId="46" fillId="0" borderId="73" xfId="0" applyFont="1" applyBorder="1" applyAlignment="1" applyProtection="1">
      <alignment horizontal="center" vertical="center"/>
    </xf>
    <xf numFmtId="0" fontId="46" fillId="0" borderId="74" xfId="0" applyFont="1" applyBorder="1" applyAlignment="1" applyProtection="1">
      <alignment horizontal="center" vertical="center"/>
    </xf>
    <xf numFmtId="0" fontId="46" fillId="0" borderId="84" xfId="0" applyFont="1" applyBorder="1" applyAlignment="1" applyProtection="1">
      <alignment horizontal="left" vertical="top" wrapText="1" shrinkToFit="1"/>
    </xf>
    <xf numFmtId="0" fontId="46" fillId="0" borderId="84" xfId="0" applyFont="1" applyBorder="1" applyAlignment="1" applyProtection="1">
      <alignment horizontal="left" vertical="top" shrinkToFit="1"/>
    </xf>
    <xf numFmtId="0" fontId="44" fillId="2" borderId="0" xfId="3" applyFont="1" applyFill="1" applyBorder="1" applyAlignment="1" applyProtection="1">
      <alignment horizontal="center" vertical="center" wrapText="1"/>
    </xf>
    <xf numFmtId="0" fontId="43" fillId="6" borderId="43" xfId="0" applyNumberFormat="1" applyFont="1" applyFill="1" applyBorder="1" applyAlignment="1" applyProtection="1">
      <alignment horizontal="center" vertical="center" shrinkToFit="1"/>
    </xf>
    <xf numFmtId="0" fontId="43" fillId="6" borderId="34" xfId="0" applyNumberFormat="1" applyFont="1" applyFill="1" applyBorder="1" applyAlignment="1" applyProtection="1">
      <alignment horizontal="center" vertical="center" shrinkToFit="1"/>
    </xf>
    <xf numFmtId="0" fontId="43" fillId="6" borderId="60" xfId="0" applyNumberFormat="1" applyFont="1" applyFill="1" applyBorder="1" applyAlignment="1" applyProtection="1">
      <alignment horizontal="center" vertical="center" shrinkToFit="1"/>
    </xf>
    <xf numFmtId="0" fontId="46" fillId="6" borderId="43" xfId="0" applyNumberFormat="1" applyFont="1" applyFill="1" applyBorder="1" applyAlignment="1" applyProtection="1">
      <alignment horizontal="center" vertical="center" shrinkToFit="1"/>
    </xf>
    <xf numFmtId="0" fontId="46" fillId="6" borderId="34" xfId="0" applyNumberFormat="1" applyFont="1" applyFill="1" applyBorder="1" applyAlignment="1" applyProtection="1">
      <alignment horizontal="center" vertical="center" shrinkToFit="1"/>
    </xf>
    <xf numFmtId="0" fontId="46" fillId="6" borderId="60" xfId="0" applyNumberFormat="1" applyFont="1" applyFill="1" applyBorder="1" applyAlignment="1" applyProtection="1">
      <alignment horizontal="center" vertical="center" shrinkToFit="1"/>
    </xf>
    <xf numFmtId="0" fontId="27" fillId="9" borderId="0" xfId="0" applyFont="1" applyFill="1" applyAlignment="1" applyProtection="1">
      <alignment horizontal="center" vertical="center"/>
      <protection locked="0"/>
    </xf>
    <xf numFmtId="0" fontId="46" fillId="9" borderId="0" xfId="0" applyFont="1" applyFill="1" applyAlignment="1" applyProtection="1">
      <alignment horizontal="center" vertical="center" shrinkToFit="1"/>
      <protection locked="0"/>
    </xf>
    <xf numFmtId="178" fontId="21" fillId="0" borderId="43" xfId="0" applyNumberFormat="1" applyFont="1" applyBorder="1" applyAlignment="1">
      <alignment horizontal="center" vertical="center" shrinkToFit="1"/>
    </xf>
    <xf numFmtId="178" fontId="21" fillId="0" borderId="60" xfId="0" applyNumberFormat="1" applyFont="1" applyBorder="1" applyAlignment="1">
      <alignment horizontal="center" vertical="center" shrinkToFit="1"/>
    </xf>
    <xf numFmtId="0" fontId="21" fillId="0" borderId="43" xfId="2" applyFont="1" applyFill="1" applyBorder="1" applyAlignment="1">
      <alignment horizontal="center" vertical="center" shrinkToFit="1"/>
    </xf>
    <xf numFmtId="0" fontId="21" fillId="0" borderId="60" xfId="2" applyFont="1" applyFill="1" applyBorder="1" applyAlignment="1">
      <alignment horizontal="center" vertical="center" shrinkToFit="1"/>
    </xf>
    <xf numFmtId="0" fontId="21" fillId="0" borderId="43" xfId="2" applyFont="1" applyBorder="1" applyAlignment="1">
      <alignment horizontal="center" vertical="center" shrinkToFit="1"/>
    </xf>
    <xf numFmtId="0" fontId="21" fillId="0" borderId="60" xfId="2" applyFont="1" applyBorder="1" applyAlignment="1">
      <alignment horizontal="center" vertical="center" shrinkToFit="1"/>
    </xf>
    <xf numFmtId="0" fontId="14" fillId="0" borderId="0" xfId="0" applyFont="1" applyFill="1" applyAlignment="1" applyProtection="1">
      <alignment horizontal="left" vertical="top" wrapText="1"/>
    </xf>
    <xf numFmtId="0" fontId="14" fillId="0" borderId="0" xfId="0" applyFont="1" applyFill="1" applyBorder="1" applyAlignment="1" applyProtection="1">
      <alignment vertical="center" wrapText="1"/>
    </xf>
    <xf numFmtId="0" fontId="21" fillId="0" borderId="43" xfId="0" applyFont="1" applyBorder="1" applyAlignment="1">
      <alignment horizontal="center" vertical="center" shrinkToFit="1"/>
    </xf>
    <xf numFmtId="0" fontId="21" fillId="0" borderId="60" xfId="0" applyFont="1" applyBorder="1" applyAlignment="1">
      <alignment horizontal="center" vertical="center" shrinkToFit="1"/>
    </xf>
    <xf numFmtId="0" fontId="21" fillId="0" borderId="30" xfId="0" applyFont="1" applyBorder="1" applyAlignment="1" applyProtection="1">
      <alignment horizontal="center" vertical="center"/>
    </xf>
    <xf numFmtId="0" fontId="21" fillId="0" borderId="101" xfId="0" applyFont="1" applyFill="1" applyBorder="1" applyAlignment="1" applyProtection="1">
      <alignment horizontal="center" vertical="center"/>
    </xf>
    <xf numFmtId="0" fontId="21" fillId="0" borderId="102" xfId="0" applyFont="1" applyFill="1" applyBorder="1" applyAlignment="1" applyProtection="1">
      <alignment horizontal="center" vertical="center"/>
    </xf>
    <xf numFmtId="0" fontId="27" fillId="0" borderId="30" xfId="0" applyFont="1" applyFill="1" applyBorder="1" applyAlignment="1" applyProtection="1">
      <alignment horizontal="center" vertical="center" wrapText="1"/>
    </xf>
    <xf numFmtId="0" fontId="21" fillId="0" borderId="43" xfId="0" applyFont="1" applyFill="1" applyBorder="1" applyAlignment="1" applyProtection="1">
      <alignment horizontal="center" vertical="center" shrinkToFit="1"/>
    </xf>
    <xf numFmtId="0" fontId="21" fillId="0" borderId="34" xfId="0" applyFont="1" applyFill="1" applyBorder="1" applyAlignment="1" applyProtection="1">
      <alignment horizontal="center" vertical="center" shrinkToFit="1"/>
    </xf>
    <xf numFmtId="0" fontId="21" fillId="0" borderId="60" xfId="0" applyFont="1" applyFill="1" applyBorder="1" applyAlignment="1" applyProtection="1">
      <alignment horizontal="center" vertical="center" shrinkToFit="1"/>
    </xf>
    <xf numFmtId="177" fontId="21" fillId="0" borderId="30" xfId="0" applyNumberFormat="1" applyFont="1" applyFill="1" applyBorder="1" applyAlignment="1" applyProtection="1">
      <alignment horizontal="center" vertical="center" wrapText="1"/>
    </xf>
    <xf numFmtId="177" fontId="21" fillId="0" borderId="43" xfId="0" applyNumberFormat="1" applyFont="1" applyFill="1" applyBorder="1" applyAlignment="1" applyProtection="1">
      <alignment horizontal="center" vertical="center" wrapText="1"/>
    </xf>
    <xf numFmtId="178" fontId="32" fillId="0" borderId="30" xfId="1" applyNumberFormat="1" applyFont="1" applyFill="1" applyBorder="1" applyAlignment="1" applyProtection="1">
      <alignment horizontal="center" vertical="center" shrinkToFit="1"/>
    </xf>
    <xf numFmtId="178" fontId="21" fillId="0" borderId="76" xfId="0" applyNumberFormat="1" applyFont="1" applyFill="1" applyBorder="1" applyAlignment="1" applyProtection="1">
      <alignment horizontal="center" vertical="center" shrinkToFit="1"/>
    </xf>
    <xf numFmtId="178" fontId="21" fillId="0" borderId="103" xfId="0" applyNumberFormat="1" applyFont="1" applyFill="1" applyBorder="1" applyAlignment="1" applyProtection="1">
      <alignment horizontal="center" vertical="center" shrinkToFit="1"/>
    </xf>
    <xf numFmtId="178" fontId="21" fillId="0" borderId="98" xfId="0" applyNumberFormat="1" applyFont="1" applyFill="1" applyBorder="1" applyAlignment="1" applyProtection="1">
      <alignment horizontal="center" vertical="center" shrinkToFit="1"/>
    </xf>
    <xf numFmtId="178" fontId="21" fillId="0" borderId="80" xfId="0" applyNumberFormat="1" applyFont="1" applyFill="1" applyBorder="1" applyAlignment="1" applyProtection="1">
      <alignment horizontal="center" vertical="center" shrinkToFit="1"/>
    </xf>
    <xf numFmtId="178" fontId="21" fillId="0" borderId="86" xfId="0" applyNumberFormat="1" applyFont="1" applyFill="1" applyBorder="1" applyAlignment="1" applyProtection="1">
      <alignment horizontal="center" vertical="center" shrinkToFit="1"/>
    </xf>
    <xf numFmtId="178" fontId="21" fillId="0" borderId="97" xfId="0" applyNumberFormat="1" applyFont="1" applyFill="1" applyBorder="1" applyAlignment="1" applyProtection="1">
      <alignment horizontal="center" vertical="center" shrinkToFit="1"/>
    </xf>
    <xf numFmtId="0" fontId="32" fillId="4" borderId="43" xfId="0" applyFont="1" applyFill="1" applyBorder="1" applyAlignment="1" applyProtection="1">
      <alignment horizontal="center" vertical="center" shrinkToFit="1"/>
      <protection locked="0"/>
    </xf>
    <xf numFmtId="0" fontId="32" fillId="4" borderId="34" xfId="0" applyFont="1" applyFill="1" applyBorder="1" applyAlignment="1" applyProtection="1">
      <alignment horizontal="center" vertical="center" shrinkToFit="1"/>
      <protection locked="0"/>
    </xf>
    <xf numFmtId="0" fontId="32" fillId="4" borderId="15" xfId="0" applyFont="1" applyFill="1" applyBorder="1" applyAlignment="1" applyProtection="1">
      <alignment horizontal="center" vertical="center" shrinkToFit="1"/>
      <protection locked="0"/>
    </xf>
    <xf numFmtId="0" fontId="32" fillId="11" borderId="40" xfId="0" applyFont="1" applyFill="1" applyBorder="1" applyAlignment="1" applyProtection="1">
      <alignment horizontal="center" vertical="center" shrinkToFit="1"/>
      <protection locked="0"/>
    </xf>
    <xf numFmtId="0" fontId="32" fillId="11" borderId="95" xfId="0" applyFont="1" applyFill="1" applyBorder="1" applyAlignment="1" applyProtection="1">
      <alignment horizontal="center" vertical="center" shrinkToFit="1"/>
      <protection locked="0"/>
    </xf>
    <xf numFmtId="0" fontId="32" fillId="4" borderId="40" xfId="0" applyFont="1" applyFill="1" applyBorder="1" applyAlignment="1" applyProtection="1">
      <alignment horizontal="center" vertical="center" shrinkToFit="1"/>
      <protection locked="0"/>
    </xf>
    <xf numFmtId="0" fontId="32" fillId="4" borderId="41" xfId="0" applyFont="1" applyFill="1" applyBorder="1" applyAlignment="1" applyProtection="1">
      <alignment horizontal="center" vertical="center" shrinkToFit="1"/>
      <protection locked="0"/>
    </xf>
    <xf numFmtId="0" fontId="32" fillId="4" borderId="95" xfId="0" applyFont="1" applyFill="1" applyBorder="1" applyAlignment="1" applyProtection="1">
      <alignment horizontal="center" vertical="center" shrinkToFit="1"/>
      <protection locked="0"/>
    </xf>
    <xf numFmtId="0" fontId="32" fillId="4" borderId="96" xfId="0" applyFont="1" applyFill="1" applyBorder="1" applyAlignment="1" applyProtection="1">
      <alignment horizontal="center" vertical="center" shrinkToFit="1"/>
      <protection locked="0"/>
    </xf>
    <xf numFmtId="1" fontId="32" fillId="0" borderId="30" xfId="0" applyNumberFormat="1" applyFont="1" applyFill="1" applyBorder="1" applyAlignment="1" applyProtection="1">
      <alignment horizontal="center" vertical="center" shrinkToFit="1"/>
    </xf>
    <xf numFmtId="0" fontId="32" fillId="4" borderId="60" xfId="0" applyFont="1" applyFill="1" applyBorder="1" applyAlignment="1" applyProtection="1">
      <alignment horizontal="center" vertical="center" shrinkToFit="1"/>
      <protection locked="0"/>
    </xf>
    <xf numFmtId="0" fontId="76" fillId="4" borderId="43" xfId="0" applyFont="1" applyFill="1" applyBorder="1" applyAlignment="1" applyProtection="1">
      <alignment horizontal="center" vertical="center" shrinkToFit="1"/>
      <protection locked="0"/>
    </xf>
    <xf numFmtId="0" fontId="76" fillId="4" borderId="34" xfId="0" applyFont="1" applyFill="1" applyBorder="1" applyAlignment="1" applyProtection="1">
      <alignment horizontal="center" vertical="center" shrinkToFit="1"/>
      <protection locked="0"/>
    </xf>
    <xf numFmtId="0" fontId="76" fillId="4" borderId="60" xfId="0" applyFont="1" applyFill="1" applyBorder="1" applyAlignment="1" applyProtection="1">
      <alignment horizontal="center" vertical="center" shrinkToFit="1"/>
      <protection locked="0"/>
    </xf>
    <xf numFmtId="0" fontId="76" fillId="11" borderId="43" xfId="0" applyFont="1" applyFill="1" applyBorder="1" applyAlignment="1" applyProtection="1">
      <alignment horizontal="center" vertical="center" shrinkToFit="1"/>
      <protection locked="0"/>
    </xf>
    <xf numFmtId="0" fontId="76" fillId="11" borderId="60" xfId="0" applyFont="1" applyFill="1" applyBorder="1" applyAlignment="1" applyProtection="1">
      <alignment horizontal="center" vertical="center" shrinkToFit="1"/>
      <protection locked="0"/>
    </xf>
    <xf numFmtId="0" fontId="32" fillId="11" borderId="43" xfId="0" applyFont="1" applyFill="1" applyBorder="1" applyAlignment="1" applyProtection="1">
      <alignment horizontal="center" vertical="center" shrinkToFit="1"/>
      <protection locked="0"/>
    </xf>
    <xf numFmtId="0" fontId="32" fillId="11" borderId="60" xfId="0" applyFont="1" applyFill="1" applyBorder="1" applyAlignment="1" applyProtection="1">
      <alignment horizontal="center" vertical="center" shrinkToFit="1"/>
      <protection locked="0"/>
    </xf>
    <xf numFmtId="0" fontId="76" fillId="4" borderId="15" xfId="0" applyFont="1" applyFill="1" applyBorder="1" applyAlignment="1" applyProtection="1">
      <alignment horizontal="center" vertical="center" shrinkToFit="1"/>
      <protection locked="0"/>
    </xf>
    <xf numFmtId="0" fontId="21" fillId="0" borderId="30" xfId="0" applyFont="1" applyBorder="1" applyAlignment="1" applyProtection="1">
      <alignment horizontal="center" vertical="center" wrapText="1"/>
    </xf>
    <xf numFmtId="1" fontId="77" fillId="4" borderId="30" xfId="0" applyNumberFormat="1" applyFont="1" applyFill="1" applyBorder="1" applyAlignment="1" applyProtection="1">
      <alignment horizontal="center" vertical="center" shrinkToFit="1"/>
      <protection locked="0"/>
    </xf>
    <xf numFmtId="1" fontId="32" fillId="4" borderId="30" xfId="0" applyNumberFormat="1" applyFont="1" applyFill="1" applyBorder="1" applyAlignment="1" applyProtection="1">
      <alignment horizontal="center" vertical="center" shrinkToFit="1"/>
      <protection locked="0"/>
    </xf>
    <xf numFmtId="0" fontId="76" fillId="4" borderId="90" xfId="0" applyFont="1" applyFill="1" applyBorder="1" applyAlignment="1" applyProtection="1">
      <alignment horizontal="center" vertical="center" shrinkToFit="1"/>
      <protection locked="0"/>
    </xf>
    <xf numFmtId="0" fontId="76" fillId="4" borderId="94" xfId="0" applyFont="1" applyFill="1" applyBorder="1" applyAlignment="1" applyProtection="1">
      <alignment horizontal="center" vertical="center" shrinkToFit="1"/>
      <protection locked="0"/>
    </xf>
    <xf numFmtId="0" fontId="76" fillId="4" borderId="91" xfId="0" applyFont="1" applyFill="1" applyBorder="1" applyAlignment="1" applyProtection="1">
      <alignment horizontal="center" vertical="center" shrinkToFit="1"/>
      <protection locked="0"/>
    </xf>
    <xf numFmtId="0" fontId="76" fillId="11" borderId="90" xfId="0" applyFont="1" applyFill="1" applyBorder="1" applyAlignment="1" applyProtection="1">
      <alignment horizontal="center" vertical="center" shrinkToFit="1"/>
      <protection locked="0"/>
    </xf>
    <xf numFmtId="0" fontId="76" fillId="11" borderId="91" xfId="0" applyFont="1" applyFill="1" applyBorder="1" applyAlignment="1" applyProtection="1">
      <alignment horizontal="center" vertical="center" shrinkToFit="1"/>
      <protection locked="0"/>
    </xf>
    <xf numFmtId="0" fontId="32" fillId="4" borderId="92" xfId="0" applyFont="1" applyFill="1" applyBorder="1" applyAlignment="1" applyProtection="1">
      <alignment horizontal="center" vertical="center" shrinkToFit="1"/>
      <protection locked="0"/>
    </xf>
    <xf numFmtId="0" fontId="32" fillId="4" borderId="3" xfId="0" applyFont="1" applyFill="1" applyBorder="1" applyAlignment="1" applyProtection="1">
      <alignment horizontal="center" vertical="center" shrinkToFit="1"/>
      <protection locked="0"/>
    </xf>
    <xf numFmtId="0" fontId="32" fillId="4" borderId="93" xfId="0" applyFont="1" applyFill="1" applyBorder="1" applyAlignment="1" applyProtection="1">
      <alignment horizontal="center" vertical="center" shrinkToFit="1"/>
      <protection locked="0"/>
    </xf>
    <xf numFmtId="0" fontId="76" fillId="4" borderId="14" xfId="0" applyFont="1" applyFill="1" applyBorder="1" applyAlignment="1" applyProtection="1">
      <alignment horizontal="center" vertical="center" shrinkToFit="1"/>
      <protection locked="0"/>
    </xf>
    <xf numFmtId="0" fontId="77" fillId="4" borderId="43" xfId="0" applyFont="1" applyFill="1" applyBorder="1" applyAlignment="1" applyProtection="1">
      <alignment horizontal="center" vertical="center" shrinkToFit="1"/>
      <protection locked="0"/>
    </xf>
    <xf numFmtId="0" fontId="77" fillId="4" borderId="34" xfId="0" applyFont="1" applyFill="1" applyBorder="1" applyAlignment="1" applyProtection="1">
      <alignment horizontal="center" vertical="center" shrinkToFit="1"/>
      <protection locked="0"/>
    </xf>
    <xf numFmtId="0" fontId="77" fillId="4" borderId="60" xfId="0" applyFont="1" applyFill="1" applyBorder="1" applyAlignment="1" applyProtection="1">
      <alignment horizontal="center" vertical="center" shrinkToFit="1"/>
      <protection locked="0"/>
    </xf>
    <xf numFmtId="0" fontId="26" fillId="2" borderId="0" xfId="3" applyFont="1" applyFill="1" applyBorder="1" applyAlignment="1" applyProtection="1">
      <alignment horizontal="center" vertical="center"/>
    </xf>
    <xf numFmtId="0" fontId="48" fillId="6" borderId="43" xfId="0" applyNumberFormat="1" applyFont="1" applyFill="1" applyBorder="1" applyAlignment="1" applyProtection="1">
      <alignment horizontal="center" vertical="center" shrinkToFit="1"/>
    </xf>
    <xf numFmtId="0" fontId="48" fillId="6" borderId="34" xfId="0" applyNumberFormat="1" applyFont="1" applyFill="1" applyBorder="1" applyAlignment="1" applyProtection="1">
      <alignment horizontal="center" vertical="center" shrinkToFit="1"/>
    </xf>
    <xf numFmtId="0" fontId="48" fillId="6" borderId="60" xfId="0" applyNumberFormat="1" applyFont="1" applyFill="1" applyBorder="1" applyAlignment="1" applyProtection="1">
      <alignment horizontal="center" vertical="center" shrinkToFit="1"/>
    </xf>
    <xf numFmtId="0" fontId="49" fillId="6" borderId="43" xfId="0" applyNumberFormat="1" applyFont="1" applyFill="1" applyBorder="1" applyAlignment="1" applyProtection="1">
      <alignment horizontal="center" vertical="center" shrinkToFit="1"/>
    </xf>
    <xf numFmtId="0" fontId="49" fillId="6" borderId="34" xfId="0" applyNumberFormat="1" applyFont="1" applyFill="1" applyBorder="1" applyAlignment="1" applyProtection="1">
      <alignment horizontal="center" vertical="center" shrinkToFit="1"/>
    </xf>
    <xf numFmtId="0" fontId="49" fillId="6" borderId="60" xfId="0" applyNumberFormat="1" applyFont="1" applyFill="1" applyBorder="1" applyAlignment="1" applyProtection="1">
      <alignment horizontal="center" vertical="center" shrinkToFit="1"/>
    </xf>
    <xf numFmtId="0" fontId="32" fillId="0" borderId="84" xfId="0" applyFont="1" applyFill="1" applyBorder="1" applyAlignment="1" applyProtection="1">
      <alignment horizontal="center" vertical="center" shrinkToFit="1"/>
      <protection locked="0"/>
    </xf>
    <xf numFmtId="0" fontId="21" fillId="0" borderId="87" xfId="0" applyFont="1" applyBorder="1" applyAlignment="1" applyProtection="1">
      <alignment horizontal="center" vertical="center"/>
    </xf>
    <xf numFmtId="0" fontId="21" fillId="0" borderId="88" xfId="0" applyFont="1" applyBorder="1" applyAlignment="1" applyProtection="1">
      <alignment horizontal="center" vertical="center"/>
    </xf>
    <xf numFmtId="0" fontId="21" fillId="0" borderId="89" xfId="0" applyFont="1" applyBorder="1" applyAlignment="1" applyProtection="1">
      <alignment horizontal="center" vertical="center"/>
    </xf>
    <xf numFmtId="0" fontId="21" fillId="0" borderId="72" xfId="0" applyFont="1" applyBorder="1" applyAlignment="1" applyProtection="1">
      <alignment horizontal="center" vertical="center"/>
    </xf>
    <xf numFmtId="0" fontId="21" fillId="0" borderId="26" xfId="0" applyFont="1" applyBorder="1" applyAlignment="1" applyProtection="1">
      <alignment horizontal="center" vertical="center"/>
    </xf>
    <xf numFmtId="0" fontId="21" fillId="0" borderId="66" xfId="0" applyFont="1" applyBorder="1" applyAlignment="1" applyProtection="1">
      <alignment horizontal="center" vertical="center"/>
    </xf>
    <xf numFmtId="178" fontId="29" fillId="0" borderId="76" xfId="0" applyNumberFormat="1" applyFont="1" applyFill="1" applyBorder="1" applyAlignment="1" applyProtection="1">
      <alignment horizontal="right" vertical="center" shrinkToFit="1"/>
    </xf>
    <xf numFmtId="178" fontId="29" fillId="0" borderId="98" xfId="0" applyNumberFormat="1" applyFont="1" applyFill="1" applyBorder="1" applyAlignment="1" applyProtection="1">
      <alignment horizontal="right" vertical="center" shrinkToFit="1"/>
    </xf>
    <xf numFmtId="178" fontId="29" fillId="0" borderId="80" xfId="0" applyNumberFormat="1" applyFont="1" applyFill="1" applyBorder="1" applyAlignment="1" applyProtection="1">
      <alignment horizontal="right" vertical="center" shrinkToFit="1"/>
    </xf>
    <xf numFmtId="178" fontId="29" fillId="0" borderId="97" xfId="0" applyNumberFormat="1" applyFont="1" applyFill="1" applyBorder="1" applyAlignment="1" applyProtection="1">
      <alignment horizontal="right" vertical="center" shrinkToFit="1"/>
    </xf>
    <xf numFmtId="0" fontId="31" fillId="0" borderId="99" xfId="0" applyFont="1" applyFill="1" applyBorder="1" applyAlignment="1" applyProtection="1">
      <alignment horizontal="center" vertical="center"/>
    </xf>
    <xf numFmtId="0" fontId="31" fillId="0" borderId="41" xfId="0" applyFont="1" applyFill="1" applyBorder="1" applyAlignment="1" applyProtection="1">
      <alignment horizontal="center" vertical="center"/>
    </xf>
    <xf numFmtId="0" fontId="31" fillId="0" borderId="95" xfId="0" applyFont="1" applyFill="1" applyBorder="1" applyAlignment="1" applyProtection="1">
      <alignment horizontal="center" vertical="center"/>
    </xf>
    <xf numFmtId="178" fontId="31" fillId="0" borderId="40" xfId="0" applyNumberFormat="1" applyFont="1" applyFill="1" applyBorder="1" applyAlignment="1" applyProtection="1">
      <alignment horizontal="right" vertical="center"/>
    </xf>
    <xf numFmtId="178" fontId="31" fillId="0" borderId="96" xfId="0" applyNumberFormat="1" applyFont="1" applyFill="1" applyBorder="1" applyAlignment="1" applyProtection="1">
      <alignment horizontal="right" vertical="center"/>
    </xf>
    <xf numFmtId="0" fontId="5" fillId="0" borderId="0" xfId="0" applyFont="1" applyFill="1" applyBorder="1" applyAlignment="1" applyProtection="1">
      <alignment horizontal="left" vertical="center" wrapText="1"/>
    </xf>
    <xf numFmtId="177" fontId="23" fillId="0" borderId="0" xfId="0" applyNumberFormat="1" applyFont="1" applyFill="1" applyBorder="1" applyAlignment="1" applyProtection="1">
      <alignment horizontal="center" vertical="center" wrapText="1"/>
    </xf>
    <xf numFmtId="0" fontId="33" fillId="0" borderId="0" xfId="0" applyFont="1" applyFill="1" applyBorder="1" applyAlignment="1" applyProtection="1">
      <alignment horizontal="center" vertical="center"/>
    </xf>
    <xf numFmtId="0" fontId="33" fillId="0" borderId="6" xfId="0" applyFont="1" applyFill="1" applyBorder="1" applyAlignment="1" applyProtection="1">
      <alignment horizontal="center" vertical="center"/>
    </xf>
    <xf numFmtId="0" fontId="23" fillId="0" borderId="42" xfId="0" applyFont="1" applyFill="1" applyBorder="1" applyAlignment="1" applyProtection="1">
      <alignment horizontal="center" vertical="center" shrinkToFit="1"/>
    </xf>
    <xf numFmtId="0" fontId="23" fillId="0" borderId="45" xfId="0" applyFont="1" applyFill="1" applyBorder="1" applyAlignment="1" applyProtection="1">
      <alignment horizontal="center" vertical="center" shrinkToFit="1"/>
    </xf>
    <xf numFmtId="177" fontId="78" fillId="4" borderId="76" xfId="0" applyNumberFormat="1" applyFont="1" applyFill="1" applyBorder="1" applyAlignment="1" applyProtection="1">
      <alignment horizontal="center" vertical="center" wrapText="1"/>
      <protection locked="0"/>
    </xf>
    <xf numFmtId="177" fontId="78" fillId="4" borderId="98" xfId="0" applyNumberFormat="1" applyFont="1" applyFill="1" applyBorder="1" applyAlignment="1" applyProtection="1">
      <alignment horizontal="center" vertical="center" wrapText="1"/>
      <protection locked="0"/>
    </xf>
    <xf numFmtId="177" fontId="78" fillId="4" borderId="80" xfId="0" applyNumberFormat="1" applyFont="1" applyFill="1" applyBorder="1" applyAlignment="1" applyProtection="1">
      <alignment horizontal="center" vertical="center" wrapText="1"/>
      <protection locked="0"/>
    </xf>
    <xf numFmtId="177" fontId="78" fillId="4" borderId="97" xfId="0" applyNumberFormat="1" applyFont="1" applyFill="1" applyBorder="1" applyAlignment="1" applyProtection="1">
      <alignment horizontal="center" vertical="center" wrapText="1"/>
      <protection locked="0"/>
    </xf>
    <xf numFmtId="38" fontId="78" fillId="4" borderId="76" xfId="1" applyFont="1" applyFill="1" applyBorder="1" applyAlignment="1" applyProtection="1">
      <alignment horizontal="center" vertical="center" wrapText="1"/>
      <protection locked="0"/>
    </xf>
    <xf numFmtId="38" fontId="78" fillId="4" borderId="98" xfId="1" applyFont="1" applyFill="1" applyBorder="1" applyAlignment="1" applyProtection="1">
      <alignment horizontal="center" vertical="center" wrapText="1"/>
      <protection locked="0"/>
    </xf>
    <xf numFmtId="38" fontId="78" fillId="4" borderId="80" xfId="1" applyFont="1" applyFill="1" applyBorder="1" applyAlignment="1" applyProtection="1">
      <alignment horizontal="center" vertical="center" wrapText="1"/>
      <protection locked="0"/>
    </xf>
    <xf numFmtId="38" fontId="78" fillId="4" borderId="97" xfId="1" applyFont="1" applyFill="1" applyBorder="1" applyAlignment="1" applyProtection="1">
      <alignment horizontal="center" vertical="center" wrapText="1"/>
      <protection locked="0"/>
    </xf>
    <xf numFmtId="178" fontId="31" fillId="0" borderId="76" xfId="0" applyNumberFormat="1" applyFont="1" applyFill="1" applyBorder="1" applyAlignment="1" applyProtection="1">
      <alignment horizontal="right" vertical="center"/>
    </xf>
    <xf numFmtId="178" fontId="31" fillId="0" borderId="49" xfId="0" applyNumberFormat="1" applyFont="1" applyFill="1" applyBorder="1" applyAlignment="1" applyProtection="1">
      <alignment horizontal="right" vertical="center"/>
    </xf>
    <xf numFmtId="178" fontId="31" fillId="0" borderId="80" xfId="0" applyNumberFormat="1" applyFont="1" applyFill="1" applyBorder="1" applyAlignment="1" applyProtection="1">
      <alignment horizontal="right" vertical="center"/>
    </xf>
    <xf numFmtId="178" fontId="31" fillId="0" borderId="48" xfId="0" applyNumberFormat="1" applyFont="1" applyFill="1" applyBorder="1" applyAlignment="1" applyProtection="1">
      <alignment horizontal="right" vertical="center"/>
    </xf>
    <xf numFmtId="0" fontId="23" fillId="0" borderId="100" xfId="0" applyFont="1" applyFill="1" applyBorder="1" applyAlignment="1" applyProtection="1">
      <alignment horizontal="center" vertical="center"/>
    </xf>
    <xf numFmtId="0" fontId="23" fillId="0" borderId="67" xfId="0" applyFont="1" applyFill="1" applyBorder="1" applyAlignment="1" applyProtection="1">
      <alignment horizontal="center" vertical="center"/>
    </xf>
    <xf numFmtId="0" fontId="23" fillId="0" borderId="37" xfId="0" applyFont="1" applyFill="1" applyBorder="1" applyAlignment="1" applyProtection="1">
      <alignment horizontal="center" vertical="center"/>
    </xf>
    <xf numFmtId="0" fontId="23" fillId="0" borderId="100" xfId="0" applyFont="1" applyFill="1" applyBorder="1" applyAlignment="1" applyProtection="1">
      <alignment horizontal="center" vertical="center" wrapText="1"/>
    </xf>
    <xf numFmtId="0" fontId="28" fillId="2" borderId="0" xfId="3" applyFont="1" applyFill="1" applyBorder="1" applyAlignment="1" applyProtection="1">
      <alignment horizontal="center" vertical="center"/>
    </xf>
    <xf numFmtId="0" fontId="34" fillId="0" borderId="53" xfId="0" applyFont="1" applyBorder="1" applyAlignment="1" applyProtection="1">
      <alignment horizontal="center" vertical="center"/>
    </xf>
    <xf numFmtId="0" fontId="34" fillId="0" borderId="66" xfId="0" applyFont="1" applyBorder="1" applyAlignment="1" applyProtection="1">
      <alignment horizontal="center" vertical="center"/>
    </xf>
    <xf numFmtId="0" fontId="34" fillId="0" borderId="21" xfId="0" applyFont="1" applyBorder="1" applyAlignment="1" applyProtection="1">
      <alignment horizontal="center" vertical="center"/>
    </xf>
    <xf numFmtId="0" fontId="34" fillId="0" borderId="74" xfId="0" applyFont="1" applyBorder="1" applyAlignment="1" applyProtection="1">
      <alignment horizontal="center" vertical="center"/>
    </xf>
    <xf numFmtId="0" fontId="20" fillId="6" borderId="43" xfId="0" applyNumberFormat="1" applyFont="1" applyFill="1" applyBorder="1" applyAlignment="1" applyProtection="1">
      <alignment horizontal="center" vertical="center" shrinkToFit="1"/>
    </xf>
    <xf numFmtId="0" fontId="20" fillId="6" borderId="34" xfId="0" applyNumberFormat="1" applyFont="1" applyFill="1" applyBorder="1" applyAlignment="1" applyProtection="1">
      <alignment horizontal="center" vertical="center" shrinkToFit="1"/>
    </xf>
    <xf numFmtId="0" fontId="20" fillId="6" borderId="60" xfId="0" applyNumberFormat="1" applyFont="1" applyFill="1" applyBorder="1" applyAlignment="1" applyProtection="1">
      <alignment horizontal="center" vertical="center" shrinkToFit="1"/>
    </xf>
    <xf numFmtId="0" fontId="24" fillId="6" borderId="43" xfId="0" applyNumberFormat="1" applyFont="1" applyFill="1" applyBorder="1" applyAlignment="1" applyProtection="1">
      <alignment horizontal="center" vertical="center" shrinkToFit="1"/>
    </xf>
    <xf numFmtId="0" fontId="24" fillId="6" borderId="34" xfId="0" applyNumberFormat="1" applyFont="1" applyFill="1" applyBorder="1" applyAlignment="1" applyProtection="1">
      <alignment horizontal="center" vertical="center" shrinkToFit="1"/>
    </xf>
    <xf numFmtId="0" fontId="24" fillId="6" borderId="60" xfId="0" applyNumberFormat="1" applyFont="1" applyFill="1" applyBorder="1" applyAlignment="1" applyProtection="1">
      <alignment horizontal="center" vertical="center" shrinkToFit="1"/>
    </xf>
    <xf numFmtId="0" fontId="23" fillId="0" borderId="70" xfId="0" applyFont="1" applyBorder="1" applyAlignment="1" applyProtection="1">
      <alignment horizontal="center" vertical="center"/>
    </xf>
    <xf numFmtId="0" fontId="23" fillId="0" borderId="37" xfId="0" applyFont="1" applyBorder="1" applyAlignment="1" applyProtection="1">
      <alignment horizontal="center" vertical="center"/>
    </xf>
    <xf numFmtId="0" fontId="23" fillId="0" borderId="27" xfId="0" applyFont="1" applyBorder="1" applyAlignment="1" applyProtection="1">
      <alignment horizontal="center" vertical="center"/>
    </xf>
    <xf numFmtId="0" fontId="23" fillId="0" borderId="45" xfId="0" applyFont="1" applyBorder="1" applyAlignment="1" applyProtection="1">
      <alignment horizontal="center" vertical="center"/>
    </xf>
    <xf numFmtId="0" fontId="23" fillId="0" borderId="72" xfId="0" applyFont="1" applyBorder="1" applyAlignment="1" applyProtection="1">
      <alignment horizontal="center" vertical="center" wrapText="1"/>
    </xf>
    <xf numFmtId="0" fontId="23" fillId="0" borderId="29" xfId="0" applyFont="1" applyBorder="1" applyAlignment="1" applyProtection="1">
      <alignment horizontal="center" vertical="center" wrapText="1"/>
    </xf>
    <xf numFmtId="0" fontId="23" fillId="0" borderId="80" xfId="0" applyFont="1" applyBorder="1" applyAlignment="1" applyProtection="1">
      <alignment horizontal="center" vertical="center" wrapText="1"/>
    </xf>
    <xf numFmtId="0" fontId="23" fillId="0" borderId="97" xfId="0" applyFont="1" applyBorder="1" applyAlignment="1" applyProtection="1">
      <alignment horizontal="center" vertical="center" wrapText="1"/>
    </xf>
    <xf numFmtId="0" fontId="23" fillId="0" borderId="66" xfId="0" applyFont="1" applyBorder="1" applyAlignment="1" applyProtection="1">
      <alignment horizontal="center" vertical="center" wrapText="1"/>
    </xf>
    <xf numFmtId="0" fontId="23" fillId="0" borderId="48" xfId="0" applyFont="1" applyBorder="1" applyAlignment="1" applyProtection="1">
      <alignment horizontal="center" vertical="center" wrapText="1"/>
    </xf>
    <xf numFmtId="0" fontId="35" fillId="0" borderId="0" xfId="0" applyFont="1" applyAlignment="1">
      <alignment horizontal="justify" vertical="center"/>
    </xf>
    <xf numFmtId="0" fontId="8" fillId="0" borderId="69" xfId="0" applyFont="1" applyBorder="1" applyAlignment="1">
      <alignment horizontal="justify" vertical="center" wrapText="1"/>
    </xf>
    <xf numFmtId="0" fontId="8" fillId="0" borderId="0" xfId="0" applyFont="1" applyBorder="1" applyAlignment="1">
      <alignment horizontal="justify" vertical="center" wrapText="1"/>
    </xf>
    <xf numFmtId="0" fontId="8" fillId="0" borderId="7" xfId="0" applyFont="1" applyBorder="1" applyAlignment="1">
      <alignment horizontal="justify" vertical="center" wrapText="1"/>
    </xf>
    <xf numFmtId="0" fontId="8" fillId="0" borderId="21" xfId="0" applyFont="1" applyBorder="1" applyAlignment="1">
      <alignment horizontal="justify" vertical="center" wrapText="1"/>
    </xf>
    <xf numFmtId="0" fontId="8" fillId="0" borderId="84" xfId="0" applyFont="1" applyBorder="1" applyAlignment="1">
      <alignment horizontal="justify" vertical="center" wrapText="1"/>
    </xf>
    <xf numFmtId="0" fontId="8" fillId="0" borderId="74" xfId="0" applyFont="1" applyBorder="1" applyAlignment="1">
      <alignment horizontal="justify" vertical="center" wrapText="1"/>
    </xf>
    <xf numFmtId="0" fontId="8" fillId="0" borderId="107" xfId="0" applyFont="1" applyBorder="1" applyAlignment="1">
      <alignment horizontal="center" vertical="center" wrapText="1"/>
    </xf>
    <xf numFmtId="0" fontId="8" fillId="0" borderId="108" xfId="0" applyFont="1" applyBorder="1" applyAlignment="1">
      <alignment horizontal="center" vertical="center" wrapText="1"/>
    </xf>
    <xf numFmtId="0" fontId="8" fillId="0" borderId="109" xfId="0" applyFont="1" applyBorder="1" applyAlignment="1">
      <alignment horizontal="center" vertical="center" wrapText="1"/>
    </xf>
    <xf numFmtId="0" fontId="37" fillId="0" borderId="107" xfId="0" applyFont="1" applyBorder="1" applyAlignment="1">
      <alignment horizontal="center" vertical="center" wrapText="1"/>
    </xf>
    <xf numFmtId="0" fontId="37" fillId="0" borderId="108" xfId="0" applyFont="1" applyBorder="1" applyAlignment="1">
      <alignment horizontal="center" vertical="center" wrapText="1"/>
    </xf>
    <xf numFmtId="0" fontId="37" fillId="0" borderId="109" xfId="0" applyFont="1" applyBorder="1" applyAlignment="1">
      <alignment horizontal="center" vertical="center" wrapText="1"/>
    </xf>
    <xf numFmtId="0" fontId="35" fillId="0" borderId="26" xfId="0" applyFont="1" applyBorder="1" applyAlignment="1">
      <alignment horizontal="justify" vertical="center"/>
    </xf>
    <xf numFmtId="0" fontId="8" fillId="0" borderId="53" xfId="0" applyFont="1" applyBorder="1" applyAlignment="1">
      <alignment horizontal="left" vertical="center" wrapText="1"/>
    </xf>
    <xf numFmtId="0" fontId="8" fillId="0" borderId="26" xfId="0" applyFont="1" applyBorder="1" applyAlignment="1">
      <alignment horizontal="left" vertical="center" wrapText="1"/>
    </xf>
    <xf numFmtId="0" fontId="8" fillId="0" borderId="66" xfId="0" applyFont="1" applyBorder="1" applyAlignment="1">
      <alignment horizontal="left" vertical="center" wrapText="1"/>
    </xf>
    <xf numFmtId="0" fontId="8" fillId="0" borderId="69" xfId="0" applyFont="1" applyBorder="1" applyAlignment="1">
      <alignment horizontal="left" vertical="center" wrapText="1"/>
    </xf>
    <xf numFmtId="0" fontId="8" fillId="0" borderId="0" xfId="0" applyFont="1" applyBorder="1" applyAlignment="1">
      <alignment horizontal="left" vertical="center" wrapText="1"/>
    </xf>
    <xf numFmtId="0" fontId="8" fillId="0" borderId="7" xfId="0" applyFont="1" applyBorder="1" applyAlignment="1">
      <alignment horizontal="left" vertical="center" wrapText="1"/>
    </xf>
    <xf numFmtId="0" fontId="36" fillId="0" borderId="107" xfId="0" applyFont="1" applyBorder="1" applyAlignment="1">
      <alignment horizontal="center" vertical="center" wrapText="1"/>
    </xf>
    <xf numFmtId="0" fontId="36" fillId="0" borderId="108" xfId="0" applyFont="1" applyBorder="1" applyAlignment="1">
      <alignment horizontal="center" vertical="center" wrapText="1"/>
    </xf>
    <xf numFmtId="0" fontId="36" fillId="0" borderId="109" xfId="0" applyFont="1" applyBorder="1" applyAlignment="1">
      <alignment horizontal="center" vertical="center" wrapText="1"/>
    </xf>
    <xf numFmtId="0" fontId="36" fillId="0" borderId="53" xfId="0" applyFont="1" applyBorder="1" applyAlignment="1">
      <alignment horizontal="center" vertical="center" wrapText="1"/>
    </xf>
    <xf numFmtId="0" fontId="36" fillId="0" borderId="66" xfId="0" applyFont="1" applyBorder="1" applyAlignment="1">
      <alignment horizontal="center" vertical="center" wrapText="1"/>
    </xf>
    <xf numFmtId="0" fontId="36" fillId="0" borderId="21" xfId="0" applyFont="1" applyBorder="1" applyAlignment="1">
      <alignment horizontal="center" vertical="center" wrapText="1"/>
    </xf>
    <xf numFmtId="0" fontId="36" fillId="0" borderId="74" xfId="0" applyFont="1" applyBorder="1" applyAlignment="1">
      <alignment horizontal="center" vertical="center" wrapText="1"/>
    </xf>
    <xf numFmtId="0" fontId="82" fillId="0" borderId="0" xfId="0" applyFont="1" applyAlignment="1">
      <alignment horizontal="left" vertical="center" readingOrder="1"/>
    </xf>
    <xf numFmtId="0" fontId="83" fillId="0" borderId="0" xfId="0" applyFont="1" applyAlignment="1">
      <alignment horizontal="left" vertical="center" readingOrder="1"/>
    </xf>
    <xf numFmtId="0" fontId="84" fillId="0" borderId="0" xfId="0" applyFont="1" applyAlignment="1">
      <alignment horizontal="left" vertical="center" readingOrder="1"/>
    </xf>
    <xf numFmtId="0" fontId="85" fillId="0" borderId="0" xfId="0" applyFont="1" applyAlignment="1">
      <alignment horizontal="left" vertical="center" readingOrder="1"/>
    </xf>
    <xf numFmtId="0" fontId="86" fillId="0" borderId="0" xfId="0" applyFont="1" applyAlignment="1">
      <alignment horizontal="left" vertical="center" readingOrder="1"/>
    </xf>
    <xf numFmtId="0" fontId="87" fillId="0" borderId="0" xfId="0" applyFont="1" applyAlignment="1">
      <alignment horizontal="left" vertical="center" readingOrder="1"/>
    </xf>
  </cellXfs>
  <cellStyles count="7">
    <cellStyle name="桁区切り" xfId="1" builtinId="6"/>
    <cellStyle name="標準" xfId="0" builtinId="0"/>
    <cellStyle name="標準 2" xfId="4"/>
    <cellStyle name="標準 2 2" xfId="5"/>
    <cellStyle name="標準 3" xfId="6"/>
    <cellStyle name="標準 5" xfId="2"/>
    <cellStyle name="標準_休日保育  様式2・4（予算決算報告）" xfId="3"/>
  </cellStyles>
  <dxfs count="13">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499984740745262"/>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s>
  <tableStyles count="0" defaultTableStyle="TableStyleMedium2" defaultPivotStyle="PivotStyleLight16"/>
  <colors>
    <mruColors>
      <color rgb="FFFFFF99"/>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4</xdr:col>
      <xdr:colOff>222250</xdr:colOff>
      <xdr:row>0</xdr:row>
      <xdr:rowOff>275167</xdr:rowOff>
    </xdr:from>
    <xdr:to>
      <xdr:col>9</xdr:col>
      <xdr:colOff>767291</xdr:colOff>
      <xdr:row>3</xdr:row>
      <xdr:rowOff>37041</xdr:rowOff>
    </xdr:to>
    <xdr:sp macro="" textlink="">
      <xdr:nvSpPr>
        <xdr:cNvPr id="2" name="角丸四角形吹き出し 1"/>
        <xdr:cNvSpPr/>
      </xdr:nvSpPr>
      <xdr:spPr>
        <a:xfrm>
          <a:off x="1682750" y="275167"/>
          <a:ext cx="2968624" cy="714374"/>
        </a:xfrm>
        <a:prstGeom prst="wedgeRoundRectCallout">
          <a:avLst>
            <a:gd name="adj1" fmla="val 60579"/>
            <a:gd name="adj2" fmla="val -45746"/>
            <a:gd name="adj3" fmla="val 16667"/>
          </a:avLst>
        </a:prstGeom>
        <a:solidFill>
          <a:schemeClr val="accent6">
            <a:lumMod val="40000"/>
            <a:lumOff val="60000"/>
          </a:schemeClr>
        </a:solidFill>
        <a:ln>
          <a:solidFill>
            <a:schemeClr val="accent2">
              <a:lumMod val="40000"/>
              <a:lumOff val="60000"/>
            </a:schemeClr>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100">
              <a:latin typeface="游ゴシック" panose="020B0400000000000000" pitchFamily="50" charset="-128"/>
              <a:ea typeface="游ゴシック" panose="020B0400000000000000" pitchFamily="50" charset="-128"/>
            </a:rPr>
            <a:t>余白に捨印を押印してください。</a:t>
          </a:r>
        </a:p>
      </xdr:txBody>
    </xdr:sp>
    <xdr:clientData/>
  </xdr:twoCellAnchor>
  <xdr:twoCellAnchor>
    <xdr:from>
      <xdr:col>8</xdr:col>
      <xdr:colOff>264583</xdr:colOff>
      <xdr:row>4</xdr:row>
      <xdr:rowOff>39949</xdr:rowOff>
    </xdr:from>
    <xdr:to>
      <xdr:col>11</xdr:col>
      <xdr:colOff>732366</xdr:colOff>
      <xdr:row>5</xdr:row>
      <xdr:rowOff>217749</xdr:rowOff>
    </xdr:to>
    <xdr:sp macro="" textlink="">
      <xdr:nvSpPr>
        <xdr:cNvPr id="3" name="角丸四角形吹き出し 2"/>
        <xdr:cNvSpPr/>
      </xdr:nvSpPr>
      <xdr:spPr>
        <a:xfrm>
          <a:off x="3619500" y="1309949"/>
          <a:ext cx="2764366" cy="495300"/>
        </a:xfrm>
        <a:prstGeom prst="wedgeRoundRectCallout">
          <a:avLst>
            <a:gd name="adj1" fmla="val 68199"/>
            <a:gd name="adj2" fmla="val -29079"/>
            <a:gd name="adj3" fmla="val 16667"/>
          </a:avLst>
        </a:prstGeom>
        <a:solidFill>
          <a:schemeClr val="accent6">
            <a:lumMod val="40000"/>
            <a:lumOff val="60000"/>
          </a:schemeClr>
        </a:solidFill>
        <a:ln>
          <a:solidFill>
            <a:schemeClr val="accent2">
              <a:lumMod val="40000"/>
              <a:lumOff val="60000"/>
            </a:schemeClr>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100">
              <a:latin typeface="游ゴシック" panose="020B0400000000000000" pitchFamily="50" charset="-128"/>
              <a:ea typeface="游ゴシック" panose="020B0400000000000000" pitchFamily="50" charset="-128"/>
            </a:rPr>
            <a:t>申請日を記入してください。</a:t>
          </a:r>
        </a:p>
      </xdr:txBody>
    </xdr:sp>
    <xdr:clientData/>
  </xdr:twoCellAnchor>
  <xdr:twoCellAnchor>
    <xdr:from>
      <xdr:col>1</xdr:col>
      <xdr:colOff>465669</xdr:colOff>
      <xdr:row>6</xdr:row>
      <xdr:rowOff>52916</xdr:rowOff>
    </xdr:from>
    <xdr:to>
      <xdr:col>9</xdr:col>
      <xdr:colOff>536050</xdr:colOff>
      <xdr:row>13</xdr:row>
      <xdr:rowOff>42333</xdr:rowOff>
    </xdr:to>
    <xdr:sp macro="" textlink="">
      <xdr:nvSpPr>
        <xdr:cNvPr id="4" name="AutoShape 5"/>
        <xdr:cNvSpPr>
          <a:spLocks noChangeArrowheads="1"/>
        </xdr:cNvSpPr>
      </xdr:nvSpPr>
      <xdr:spPr bwMode="auto">
        <a:xfrm>
          <a:off x="624419" y="1957916"/>
          <a:ext cx="3795714" cy="2211917"/>
        </a:xfrm>
        <a:prstGeom prst="wedgeRoundRectCallout">
          <a:avLst>
            <a:gd name="adj1" fmla="val 68180"/>
            <a:gd name="adj2" fmla="val 7273"/>
            <a:gd name="adj3" fmla="val 16667"/>
          </a:avLst>
        </a:prstGeom>
        <a:solidFill>
          <a:schemeClr val="accent6">
            <a:lumMod val="40000"/>
            <a:lumOff val="60000"/>
          </a:schemeClr>
        </a:solidFill>
        <a:ln w="9525">
          <a:solidFill>
            <a:schemeClr val="accent2">
              <a:lumMod val="40000"/>
              <a:lumOff val="60000"/>
            </a:schemeClr>
          </a:solidFill>
          <a:miter lim="800000"/>
          <a:headEnd/>
          <a:tailEnd/>
        </a:ln>
      </xdr:spPr>
      <xdr:txBody>
        <a:bodyPr vertOverflow="clip" wrap="square" lIns="27432" tIns="18288" rIns="27432" bIns="18288" anchor="ctr" upright="1"/>
        <a:lstStyle/>
        <a:p>
          <a:pPr algn="l" rtl="0">
            <a:defRPr sz="1000"/>
          </a:pP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法人の住所が自動で入力されます。住所が変更になった場合は直接入力してください。</a:t>
          </a:r>
          <a:endParaRPr lang="en-US" altLang="ja-JP" sz="1200" b="0" i="0" u="none" strike="noStrike" baseline="0">
            <a:solidFill>
              <a:srgbClr val="000000"/>
            </a:solidFill>
            <a:latin typeface="游ゴシック" panose="020B0400000000000000" pitchFamily="50" charset="-128"/>
            <a:ea typeface="游ゴシック" panose="020B0400000000000000" pitchFamily="50" charset="-128"/>
          </a:endParaRPr>
        </a:p>
        <a:p>
          <a:pPr algn="l" rtl="0">
            <a:defRPr sz="1000"/>
          </a:pP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家庭的保育事業・小規模保育事業</a:t>
          </a:r>
          <a:r>
            <a:rPr lang="en-US" altLang="ja-JP" sz="1200" b="0" i="0" u="none" strike="noStrike" baseline="0">
              <a:solidFill>
                <a:srgbClr val="000000"/>
              </a:solidFill>
              <a:latin typeface="游ゴシック" panose="020B0400000000000000" pitchFamily="50" charset="-128"/>
              <a:ea typeface="游ゴシック" panose="020B0400000000000000" pitchFamily="50" charset="-128"/>
            </a:rPr>
            <a:t>C</a:t>
          </a: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型の方のみ、債権者登録されているご自宅の住所を直接入力してください。</a:t>
          </a:r>
          <a:endParaRPr lang="en-US" altLang="ja-JP" sz="1200" b="0" i="0" u="none" strike="noStrike" baseline="0">
            <a:solidFill>
              <a:srgbClr val="000000"/>
            </a:solidFill>
            <a:latin typeface="游ゴシック" panose="020B0400000000000000" pitchFamily="50" charset="-128"/>
            <a:ea typeface="游ゴシック" panose="020B0400000000000000" pitchFamily="50" charset="-128"/>
          </a:endParaRPr>
        </a:p>
      </xdr:txBody>
    </xdr:sp>
    <xdr:clientData/>
  </xdr:twoCellAnchor>
  <xdr:twoCellAnchor>
    <xdr:from>
      <xdr:col>14</xdr:col>
      <xdr:colOff>144197</xdr:colOff>
      <xdr:row>12</xdr:row>
      <xdr:rowOff>101598</xdr:rowOff>
    </xdr:from>
    <xdr:to>
      <xdr:col>17</xdr:col>
      <xdr:colOff>14816</xdr:colOff>
      <xdr:row>14</xdr:row>
      <xdr:rowOff>63500</xdr:rowOff>
    </xdr:to>
    <xdr:sp macro="" textlink="">
      <xdr:nvSpPr>
        <xdr:cNvPr id="5" name="AutoShape 5"/>
        <xdr:cNvSpPr>
          <a:spLocks noChangeArrowheads="1"/>
        </xdr:cNvSpPr>
      </xdr:nvSpPr>
      <xdr:spPr bwMode="auto">
        <a:xfrm>
          <a:off x="8039364" y="3911598"/>
          <a:ext cx="1204119" cy="596902"/>
        </a:xfrm>
        <a:prstGeom prst="wedgeRoundRectCallout">
          <a:avLst>
            <a:gd name="adj1" fmla="val 63336"/>
            <a:gd name="adj2" fmla="val -53102"/>
            <a:gd name="adj3" fmla="val 16667"/>
          </a:avLst>
        </a:prstGeom>
        <a:solidFill>
          <a:schemeClr val="accent6">
            <a:lumMod val="40000"/>
            <a:lumOff val="60000"/>
          </a:schemeClr>
        </a:solidFill>
        <a:ln w="9525">
          <a:solidFill>
            <a:schemeClr val="accent2">
              <a:lumMod val="40000"/>
              <a:lumOff val="60000"/>
            </a:schemeClr>
          </a:solid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代表者印</a:t>
          </a:r>
        </a:p>
      </xdr:txBody>
    </xdr:sp>
    <xdr:clientData/>
  </xdr:twoCellAnchor>
  <xdr:twoCellAnchor>
    <xdr:from>
      <xdr:col>8</xdr:col>
      <xdr:colOff>242094</xdr:colOff>
      <xdr:row>32</xdr:row>
      <xdr:rowOff>52916</xdr:rowOff>
    </xdr:from>
    <xdr:to>
      <xdr:col>11</xdr:col>
      <xdr:colOff>823647</xdr:colOff>
      <xdr:row>33</xdr:row>
      <xdr:rowOff>230716</xdr:rowOff>
    </xdr:to>
    <xdr:sp macro="" textlink="">
      <xdr:nvSpPr>
        <xdr:cNvPr id="6" name="角丸四角形吹き出し 5"/>
        <xdr:cNvSpPr/>
      </xdr:nvSpPr>
      <xdr:spPr>
        <a:xfrm>
          <a:off x="3597011" y="11747499"/>
          <a:ext cx="2878136" cy="495300"/>
        </a:xfrm>
        <a:prstGeom prst="wedgeRoundRectCallout">
          <a:avLst>
            <a:gd name="adj1" fmla="val 60753"/>
            <a:gd name="adj2" fmla="val -24271"/>
            <a:gd name="adj3" fmla="val 16667"/>
          </a:avLst>
        </a:prstGeom>
        <a:solidFill>
          <a:schemeClr val="accent6">
            <a:lumMod val="40000"/>
            <a:lumOff val="60000"/>
          </a:schemeClr>
        </a:solidFill>
        <a:ln>
          <a:solidFill>
            <a:schemeClr val="accent2">
              <a:lumMod val="40000"/>
              <a:lumOff val="60000"/>
            </a:schemeClr>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100">
              <a:latin typeface="游ゴシック" panose="020B0400000000000000" pitchFamily="50" charset="-128"/>
              <a:ea typeface="游ゴシック" panose="020B0400000000000000" pitchFamily="50" charset="-128"/>
            </a:rPr>
            <a:t>担当者連絡先をご記入ください。</a:t>
          </a:r>
        </a:p>
      </xdr:txBody>
    </xdr:sp>
    <xdr:clientData/>
  </xdr:twoCellAnchor>
  <xdr:twoCellAnchor>
    <xdr:from>
      <xdr:col>14</xdr:col>
      <xdr:colOff>67469</xdr:colOff>
      <xdr:row>0</xdr:row>
      <xdr:rowOff>288395</xdr:rowOff>
    </xdr:from>
    <xdr:to>
      <xdr:col>18</xdr:col>
      <xdr:colOff>242094</xdr:colOff>
      <xdr:row>3</xdr:row>
      <xdr:rowOff>137583</xdr:rowOff>
    </xdr:to>
    <xdr:sp macro="" textlink="">
      <xdr:nvSpPr>
        <xdr:cNvPr id="7" name="角丸四角形 6"/>
        <xdr:cNvSpPr/>
      </xdr:nvSpPr>
      <xdr:spPr>
        <a:xfrm>
          <a:off x="7962636" y="288395"/>
          <a:ext cx="1952625" cy="801688"/>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000" b="1">
              <a:latin typeface="游ゴシック" panose="020B0400000000000000" pitchFamily="50" charset="-128"/>
              <a:ea typeface="游ゴシック" panose="020B0400000000000000" pitchFamily="50" charset="-128"/>
            </a:rPr>
            <a:t>作成例</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851649</xdr:colOff>
      <xdr:row>1</xdr:row>
      <xdr:rowOff>33618</xdr:rowOff>
    </xdr:from>
    <xdr:to>
      <xdr:col>7</xdr:col>
      <xdr:colOff>14009</xdr:colOff>
      <xdr:row>4</xdr:row>
      <xdr:rowOff>42724</xdr:rowOff>
    </xdr:to>
    <xdr:sp macro="" textlink="">
      <xdr:nvSpPr>
        <xdr:cNvPr id="2" name="角丸四角形 1"/>
        <xdr:cNvSpPr/>
      </xdr:nvSpPr>
      <xdr:spPr>
        <a:xfrm>
          <a:off x="6107208" y="336177"/>
          <a:ext cx="1952625" cy="726282"/>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000" b="1">
              <a:latin typeface="游ゴシック" panose="020B0400000000000000" pitchFamily="50" charset="-128"/>
              <a:ea typeface="游ゴシック" panose="020B0400000000000000" pitchFamily="50" charset="-128"/>
            </a:rPr>
            <a:t>作成例</a:t>
          </a:r>
        </a:p>
      </xdr:txBody>
    </xdr:sp>
    <xdr:clientData/>
  </xdr:twoCellAnchor>
  <xdr:twoCellAnchor>
    <xdr:from>
      <xdr:col>4</xdr:col>
      <xdr:colOff>930089</xdr:colOff>
      <xdr:row>9</xdr:row>
      <xdr:rowOff>212911</xdr:rowOff>
    </xdr:from>
    <xdr:to>
      <xdr:col>8</xdr:col>
      <xdr:colOff>44825</xdr:colOff>
      <xdr:row>10</xdr:row>
      <xdr:rowOff>593911</xdr:rowOff>
    </xdr:to>
    <xdr:sp macro="" textlink="">
      <xdr:nvSpPr>
        <xdr:cNvPr id="3" name="角丸四角形吹き出し 2"/>
        <xdr:cNvSpPr/>
      </xdr:nvSpPr>
      <xdr:spPr>
        <a:xfrm>
          <a:off x="4997824" y="2487705"/>
          <a:ext cx="3238501" cy="694765"/>
        </a:xfrm>
        <a:prstGeom prst="wedgeRoundRectCallout">
          <a:avLst>
            <a:gd name="adj1" fmla="val -41901"/>
            <a:gd name="adj2" fmla="val 70375"/>
            <a:gd name="adj3" fmla="val 16667"/>
          </a:avLst>
        </a:prstGeom>
        <a:solidFill>
          <a:schemeClr val="accent6">
            <a:lumMod val="40000"/>
            <a:lumOff val="60000"/>
          </a:schemeClr>
        </a:solidFill>
        <a:ln>
          <a:solidFill>
            <a:schemeClr val="accent2">
              <a:lumMod val="40000"/>
              <a:lumOff val="60000"/>
            </a:schemeClr>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lnSpc>
              <a:spcPts val="1300"/>
            </a:lnSpc>
          </a:pPr>
          <a:r>
            <a:rPr kumimoji="1" lang="ja-JP" altLang="en-US" sz="1100">
              <a:latin typeface="游ゴシック" panose="020B0400000000000000" pitchFamily="50" charset="-128"/>
              <a:ea typeface="游ゴシック" panose="020B0400000000000000" pitchFamily="50" charset="-128"/>
            </a:rPr>
            <a:t>補助金（所要額）の項目は，別表１の</a:t>
          </a:r>
          <a:r>
            <a:rPr kumimoji="1" lang="en-US" altLang="ja-JP" sz="1100">
              <a:latin typeface="游ゴシック" panose="020B0400000000000000" pitchFamily="50" charset="-128"/>
              <a:ea typeface="游ゴシック" panose="020B0400000000000000" pitchFamily="50" charset="-128"/>
            </a:rPr>
            <a:t>I</a:t>
          </a:r>
          <a:r>
            <a:rPr kumimoji="1" lang="ja-JP" altLang="en-US" sz="1100">
              <a:latin typeface="游ゴシック" panose="020B0400000000000000" pitchFamily="50" charset="-128"/>
              <a:ea typeface="游ゴシック" panose="020B0400000000000000" pitchFamily="50" charset="-128"/>
            </a:rPr>
            <a:t>欄（補助金所要額計）の金額が入ります。</a:t>
          </a:r>
          <a:endParaRPr kumimoji="1" lang="en-US" altLang="ja-JP" sz="1100">
            <a:latin typeface="游ゴシック" panose="020B0400000000000000" pitchFamily="50" charset="-128"/>
            <a:ea typeface="游ゴシック" panose="020B0400000000000000" pitchFamily="50" charset="-128"/>
          </a:endParaRPr>
        </a:p>
      </xdr:txBody>
    </xdr:sp>
    <xdr:clientData/>
  </xdr:twoCellAnchor>
  <xdr:twoCellAnchor>
    <xdr:from>
      <xdr:col>4</xdr:col>
      <xdr:colOff>1098178</xdr:colOff>
      <xdr:row>14</xdr:row>
      <xdr:rowOff>11204</xdr:rowOff>
    </xdr:from>
    <xdr:to>
      <xdr:col>7</xdr:col>
      <xdr:colOff>123266</xdr:colOff>
      <xdr:row>16</xdr:row>
      <xdr:rowOff>134469</xdr:rowOff>
    </xdr:to>
    <xdr:sp macro="" textlink="">
      <xdr:nvSpPr>
        <xdr:cNvPr id="4" name="角丸四角形吹き出し 3"/>
        <xdr:cNvSpPr/>
      </xdr:nvSpPr>
      <xdr:spPr>
        <a:xfrm>
          <a:off x="5165913" y="4179792"/>
          <a:ext cx="3003177" cy="750795"/>
        </a:xfrm>
        <a:prstGeom prst="wedgeRoundRectCallout">
          <a:avLst>
            <a:gd name="adj1" fmla="val -56534"/>
            <a:gd name="adj2" fmla="val -45887"/>
            <a:gd name="adj3" fmla="val 16667"/>
          </a:avLst>
        </a:prstGeom>
        <a:solidFill>
          <a:schemeClr val="accent6">
            <a:lumMod val="40000"/>
            <a:lumOff val="60000"/>
          </a:schemeClr>
        </a:solidFill>
        <a:ln>
          <a:solidFill>
            <a:schemeClr val="accent2">
              <a:lumMod val="40000"/>
              <a:lumOff val="60000"/>
            </a:schemeClr>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lnSpc>
              <a:spcPts val="1300"/>
            </a:lnSpc>
          </a:pPr>
          <a:r>
            <a:rPr kumimoji="1" lang="ja-JP" altLang="en-US" sz="1100">
              <a:latin typeface="游ゴシック" panose="020B0400000000000000" pitchFamily="50" charset="-128"/>
              <a:ea typeface="游ゴシック" panose="020B0400000000000000" pitchFamily="50" charset="-128"/>
            </a:rPr>
            <a:t>延長保育利用料の項目は，保護者から徴収する予定の延長保育料を記載してください。</a:t>
          </a:r>
        </a:p>
      </xdr:txBody>
    </xdr:sp>
    <xdr:clientData/>
  </xdr:twoCellAnchor>
  <xdr:twoCellAnchor>
    <xdr:from>
      <xdr:col>4</xdr:col>
      <xdr:colOff>907678</xdr:colOff>
      <xdr:row>19</xdr:row>
      <xdr:rowOff>123265</xdr:rowOff>
    </xdr:from>
    <xdr:to>
      <xdr:col>7</xdr:col>
      <xdr:colOff>134472</xdr:colOff>
      <xdr:row>22</xdr:row>
      <xdr:rowOff>145678</xdr:rowOff>
    </xdr:to>
    <xdr:sp macro="" textlink="">
      <xdr:nvSpPr>
        <xdr:cNvPr id="5" name="角丸四角形吹き出し 4"/>
        <xdr:cNvSpPr/>
      </xdr:nvSpPr>
      <xdr:spPr>
        <a:xfrm>
          <a:off x="4975413" y="5860677"/>
          <a:ext cx="3204883" cy="1288677"/>
        </a:xfrm>
        <a:prstGeom prst="wedgeRoundRectCallout">
          <a:avLst>
            <a:gd name="adj1" fmla="val -32392"/>
            <a:gd name="adj2" fmla="val 66333"/>
            <a:gd name="adj3" fmla="val 16667"/>
          </a:avLst>
        </a:prstGeom>
        <a:solidFill>
          <a:schemeClr val="accent6">
            <a:lumMod val="40000"/>
            <a:lumOff val="60000"/>
          </a:schemeClr>
        </a:solidFill>
        <a:ln>
          <a:solidFill>
            <a:schemeClr val="accent2">
              <a:lumMod val="40000"/>
              <a:lumOff val="60000"/>
            </a:schemeClr>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lnSpc>
              <a:spcPts val="1300"/>
            </a:lnSpc>
          </a:pPr>
          <a:r>
            <a:rPr kumimoji="1" lang="ja-JP" altLang="en-US" sz="1100">
              <a:latin typeface="游ゴシック" panose="020B0400000000000000" pitchFamily="50" charset="-128"/>
              <a:ea typeface="游ゴシック" panose="020B0400000000000000" pitchFamily="50" charset="-128"/>
            </a:rPr>
            <a:t>通常保育と兼任する職員の人件費や，光熱水費など，延長保育分のみの支出額を算出しがたい項目については，全体の支出額（見込み）を按分した額を記載してください。</a:t>
          </a:r>
        </a:p>
      </xdr:txBody>
    </xdr:sp>
    <xdr:clientData/>
  </xdr:twoCellAnchor>
  <xdr:twoCellAnchor>
    <xdr:from>
      <xdr:col>0</xdr:col>
      <xdr:colOff>336176</xdr:colOff>
      <xdr:row>4</xdr:row>
      <xdr:rowOff>190499</xdr:rowOff>
    </xdr:from>
    <xdr:to>
      <xdr:col>3</xdr:col>
      <xdr:colOff>1467969</xdr:colOff>
      <xdr:row>9</xdr:row>
      <xdr:rowOff>291352</xdr:rowOff>
    </xdr:to>
    <xdr:sp macro="" textlink="">
      <xdr:nvSpPr>
        <xdr:cNvPr id="6" name="正方形/長方形 5"/>
        <xdr:cNvSpPr/>
      </xdr:nvSpPr>
      <xdr:spPr>
        <a:xfrm>
          <a:off x="336176" y="1210234"/>
          <a:ext cx="3249705" cy="1355912"/>
        </a:xfrm>
        <a:prstGeom prst="rect">
          <a:avLst/>
        </a:prstGeom>
        <a:solidFill>
          <a:srgbClr val="FFFF66"/>
        </a:solidFill>
        <a:ln w="12700"/>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l">
            <a:lnSpc>
              <a:spcPts val="1700"/>
            </a:lnSpc>
          </a:pPr>
          <a:r>
            <a:rPr kumimoji="1" lang="ja-JP" altLang="en-US" sz="1400" b="1" u="sng">
              <a:latin typeface="游ゴシック" panose="020B0400000000000000" pitchFamily="50" charset="-128"/>
              <a:ea typeface="游ゴシック" panose="020B0400000000000000" pitchFamily="50" charset="-128"/>
            </a:rPr>
            <a:t>エクセルで申請書を作成する場合，このシート以降は，黄色の網掛けになっているセルのみ入力してください。</a:t>
          </a:r>
          <a:endParaRPr kumimoji="1" lang="en-US" altLang="ja-JP" sz="1400" b="1" u="sng">
            <a:latin typeface="游ゴシック" panose="020B0400000000000000" pitchFamily="50" charset="-128"/>
            <a:ea typeface="游ゴシック" panose="020B0400000000000000" pitchFamily="50" charset="-128"/>
          </a:endParaRPr>
        </a:p>
      </xdr:txBody>
    </xdr:sp>
    <xdr:clientData/>
  </xdr:twoCellAnchor>
  <xdr:twoCellAnchor>
    <xdr:from>
      <xdr:col>0</xdr:col>
      <xdr:colOff>403411</xdr:colOff>
      <xdr:row>17</xdr:row>
      <xdr:rowOff>134470</xdr:rowOff>
    </xdr:from>
    <xdr:to>
      <xdr:col>4</xdr:col>
      <xdr:colOff>583328</xdr:colOff>
      <xdr:row>38</xdr:row>
      <xdr:rowOff>140075</xdr:rowOff>
    </xdr:to>
    <xdr:sp macro="" textlink="">
      <xdr:nvSpPr>
        <xdr:cNvPr id="7" name="正方形/長方形 6"/>
        <xdr:cNvSpPr/>
      </xdr:nvSpPr>
      <xdr:spPr>
        <a:xfrm>
          <a:off x="403411" y="5244352"/>
          <a:ext cx="4247652" cy="6919635"/>
        </a:xfrm>
        <a:prstGeom prst="rect">
          <a:avLst/>
        </a:prstGeom>
        <a:solidFill>
          <a:schemeClr val="accent5">
            <a:lumMod val="40000"/>
            <a:lumOff val="60000"/>
          </a:schemeClr>
        </a:solidFill>
        <a:ln w="12700"/>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l"/>
          <a:r>
            <a:rPr kumimoji="1" lang="ja-JP" altLang="en-US" sz="1200">
              <a:latin typeface="游ゴシック" panose="020B0400000000000000" pitchFamily="50" charset="-128"/>
              <a:ea typeface="游ゴシック" panose="020B0400000000000000" pitchFamily="50" charset="-128"/>
            </a:rPr>
            <a:t>（按分計算の例）</a:t>
          </a:r>
          <a:endParaRPr kumimoji="1" lang="en-US" altLang="ja-JP" sz="1200">
            <a:latin typeface="游ゴシック" panose="020B0400000000000000" pitchFamily="50" charset="-128"/>
            <a:ea typeface="游ゴシック" panose="020B0400000000000000" pitchFamily="50" charset="-128"/>
          </a:endParaRPr>
        </a:p>
        <a:p>
          <a:pPr algn="l"/>
          <a:r>
            <a:rPr kumimoji="1" lang="ja-JP" altLang="en-US" sz="1200" baseline="0">
              <a:latin typeface="游ゴシック" panose="020B0400000000000000" pitchFamily="50" charset="-128"/>
              <a:ea typeface="游ゴシック" panose="020B0400000000000000" pitchFamily="50" charset="-128"/>
            </a:rPr>
            <a:t> </a:t>
          </a:r>
          <a:r>
            <a:rPr kumimoji="1" lang="ja-JP" altLang="en-US" sz="1200">
              <a:latin typeface="游ゴシック" panose="020B0400000000000000" pitchFamily="50" charset="-128"/>
              <a:ea typeface="游ゴシック" panose="020B0400000000000000" pitchFamily="50" charset="-128"/>
            </a:rPr>
            <a:t>水道光熱費の場合</a:t>
          </a:r>
          <a:endParaRPr kumimoji="1" lang="en-US" altLang="ja-JP" sz="1200">
            <a:latin typeface="游ゴシック" panose="020B0400000000000000" pitchFamily="50" charset="-128"/>
            <a:ea typeface="游ゴシック" panose="020B0400000000000000" pitchFamily="50" charset="-128"/>
          </a:endParaRPr>
        </a:p>
        <a:p>
          <a:pPr marL="0" marR="0" indent="0" algn="l" defTabSz="914400" eaLnBrk="1" fontAlgn="auto" latinLnBrk="0" hangingPunct="1">
            <a:lnSpc>
              <a:spcPct val="100000"/>
            </a:lnSpc>
            <a:spcBef>
              <a:spcPts val="0"/>
            </a:spcBef>
            <a:spcAft>
              <a:spcPts val="0"/>
            </a:spcAft>
            <a:buClrTx/>
            <a:buSzTx/>
            <a:buFontTx/>
            <a:buNone/>
            <a:tabLst/>
            <a:defRPr/>
          </a:pPr>
          <a:r>
            <a:rPr kumimoji="1" lang="ja-JP" altLang="en-US" sz="1200">
              <a:solidFill>
                <a:schemeClr val="dk1"/>
              </a:solidFill>
              <a:effectLst/>
              <a:latin typeface="游ゴシック" panose="020B0400000000000000" pitchFamily="50" charset="-128"/>
              <a:ea typeface="游ゴシック" panose="020B0400000000000000" pitchFamily="50" charset="-128"/>
              <a:cs typeface="+mn-cs"/>
            </a:rPr>
            <a:t>　　</a:t>
          </a:r>
          <a:r>
            <a:rPr kumimoji="1" lang="ja-JP" altLang="ja-JP" sz="1200">
              <a:solidFill>
                <a:schemeClr val="dk1"/>
              </a:solidFill>
              <a:effectLst/>
              <a:latin typeface="游ゴシック" panose="020B0400000000000000" pitchFamily="50" charset="-128"/>
              <a:ea typeface="游ゴシック" panose="020B0400000000000000" pitchFamily="50" charset="-128"/>
              <a:cs typeface="+mn-cs"/>
            </a:rPr>
            <a:t>標準時間の時間帯</a:t>
          </a:r>
          <a:r>
            <a:rPr kumimoji="1" lang="ja-JP" altLang="en-US" sz="1200">
              <a:latin typeface="游ゴシック" panose="020B0400000000000000" pitchFamily="50" charset="-128"/>
              <a:ea typeface="游ゴシック" panose="020B0400000000000000" pitchFamily="50" charset="-128"/>
            </a:rPr>
            <a:t>　</a:t>
          </a:r>
          <a:r>
            <a:rPr kumimoji="1" lang="en-US" altLang="ja-JP" sz="1200">
              <a:latin typeface="游ゴシック" panose="020B0400000000000000" pitchFamily="50" charset="-128"/>
              <a:ea typeface="游ゴシック" panose="020B0400000000000000" pitchFamily="50" charset="-128"/>
            </a:rPr>
            <a:t>7</a:t>
          </a:r>
          <a:r>
            <a:rPr kumimoji="1" lang="ja-JP" altLang="en-US" sz="1200">
              <a:latin typeface="游ゴシック" panose="020B0400000000000000" pitchFamily="50" charset="-128"/>
              <a:ea typeface="游ゴシック" panose="020B0400000000000000" pitchFamily="50" charset="-128"/>
            </a:rPr>
            <a:t>：</a:t>
          </a:r>
          <a:r>
            <a:rPr kumimoji="1" lang="en-US" altLang="ja-JP" sz="1200">
              <a:latin typeface="游ゴシック" panose="020B0400000000000000" pitchFamily="50" charset="-128"/>
              <a:ea typeface="游ゴシック" panose="020B0400000000000000" pitchFamily="50" charset="-128"/>
            </a:rPr>
            <a:t>30</a:t>
          </a:r>
          <a:r>
            <a:rPr kumimoji="1" lang="ja-JP" altLang="en-US" sz="1200">
              <a:latin typeface="游ゴシック" panose="020B0400000000000000" pitchFamily="50" charset="-128"/>
              <a:ea typeface="游ゴシック" panose="020B0400000000000000" pitchFamily="50" charset="-128"/>
            </a:rPr>
            <a:t>～</a:t>
          </a:r>
          <a:r>
            <a:rPr kumimoji="1" lang="en-US" altLang="ja-JP" sz="1200">
              <a:latin typeface="游ゴシック" panose="020B0400000000000000" pitchFamily="50" charset="-128"/>
              <a:ea typeface="游ゴシック" panose="020B0400000000000000" pitchFamily="50" charset="-128"/>
            </a:rPr>
            <a:t>18</a:t>
          </a:r>
          <a:r>
            <a:rPr kumimoji="1" lang="ja-JP" altLang="en-US" sz="1200">
              <a:latin typeface="游ゴシック" panose="020B0400000000000000" pitchFamily="50" charset="-128"/>
              <a:ea typeface="游ゴシック" panose="020B0400000000000000" pitchFamily="50" charset="-128"/>
            </a:rPr>
            <a:t>：</a:t>
          </a:r>
          <a:r>
            <a:rPr kumimoji="1" lang="en-US" altLang="ja-JP" sz="1200">
              <a:latin typeface="游ゴシック" panose="020B0400000000000000" pitchFamily="50" charset="-128"/>
              <a:ea typeface="游ゴシック" panose="020B0400000000000000" pitchFamily="50" charset="-128"/>
            </a:rPr>
            <a:t>30</a:t>
          </a:r>
        </a:p>
        <a:p>
          <a:pPr algn="l"/>
          <a:r>
            <a:rPr kumimoji="1" lang="ja-JP" altLang="en-US" sz="1200">
              <a:latin typeface="游ゴシック" panose="020B0400000000000000" pitchFamily="50" charset="-128"/>
              <a:ea typeface="游ゴシック" panose="020B0400000000000000" pitchFamily="50" charset="-128"/>
            </a:rPr>
            <a:t>　　短時間の時間帯　</a:t>
          </a:r>
          <a:r>
            <a:rPr kumimoji="1" lang="en-US" altLang="ja-JP" sz="1200">
              <a:latin typeface="游ゴシック" panose="020B0400000000000000" pitchFamily="50" charset="-128"/>
              <a:ea typeface="游ゴシック" panose="020B0400000000000000" pitchFamily="50" charset="-128"/>
            </a:rPr>
            <a:t>8</a:t>
          </a:r>
          <a:r>
            <a:rPr kumimoji="1" lang="ja-JP" altLang="en-US" sz="1200">
              <a:latin typeface="游ゴシック" panose="020B0400000000000000" pitchFamily="50" charset="-128"/>
              <a:ea typeface="游ゴシック" panose="020B0400000000000000" pitchFamily="50" charset="-128"/>
            </a:rPr>
            <a:t>：</a:t>
          </a:r>
          <a:r>
            <a:rPr kumimoji="1" lang="en-US" altLang="ja-JP" sz="1200">
              <a:latin typeface="游ゴシック" panose="020B0400000000000000" pitchFamily="50" charset="-128"/>
              <a:ea typeface="游ゴシック" panose="020B0400000000000000" pitchFamily="50" charset="-128"/>
            </a:rPr>
            <a:t>30</a:t>
          </a:r>
          <a:r>
            <a:rPr kumimoji="1" lang="ja-JP" altLang="en-US" sz="1200">
              <a:latin typeface="游ゴシック" panose="020B0400000000000000" pitchFamily="50" charset="-128"/>
              <a:ea typeface="游ゴシック" panose="020B0400000000000000" pitchFamily="50" charset="-128"/>
            </a:rPr>
            <a:t>～</a:t>
          </a:r>
          <a:r>
            <a:rPr kumimoji="1" lang="en-US" altLang="ja-JP" sz="1200">
              <a:latin typeface="游ゴシック" panose="020B0400000000000000" pitchFamily="50" charset="-128"/>
              <a:ea typeface="游ゴシック" panose="020B0400000000000000" pitchFamily="50" charset="-128"/>
            </a:rPr>
            <a:t>16</a:t>
          </a:r>
          <a:r>
            <a:rPr kumimoji="1" lang="ja-JP" altLang="en-US" sz="1200">
              <a:latin typeface="游ゴシック" panose="020B0400000000000000" pitchFamily="50" charset="-128"/>
              <a:ea typeface="游ゴシック" panose="020B0400000000000000" pitchFamily="50" charset="-128"/>
            </a:rPr>
            <a:t>：</a:t>
          </a:r>
          <a:r>
            <a:rPr kumimoji="1" lang="en-US" altLang="ja-JP" sz="1200">
              <a:latin typeface="游ゴシック" panose="020B0400000000000000" pitchFamily="50" charset="-128"/>
              <a:ea typeface="游ゴシック" panose="020B0400000000000000" pitchFamily="50" charset="-128"/>
            </a:rPr>
            <a:t>30</a:t>
          </a:r>
        </a:p>
        <a:p>
          <a:pPr algn="l"/>
          <a:r>
            <a:rPr kumimoji="1" lang="ja-JP" altLang="en-US" sz="1200">
              <a:latin typeface="游ゴシック" panose="020B0400000000000000" pitchFamily="50" charset="-128"/>
              <a:ea typeface="游ゴシック" panose="020B0400000000000000" pitchFamily="50" charset="-128"/>
            </a:rPr>
            <a:t>　　延長保育時間　</a:t>
          </a:r>
          <a:r>
            <a:rPr kumimoji="1" lang="en-US" altLang="ja-JP" sz="1200">
              <a:latin typeface="游ゴシック" panose="020B0400000000000000" pitchFamily="50" charset="-128"/>
              <a:ea typeface="游ゴシック" panose="020B0400000000000000" pitchFamily="50" charset="-128"/>
            </a:rPr>
            <a:t>18</a:t>
          </a:r>
          <a:r>
            <a:rPr kumimoji="1" lang="ja-JP" altLang="en-US" sz="1200">
              <a:latin typeface="游ゴシック" panose="020B0400000000000000" pitchFamily="50" charset="-128"/>
              <a:ea typeface="游ゴシック" panose="020B0400000000000000" pitchFamily="50" charset="-128"/>
            </a:rPr>
            <a:t>：</a:t>
          </a:r>
          <a:r>
            <a:rPr kumimoji="1" lang="en-US" altLang="ja-JP" sz="1200">
              <a:latin typeface="游ゴシック" panose="020B0400000000000000" pitchFamily="50" charset="-128"/>
              <a:ea typeface="游ゴシック" panose="020B0400000000000000" pitchFamily="50" charset="-128"/>
            </a:rPr>
            <a:t>30</a:t>
          </a:r>
          <a:r>
            <a:rPr kumimoji="1" lang="ja-JP" altLang="en-US" sz="1200">
              <a:latin typeface="游ゴシック" panose="020B0400000000000000" pitchFamily="50" charset="-128"/>
              <a:ea typeface="游ゴシック" panose="020B0400000000000000" pitchFamily="50" charset="-128"/>
            </a:rPr>
            <a:t>～</a:t>
          </a:r>
          <a:r>
            <a:rPr kumimoji="1" lang="en-US" altLang="ja-JP" sz="1200">
              <a:latin typeface="游ゴシック" panose="020B0400000000000000" pitchFamily="50" charset="-128"/>
              <a:ea typeface="游ゴシック" panose="020B0400000000000000" pitchFamily="50" charset="-128"/>
            </a:rPr>
            <a:t>19</a:t>
          </a:r>
          <a:r>
            <a:rPr kumimoji="1" lang="ja-JP" altLang="en-US" sz="1200">
              <a:latin typeface="游ゴシック" panose="020B0400000000000000" pitchFamily="50" charset="-128"/>
              <a:ea typeface="游ゴシック" panose="020B0400000000000000" pitchFamily="50" charset="-128"/>
            </a:rPr>
            <a:t>：</a:t>
          </a:r>
          <a:r>
            <a:rPr kumimoji="1" lang="en-US" altLang="ja-JP" sz="1200">
              <a:latin typeface="游ゴシック" panose="020B0400000000000000" pitchFamily="50" charset="-128"/>
              <a:ea typeface="游ゴシック" panose="020B0400000000000000" pitchFamily="50" charset="-128"/>
            </a:rPr>
            <a:t>30</a:t>
          </a:r>
        </a:p>
        <a:p>
          <a:pPr algn="l"/>
          <a:r>
            <a:rPr kumimoji="1" lang="ja-JP" altLang="en-US" sz="1200">
              <a:latin typeface="游ゴシック" panose="020B0400000000000000" pitchFamily="50" charset="-128"/>
              <a:ea typeface="游ゴシック" panose="020B0400000000000000" pitchFamily="50" charset="-128"/>
            </a:rPr>
            <a:t>　　　在園児童数：</a:t>
          </a:r>
          <a:r>
            <a:rPr kumimoji="1" lang="en-US" altLang="ja-JP" sz="1200">
              <a:latin typeface="游ゴシック" panose="020B0400000000000000" pitchFamily="50" charset="-128"/>
              <a:ea typeface="游ゴシック" panose="020B0400000000000000" pitchFamily="50" charset="-128"/>
            </a:rPr>
            <a:t>19</a:t>
          </a:r>
          <a:r>
            <a:rPr kumimoji="1" lang="ja-JP" altLang="en-US" sz="1200">
              <a:latin typeface="游ゴシック" panose="020B0400000000000000" pitchFamily="50" charset="-128"/>
              <a:ea typeface="游ゴシック" panose="020B0400000000000000" pitchFamily="50" charset="-128"/>
            </a:rPr>
            <a:t>人</a:t>
          </a:r>
          <a:endParaRPr kumimoji="1" lang="en-US" altLang="ja-JP" sz="1200">
            <a:latin typeface="游ゴシック" panose="020B0400000000000000" pitchFamily="50" charset="-128"/>
            <a:ea typeface="游ゴシック" panose="020B0400000000000000" pitchFamily="50" charset="-128"/>
          </a:endParaRPr>
        </a:p>
        <a:p>
          <a:pPr algn="l"/>
          <a:r>
            <a:rPr kumimoji="1" lang="ja-JP" altLang="en-US" sz="1200">
              <a:latin typeface="游ゴシック" panose="020B0400000000000000" pitchFamily="50" charset="-128"/>
              <a:ea typeface="游ゴシック" panose="020B0400000000000000" pitchFamily="50" charset="-128"/>
            </a:rPr>
            <a:t>　　短時間延長利用児童数：</a:t>
          </a:r>
          <a:r>
            <a:rPr kumimoji="1" lang="en-US" altLang="ja-JP" sz="1200">
              <a:latin typeface="游ゴシック" panose="020B0400000000000000" pitchFamily="50" charset="-128"/>
              <a:ea typeface="游ゴシック" panose="020B0400000000000000" pitchFamily="50" charset="-128"/>
            </a:rPr>
            <a:t>2</a:t>
          </a:r>
          <a:r>
            <a:rPr kumimoji="1" lang="ja-JP" altLang="en-US" sz="1200">
              <a:latin typeface="游ゴシック" panose="020B0400000000000000" pitchFamily="50" charset="-128"/>
              <a:ea typeface="游ゴシック" panose="020B0400000000000000" pitchFamily="50" charset="-128"/>
            </a:rPr>
            <a:t>人</a:t>
          </a:r>
          <a:endParaRPr kumimoji="1" lang="en-US" altLang="ja-JP" sz="1200">
            <a:latin typeface="游ゴシック" panose="020B0400000000000000" pitchFamily="50" charset="-128"/>
            <a:ea typeface="游ゴシック" panose="020B0400000000000000" pitchFamily="50" charset="-128"/>
          </a:endParaRPr>
        </a:p>
        <a:p>
          <a:pPr marL="0" marR="0" indent="0" algn="l" defTabSz="914400" eaLnBrk="1" fontAlgn="auto" latinLnBrk="0" hangingPunct="1">
            <a:lnSpc>
              <a:spcPct val="100000"/>
            </a:lnSpc>
            <a:spcBef>
              <a:spcPts val="0"/>
            </a:spcBef>
            <a:spcAft>
              <a:spcPts val="0"/>
            </a:spcAft>
            <a:buClrTx/>
            <a:buSzTx/>
            <a:buFontTx/>
            <a:buNone/>
            <a:tabLst/>
            <a:defRPr/>
          </a:pPr>
          <a:r>
            <a:rPr kumimoji="1" lang="ja-JP" altLang="en-US" sz="1200">
              <a:solidFill>
                <a:schemeClr val="dk1"/>
              </a:solidFill>
              <a:effectLst/>
              <a:latin typeface="游ゴシック" panose="020B0400000000000000" pitchFamily="50" charset="-128"/>
              <a:ea typeface="游ゴシック" panose="020B0400000000000000" pitchFamily="50" charset="-128"/>
              <a:cs typeface="+mn-cs"/>
            </a:rPr>
            <a:t>　　</a:t>
          </a:r>
          <a:r>
            <a:rPr kumimoji="1" lang="ja-JP" altLang="ja-JP" sz="1200">
              <a:solidFill>
                <a:schemeClr val="dk1"/>
              </a:solidFill>
              <a:effectLst/>
              <a:latin typeface="游ゴシック" panose="020B0400000000000000" pitchFamily="50" charset="-128"/>
              <a:ea typeface="游ゴシック" panose="020B0400000000000000" pitchFamily="50" charset="-128"/>
              <a:cs typeface="+mn-cs"/>
            </a:rPr>
            <a:t>全体の光熱費：</a:t>
          </a:r>
          <a:r>
            <a:rPr kumimoji="1" lang="en-US" altLang="ja-JP" sz="1200">
              <a:solidFill>
                <a:schemeClr val="dk1"/>
              </a:solidFill>
              <a:effectLst/>
              <a:latin typeface="游ゴシック" panose="020B0400000000000000" pitchFamily="50" charset="-128"/>
              <a:ea typeface="游ゴシック" panose="020B0400000000000000" pitchFamily="50" charset="-128"/>
              <a:cs typeface="+mn-cs"/>
            </a:rPr>
            <a:t>1,200,000</a:t>
          </a:r>
          <a:r>
            <a:rPr kumimoji="1" lang="ja-JP" altLang="ja-JP" sz="1200">
              <a:solidFill>
                <a:schemeClr val="dk1"/>
              </a:solidFill>
              <a:effectLst/>
              <a:latin typeface="游ゴシック" panose="020B0400000000000000" pitchFamily="50" charset="-128"/>
              <a:ea typeface="游ゴシック" panose="020B0400000000000000" pitchFamily="50" charset="-128"/>
              <a:cs typeface="+mn-cs"/>
            </a:rPr>
            <a:t>円</a:t>
          </a:r>
          <a:r>
            <a:rPr kumimoji="1" lang="ja-JP" altLang="en-US" sz="1200">
              <a:solidFill>
                <a:schemeClr val="dk1"/>
              </a:solidFill>
              <a:effectLst/>
              <a:latin typeface="游ゴシック" panose="020B0400000000000000" pitchFamily="50" charset="-128"/>
              <a:ea typeface="游ゴシック" panose="020B0400000000000000" pitchFamily="50" charset="-128"/>
              <a:cs typeface="+mn-cs"/>
            </a:rPr>
            <a:t>　　</a:t>
          </a:r>
          <a:r>
            <a:rPr kumimoji="1" lang="ja-JP" altLang="en-US" sz="1200">
              <a:latin typeface="游ゴシック" panose="020B0400000000000000" pitchFamily="50" charset="-128"/>
              <a:ea typeface="游ゴシック" panose="020B0400000000000000" pitchFamily="50" charset="-128"/>
            </a:rPr>
            <a:t>の場合</a:t>
          </a:r>
          <a:endParaRPr kumimoji="1" lang="en-US" altLang="ja-JP" sz="1200">
            <a:latin typeface="游ゴシック" panose="020B0400000000000000" pitchFamily="50" charset="-128"/>
            <a:ea typeface="游ゴシック" panose="020B0400000000000000" pitchFamily="50" charset="-128"/>
          </a:endParaRPr>
        </a:p>
        <a:p>
          <a:pPr algn="l"/>
          <a:endParaRPr kumimoji="1" lang="en-US" altLang="ja-JP" sz="1200">
            <a:latin typeface="游ゴシック" panose="020B0400000000000000" pitchFamily="50" charset="-128"/>
            <a:ea typeface="游ゴシック" panose="020B0400000000000000" pitchFamily="50" charset="-128"/>
          </a:endParaRPr>
        </a:p>
        <a:p>
          <a:pPr algn="l"/>
          <a:r>
            <a:rPr kumimoji="1" lang="ja-JP" altLang="en-US" sz="1200">
              <a:latin typeface="游ゴシック" panose="020B0400000000000000" pitchFamily="50" charset="-128"/>
              <a:ea typeface="游ゴシック" panose="020B0400000000000000" pitchFamily="50" charset="-128"/>
            </a:rPr>
            <a:t>・施設全体の開園時間</a:t>
          </a:r>
          <a:endParaRPr kumimoji="1" lang="en-US" altLang="ja-JP" sz="1200">
            <a:latin typeface="游ゴシック" panose="020B0400000000000000" pitchFamily="50" charset="-128"/>
            <a:ea typeface="游ゴシック" panose="020B0400000000000000" pitchFamily="50" charset="-128"/>
          </a:endParaRPr>
        </a:p>
        <a:p>
          <a:pPr algn="l"/>
          <a:r>
            <a:rPr kumimoji="1" lang="ja-JP" altLang="en-US" sz="1200">
              <a:latin typeface="游ゴシック" panose="020B0400000000000000" pitchFamily="50" charset="-128"/>
              <a:ea typeface="游ゴシック" panose="020B0400000000000000" pitchFamily="50" charset="-128"/>
            </a:rPr>
            <a:t>　→　</a:t>
          </a:r>
          <a:r>
            <a:rPr kumimoji="1" lang="en-US" altLang="ja-JP" sz="1200">
              <a:latin typeface="游ゴシック" panose="020B0400000000000000" pitchFamily="50" charset="-128"/>
              <a:ea typeface="游ゴシック" panose="020B0400000000000000" pitchFamily="50" charset="-128"/>
            </a:rPr>
            <a:t>12</a:t>
          </a:r>
          <a:r>
            <a:rPr kumimoji="1" lang="ja-JP" altLang="en-US" sz="1200">
              <a:latin typeface="游ゴシック" panose="020B0400000000000000" pitchFamily="50" charset="-128"/>
              <a:ea typeface="游ゴシック" panose="020B0400000000000000" pitchFamily="50" charset="-128"/>
            </a:rPr>
            <a:t>時間　（</a:t>
          </a:r>
          <a:r>
            <a:rPr kumimoji="1" lang="en-US" altLang="ja-JP" sz="1200">
              <a:latin typeface="游ゴシック" panose="020B0400000000000000" pitchFamily="50" charset="-128"/>
              <a:ea typeface="游ゴシック" panose="020B0400000000000000" pitchFamily="50" charset="-128"/>
            </a:rPr>
            <a:t>7</a:t>
          </a:r>
          <a:r>
            <a:rPr kumimoji="1" lang="ja-JP" altLang="en-US" sz="1200">
              <a:latin typeface="游ゴシック" panose="020B0400000000000000" pitchFamily="50" charset="-128"/>
              <a:ea typeface="游ゴシック" panose="020B0400000000000000" pitchFamily="50" charset="-128"/>
            </a:rPr>
            <a:t>：</a:t>
          </a:r>
          <a:r>
            <a:rPr kumimoji="1" lang="en-US" altLang="ja-JP" sz="1200">
              <a:latin typeface="游ゴシック" panose="020B0400000000000000" pitchFamily="50" charset="-128"/>
              <a:ea typeface="游ゴシック" panose="020B0400000000000000" pitchFamily="50" charset="-128"/>
            </a:rPr>
            <a:t>30</a:t>
          </a:r>
          <a:r>
            <a:rPr kumimoji="1" lang="ja-JP" altLang="en-US" sz="1200">
              <a:latin typeface="游ゴシック" panose="020B0400000000000000" pitchFamily="50" charset="-128"/>
              <a:ea typeface="游ゴシック" panose="020B0400000000000000" pitchFamily="50" charset="-128"/>
            </a:rPr>
            <a:t>～</a:t>
          </a:r>
          <a:r>
            <a:rPr kumimoji="1" lang="en-US" altLang="ja-JP" sz="1200">
              <a:latin typeface="游ゴシック" panose="020B0400000000000000" pitchFamily="50" charset="-128"/>
              <a:ea typeface="游ゴシック" panose="020B0400000000000000" pitchFamily="50" charset="-128"/>
            </a:rPr>
            <a:t>19</a:t>
          </a:r>
          <a:r>
            <a:rPr kumimoji="1" lang="ja-JP" altLang="en-US" sz="1200">
              <a:latin typeface="游ゴシック" panose="020B0400000000000000" pitchFamily="50" charset="-128"/>
              <a:ea typeface="游ゴシック" panose="020B0400000000000000" pitchFamily="50" charset="-128"/>
            </a:rPr>
            <a:t>：</a:t>
          </a:r>
          <a:r>
            <a:rPr kumimoji="1" lang="en-US" altLang="ja-JP" sz="1200">
              <a:latin typeface="游ゴシック" panose="020B0400000000000000" pitchFamily="50" charset="-128"/>
              <a:ea typeface="游ゴシック" panose="020B0400000000000000" pitchFamily="50" charset="-128"/>
            </a:rPr>
            <a:t>30</a:t>
          </a:r>
          <a:r>
            <a:rPr kumimoji="1" lang="ja-JP" altLang="en-US" sz="1200">
              <a:latin typeface="游ゴシック" panose="020B0400000000000000" pitchFamily="50" charset="-128"/>
              <a:ea typeface="游ゴシック" panose="020B0400000000000000" pitchFamily="50" charset="-128"/>
            </a:rPr>
            <a:t>）</a:t>
          </a:r>
          <a:endParaRPr kumimoji="1" lang="en-US" altLang="ja-JP" sz="1200">
            <a:latin typeface="游ゴシック" panose="020B0400000000000000" pitchFamily="50" charset="-128"/>
            <a:ea typeface="游ゴシック" panose="020B0400000000000000" pitchFamily="50" charset="-128"/>
          </a:endParaRPr>
        </a:p>
        <a:p>
          <a:pPr algn="l"/>
          <a:r>
            <a:rPr kumimoji="1" lang="ja-JP" altLang="en-US" sz="1200">
              <a:latin typeface="游ゴシック" panose="020B0400000000000000" pitchFamily="50" charset="-128"/>
              <a:ea typeface="游ゴシック" panose="020B0400000000000000" pitchFamily="50" charset="-128"/>
            </a:rPr>
            <a:t>・保育短時間にかかる延長時間</a:t>
          </a:r>
          <a:endParaRPr kumimoji="1" lang="en-US" altLang="ja-JP" sz="1200">
            <a:latin typeface="游ゴシック" panose="020B0400000000000000" pitchFamily="50" charset="-128"/>
            <a:ea typeface="游ゴシック" panose="020B0400000000000000" pitchFamily="50" charset="-128"/>
          </a:endParaRPr>
        </a:p>
        <a:p>
          <a:pPr algn="l"/>
          <a:r>
            <a:rPr kumimoji="1" lang="ja-JP" altLang="en-US" sz="1200">
              <a:latin typeface="游ゴシック" panose="020B0400000000000000" pitchFamily="50" charset="-128"/>
              <a:ea typeface="游ゴシック" panose="020B0400000000000000" pitchFamily="50" charset="-128"/>
            </a:rPr>
            <a:t>　→　</a:t>
          </a:r>
          <a:r>
            <a:rPr kumimoji="1" lang="en-US" altLang="ja-JP" sz="1200">
              <a:latin typeface="游ゴシック" panose="020B0400000000000000" pitchFamily="50" charset="-128"/>
              <a:ea typeface="游ゴシック" panose="020B0400000000000000" pitchFamily="50" charset="-128"/>
            </a:rPr>
            <a:t>3</a:t>
          </a:r>
          <a:r>
            <a:rPr kumimoji="1" lang="ja-JP" altLang="en-US" sz="1200">
              <a:latin typeface="游ゴシック" panose="020B0400000000000000" pitchFamily="50" charset="-128"/>
              <a:ea typeface="游ゴシック" panose="020B0400000000000000" pitchFamily="50" charset="-128"/>
            </a:rPr>
            <a:t>時間　</a:t>
          </a:r>
          <a:endParaRPr kumimoji="1" lang="en-US" altLang="ja-JP" sz="1200">
            <a:latin typeface="游ゴシック" panose="020B0400000000000000" pitchFamily="50" charset="-128"/>
            <a:ea typeface="游ゴシック" panose="020B0400000000000000" pitchFamily="50" charset="-128"/>
          </a:endParaRPr>
        </a:p>
        <a:p>
          <a:pPr algn="l"/>
          <a:r>
            <a:rPr kumimoji="1" lang="ja-JP" altLang="en-US" sz="1200">
              <a:latin typeface="游ゴシック" panose="020B0400000000000000" pitchFamily="50" charset="-128"/>
              <a:ea typeface="游ゴシック" panose="020B0400000000000000" pitchFamily="50" charset="-128"/>
            </a:rPr>
            <a:t>（</a:t>
          </a:r>
          <a:r>
            <a:rPr kumimoji="1" lang="en-US" altLang="ja-JP" sz="1200">
              <a:latin typeface="游ゴシック" panose="020B0400000000000000" pitchFamily="50" charset="-128"/>
              <a:ea typeface="游ゴシック" panose="020B0400000000000000" pitchFamily="50" charset="-128"/>
            </a:rPr>
            <a:t>7</a:t>
          </a:r>
          <a:r>
            <a:rPr kumimoji="1" lang="ja-JP" altLang="en-US" sz="1200">
              <a:latin typeface="游ゴシック" panose="020B0400000000000000" pitchFamily="50" charset="-128"/>
              <a:ea typeface="游ゴシック" panose="020B0400000000000000" pitchFamily="50" charset="-128"/>
            </a:rPr>
            <a:t>：</a:t>
          </a:r>
          <a:r>
            <a:rPr kumimoji="1" lang="en-US" altLang="ja-JP" sz="1200">
              <a:latin typeface="游ゴシック" panose="020B0400000000000000" pitchFamily="50" charset="-128"/>
              <a:ea typeface="游ゴシック" panose="020B0400000000000000" pitchFamily="50" charset="-128"/>
            </a:rPr>
            <a:t>00</a:t>
          </a:r>
          <a:r>
            <a:rPr kumimoji="1" lang="ja-JP" altLang="en-US" sz="1200">
              <a:latin typeface="游ゴシック" panose="020B0400000000000000" pitchFamily="50" charset="-128"/>
              <a:ea typeface="游ゴシック" panose="020B0400000000000000" pitchFamily="50" charset="-128"/>
            </a:rPr>
            <a:t>～</a:t>
          </a:r>
          <a:r>
            <a:rPr kumimoji="1" lang="en-US" altLang="ja-JP" sz="1200">
              <a:latin typeface="游ゴシック" panose="020B0400000000000000" pitchFamily="50" charset="-128"/>
              <a:ea typeface="游ゴシック" panose="020B0400000000000000" pitchFamily="50" charset="-128"/>
            </a:rPr>
            <a:t>8</a:t>
          </a:r>
          <a:r>
            <a:rPr kumimoji="1" lang="ja-JP" altLang="en-US" sz="1200">
              <a:latin typeface="游ゴシック" panose="020B0400000000000000" pitchFamily="50" charset="-128"/>
              <a:ea typeface="游ゴシック" panose="020B0400000000000000" pitchFamily="50" charset="-128"/>
            </a:rPr>
            <a:t>：</a:t>
          </a:r>
          <a:r>
            <a:rPr kumimoji="1" lang="en-US" altLang="ja-JP" sz="1200">
              <a:latin typeface="游ゴシック" panose="020B0400000000000000" pitchFamily="50" charset="-128"/>
              <a:ea typeface="游ゴシック" panose="020B0400000000000000" pitchFamily="50" charset="-128"/>
            </a:rPr>
            <a:t>30</a:t>
          </a:r>
          <a:r>
            <a:rPr kumimoji="1" lang="ja-JP" altLang="en-US" sz="1200">
              <a:latin typeface="游ゴシック" panose="020B0400000000000000" pitchFamily="50" charset="-128"/>
              <a:ea typeface="游ゴシック" panose="020B0400000000000000" pitchFamily="50" charset="-128"/>
            </a:rPr>
            <a:t>及び</a:t>
          </a:r>
          <a:r>
            <a:rPr kumimoji="1" lang="en-US" altLang="ja-JP" sz="1200">
              <a:latin typeface="游ゴシック" panose="020B0400000000000000" pitchFamily="50" charset="-128"/>
              <a:ea typeface="游ゴシック" panose="020B0400000000000000" pitchFamily="50" charset="-128"/>
            </a:rPr>
            <a:t>16</a:t>
          </a:r>
          <a:r>
            <a:rPr kumimoji="1" lang="ja-JP" altLang="en-US" sz="1200">
              <a:latin typeface="游ゴシック" panose="020B0400000000000000" pitchFamily="50" charset="-128"/>
              <a:ea typeface="游ゴシック" panose="020B0400000000000000" pitchFamily="50" charset="-128"/>
            </a:rPr>
            <a:t>：</a:t>
          </a:r>
          <a:r>
            <a:rPr kumimoji="1" lang="en-US" altLang="ja-JP" sz="1200">
              <a:latin typeface="游ゴシック" panose="020B0400000000000000" pitchFamily="50" charset="-128"/>
              <a:ea typeface="游ゴシック" panose="020B0400000000000000" pitchFamily="50" charset="-128"/>
            </a:rPr>
            <a:t>30</a:t>
          </a:r>
          <a:r>
            <a:rPr kumimoji="1" lang="ja-JP" altLang="en-US" sz="1200">
              <a:latin typeface="游ゴシック" panose="020B0400000000000000" pitchFamily="50" charset="-128"/>
              <a:ea typeface="游ゴシック" panose="020B0400000000000000" pitchFamily="50" charset="-128"/>
            </a:rPr>
            <a:t>～</a:t>
          </a:r>
          <a:r>
            <a:rPr kumimoji="1" lang="en-US" altLang="ja-JP" sz="1200">
              <a:latin typeface="游ゴシック" panose="020B0400000000000000" pitchFamily="50" charset="-128"/>
              <a:ea typeface="游ゴシック" panose="020B0400000000000000" pitchFamily="50" charset="-128"/>
            </a:rPr>
            <a:t>18</a:t>
          </a:r>
          <a:r>
            <a:rPr kumimoji="1" lang="ja-JP" altLang="en-US" sz="1200">
              <a:latin typeface="游ゴシック" panose="020B0400000000000000" pitchFamily="50" charset="-128"/>
              <a:ea typeface="游ゴシック" panose="020B0400000000000000" pitchFamily="50" charset="-128"/>
            </a:rPr>
            <a:t>：</a:t>
          </a:r>
          <a:r>
            <a:rPr kumimoji="1" lang="en-US" altLang="ja-JP" sz="1200">
              <a:latin typeface="游ゴシック" panose="020B0400000000000000" pitchFamily="50" charset="-128"/>
              <a:ea typeface="游ゴシック" panose="020B0400000000000000" pitchFamily="50" charset="-128"/>
            </a:rPr>
            <a:t>00</a:t>
          </a:r>
          <a:r>
            <a:rPr kumimoji="1" lang="ja-JP" altLang="en-US" sz="1200">
              <a:latin typeface="游ゴシック" panose="020B0400000000000000" pitchFamily="50" charset="-128"/>
              <a:ea typeface="游ゴシック" panose="020B0400000000000000" pitchFamily="50" charset="-128"/>
            </a:rPr>
            <a:t>）</a:t>
          </a:r>
          <a:endParaRPr kumimoji="1" lang="en-US" altLang="ja-JP" sz="1200">
            <a:latin typeface="游ゴシック" panose="020B0400000000000000" pitchFamily="50" charset="-128"/>
            <a:ea typeface="游ゴシック" panose="020B0400000000000000" pitchFamily="50" charset="-128"/>
          </a:endParaRPr>
        </a:p>
        <a:p>
          <a:pPr algn="l"/>
          <a:endParaRPr kumimoji="1" lang="en-US" altLang="ja-JP" sz="1200">
            <a:latin typeface="游ゴシック" panose="020B0400000000000000" pitchFamily="50" charset="-128"/>
            <a:ea typeface="游ゴシック" panose="020B0400000000000000" pitchFamily="50" charset="-128"/>
          </a:endParaRPr>
        </a:p>
        <a:p>
          <a:pPr algn="l"/>
          <a:r>
            <a:rPr kumimoji="1" lang="en-US" altLang="ja-JP" sz="1400">
              <a:latin typeface="游ゴシック" panose="020B0400000000000000" pitchFamily="50" charset="-128"/>
              <a:ea typeface="游ゴシック" panose="020B0400000000000000" pitchFamily="50" charset="-128"/>
            </a:rPr>
            <a:t>【</a:t>
          </a:r>
          <a:r>
            <a:rPr kumimoji="1" lang="ja-JP" altLang="en-US" sz="1400">
              <a:latin typeface="游ゴシック" panose="020B0400000000000000" pitchFamily="50" charset="-128"/>
              <a:ea typeface="游ゴシック" panose="020B0400000000000000" pitchFamily="50" charset="-128"/>
            </a:rPr>
            <a:t>計算方法</a:t>
          </a:r>
          <a:r>
            <a:rPr kumimoji="1" lang="en-US" altLang="ja-JP" sz="1400">
              <a:latin typeface="游ゴシック" panose="020B0400000000000000" pitchFamily="50" charset="-128"/>
              <a:ea typeface="游ゴシック" panose="020B0400000000000000" pitchFamily="50" charset="-128"/>
            </a:rPr>
            <a:t>】</a:t>
          </a:r>
        </a:p>
        <a:p>
          <a:pPr algn="l"/>
          <a:r>
            <a:rPr kumimoji="1" lang="ja-JP" altLang="en-US" sz="1400" b="1">
              <a:latin typeface="游ゴシック" panose="020B0400000000000000" pitchFamily="50" charset="-128"/>
              <a:ea typeface="游ゴシック" panose="020B0400000000000000" pitchFamily="50" charset="-128"/>
            </a:rPr>
            <a:t>保育短時間にかかる延長分の</a:t>
          </a:r>
          <a:endParaRPr kumimoji="1" lang="en-US" altLang="ja-JP" sz="1400" b="1">
            <a:latin typeface="游ゴシック" panose="020B0400000000000000" pitchFamily="50" charset="-128"/>
            <a:ea typeface="游ゴシック" panose="020B0400000000000000" pitchFamily="50" charset="-128"/>
          </a:endParaRPr>
        </a:p>
        <a:p>
          <a:pPr algn="l"/>
          <a:r>
            <a:rPr kumimoji="1" lang="ja-JP" altLang="en-US" sz="1400" b="1">
              <a:latin typeface="游ゴシック" panose="020B0400000000000000" pitchFamily="50" charset="-128"/>
              <a:ea typeface="游ゴシック" panose="020B0400000000000000" pitchFamily="50" charset="-128"/>
            </a:rPr>
            <a:t>光熱費</a:t>
          </a:r>
          <a:endParaRPr kumimoji="1" lang="en-US" altLang="ja-JP" sz="1400" b="1">
            <a:latin typeface="游ゴシック" panose="020B0400000000000000" pitchFamily="50" charset="-128"/>
            <a:ea typeface="游ゴシック" panose="020B0400000000000000" pitchFamily="50" charset="-128"/>
          </a:endParaRPr>
        </a:p>
        <a:p>
          <a:pPr algn="l"/>
          <a:r>
            <a:rPr kumimoji="1" lang="ja-JP" altLang="en-US" sz="1400" b="1">
              <a:latin typeface="游ゴシック" panose="020B0400000000000000" pitchFamily="50" charset="-128"/>
              <a:ea typeface="游ゴシック" panose="020B0400000000000000" pitchFamily="50" charset="-128"/>
            </a:rPr>
            <a:t>＝</a:t>
          </a:r>
          <a:r>
            <a:rPr kumimoji="1" lang="en-US" altLang="ja-JP" sz="1400" b="1">
              <a:latin typeface="游ゴシック" panose="020B0400000000000000" pitchFamily="50" charset="-128"/>
              <a:ea typeface="游ゴシック" panose="020B0400000000000000" pitchFamily="50" charset="-128"/>
            </a:rPr>
            <a:t>1,200,000</a:t>
          </a:r>
          <a:r>
            <a:rPr kumimoji="1" lang="ja-JP" altLang="en-US" sz="1400" b="1">
              <a:latin typeface="游ゴシック" panose="020B0400000000000000" pitchFamily="50" charset="-128"/>
              <a:ea typeface="游ゴシック" panose="020B0400000000000000" pitchFamily="50" charset="-128"/>
            </a:rPr>
            <a:t>円</a:t>
          </a:r>
          <a:r>
            <a:rPr kumimoji="1" lang="en-US" altLang="ja-JP" sz="1400" b="1">
              <a:latin typeface="游ゴシック" panose="020B0400000000000000" pitchFamily="50" charset="-128"/>
              <a:ea typeface="游ゴシック" panose="020B0400000000000000" pitchFamily="50" charset="-128"/>
            </a:rPr>
            <a:t>×</a:t>
          </a:r>
          <a:r>
            <a:rPr kumimoji="1" lang="ja-JP" altLang="en-US" sz="1400" b="1" u="sng">
              <a:latin typeface="游ゴシック" panose="020B0400000000000000" pitchFamily="50" charset="-128"/>
              <a:ea typeface="游ゴシック" panose="020B0400000000000000" pitchFamily="50" charset="-128"/>
            </a:rPr>
            <a:t> </a:t>
          </a:r>
          <a:r>
            <a:rPr kumimoji="1" lang="ja-JP" altLang="en-US" sz="1400" b="1" u="sng" baseline="0">
              <a:latin typeface="游ゴシック" panose="020B0400000000000000" pitchFamily="50" charset="-128"/>
              <a:ea typeface="游ゴシック" panose="020B0400000000000000" pitchFamily="50" charset="-128"/>
            </a:rPr>
            <a:t> </a:t>
          </a:r>
          <a:r>
            <a:rPr kumimoji="1" lang="en-US" altLang="ja-JP" sz="1400" b="1" u="sng">
              <a:latin typeface="游ゴシック" panose="020B0400000000000000" pitchFamily="50" charset="-128"/>
              <a:ea typeface="游ゴシック" panose="020B0400000000000000" pitchFamily="50" charset="-128"/>
            </a:rPr>
            <a:t>3</a:t>
          </a:r>
          <a:r>
            <a:rPr kumimoji="1" lang="ja-JP" altLang="en-US" sz="1400" b="1" u="sng">
              <a:latin typeface="游ゴシック" panose="020B0400000000000000" pitchFamily="50" charset="-128"/>
              <a:ea typeface="游ゴシック" panose="020B0400000000000000" pitchFamily="50" charset="-128"/>
            </a:rPr>
            <a:t>時間 　</a:t>
          </a:r>
          <a:r>
            <a:rPr kumimoji="1" lang="en-US" altLang="ja-JP" sz="1400" b="1" u="none">
              <a:latin typeface="游ゴシック" panose="020B0400000000000000" pitchFamily="50" charset="-128"/>
              <a:ea typeface="游ゴシック" panose="020B0400000000000000" pitchFamily="50" charset="-128"/>
            </a:rPr>
            <a:t>×</a:t>
          </a:r>
          <a:r>
            <a:rPr kumimoji="1" lang="ja-JP" altLang="en-US" sz="1400" b="1" u="none" baseline="0">
              <a:latin typeface="游ゴシック" panose="020B0400000000000000" pitchFamily="50" charset="-128"/>
              <a:ea typeface="游ゴシック" panose="020B0400000000000000" pitchFamily="50" charset="-128"/>
            </a:rPr>
            <a:t>    </a:t>
          </a:r>
          <a:r>
            <a:rPr kumimoji="1" lang="ja-JP" altLang="en-US" sz="1400" b="1" u="sng" baseline="0">
              <a:latin typeface="游ゴシック" panose="020B0400000000000000" pitchFamily="50" charset="-128"/>
              <a:ea typeface="游ゴシック" panose="020B0400000000000000" pitchFamily="50" charset="-128"/>
            </a:rPr>
            <a:t> </a:t>
          </a:r>
          <a:r>
            <a:rPr kumimoji="1" lang="en-US" altLang="ja-JP" sz="1400" b="1" u="sng" baseline="0">
              <a:latin typeface="游ゴシック" panose="020B0400000000000000" pitchFamily="50" charset="-128"/>
              <a:ea typeface="游ゴシック" panose="020B0400000000000000" pitchFamily="50" charset="-128"/>
            </a:rPr>
            <a:t>2</a:t>
          </a:r>
          <a:r>
            <a:rPr kumimoji="1" lang="ja-JP" altLang="en-US" sz="1400" b="1" u="sng">
              <a:latin typeface="游ゴシック" panose="020B0400000000000000" pitchFamily="50" charset="-128"/>
              <a:ea typeface="游ゴシック" panose="020B0400000000000000" pitchFamily="50" charset="-128"/>
            </a:rPr>
            <a:t>人</a:t>
          </a:r>
          <a:r>
            <a:rPr kumimoji="1" lang="en-US" altLang="ja-JP" sz="1400" b="1" u="sng">
              <a:latin typeface="游ゴシック" panose="020B0400000000000000" pitchFamily="50" charset="-128"/>
              <a:ea typeface="游ゴシック" panose="020B0400000000000000" pitchFamily="50" charset="-128"/>
            </a:rPr>
            <a:t>_</a:t>
          </a:r>
          <a:r>
            <a:rPr kumimoji="1" lang="ja-JP" altLang="en-US" sz="1400" b="1" u="sng">
              <a:latin typeface="游ゴシック" panose="020B0400000000000000" pitchFamily="50" charset="-128"/>
              <a:ea typeface="游ゴシック" panose="020B0400000000000000" pitchFamily="50" charset="-128"/>
            </a:rPr>
            <a:t>　</a:t>
          </a:r>
          <a:r>
            <a:rPr kumimoji="1" lang="ja-JP" altLang="en-US" sz="1400" b="1" u="none">
              <a:latin typeface="游ゴシック" panose="020B0400000000000000" pitchFamily="50" charset="-128"/>
              <a:ea typeface="游ゴシック" panose="020B0400000000000000" pitchFamily="50" charset="-128"/>
            </a:rPr>
            <a:t>　　　</a:t>
          </a:r>
          <a:endParaRPr kumimoji="1" lang="en-US" altLang="ja-JP" sz="1400" b="1" u="none">
            <a:latin typeface="游ゴシック" panose="020B0400000000000000" pitchFamily="50" charset="-128"/>
            <a:ea typeface="游ゴシック" panose="020B0400000000000000" pitchFamily="50" charset="-128"/>
          </a:endParaRPr>
        </a:p>
        <a:p>
          <a:pPr algn="l"/>
          <a:r>
            <a:rPr kumimoji="1" lang="ja-JP" altLang="en-US" sz="1400" b="1" u="none">
              <a:latin typeface="游ゴシック" panose="020B0400000000000000" pitchFamily="50" charset="-128"/>
              <a:ea typeface="游ゴシック" panose="020B0400000000000000" pitchFamily="50" charset="-128"/>
            </a:rPr>
            <a:t>　　　　　　　   </a:t>
          </a:r>
          <a:r>
            <a:rPr kumimoji="1" lang="en-US" altLang="ja-JP" sz="1400" b="1" u="none">
              <a:latin typeface="游ゴシック" panose="020B0400000000000000" pitchFamily="50" charset="-128"/>
              <a:ea typeface="游ゴシック" panose="020B0400000000000000" pitchFamily="50" charset="-128"/>
            </a:rPr>
            <a:t>12</a:t>
          </a:r>
          <a:r>
            <a:rPr kumimoji="1" lang="ja-JP" altLang="en-US" sz="1400" b="1" u="none">
              <a:latin typeface="游ゴシック" panose="020B0400000000000000" pitchFamily="50" charset="-128"/>
              <a:ea typeface="游ゴシック" panose="020B0400000000000000" pitchFamily="50" charset="-128"/>
            </a:rPr>
            <a:t>時間　　</a:t>
          </a:r>
          <a:r>
            <a:rPr kumimoji="1" lang="ja-JP" altLang="en-US" sz="1400" b="1" u="none" baseline="0">
              <a:latin typeface="游ゴシック" panose="020B0400000000000000" pitchFamily="50" charset="-128"/>
              <a:ea typeface="游ゴシック" panose="020B0400000000000000" pitchFamily="50" charset="-128"/>
            </a:rPr>
            <a:t> 　</a:t>
          </a:r>
          <a:r>
            <a:rPr kumimoji="1" lang="en-US" altLang="ja-JP" sz="1400" b="1" u="none" baseline="0">
              <a:latin typeface="游ゴシック" panose="020B0400000000000000" pitchFamily="50" charset="-128"/>
              <a:ea typeface="游ゴシック" panose="020B0400000000000000" pitchFamily="50" charset="-128"/>
            </a:rPr>
            <a:t>19</a:t>
          </a:r>
          <a:r>
            <a:rPr kumimoji="1" lang="ja-JP" altLang="en-US" sz="1400" b="1" u="none">
              <a:latin typeface="游ゴシック" panose="020B0400000000000000" pitchFamily="50" charset="-128"/>
              <a:ea typeface="游ゴシック" panose="020B0400000000000000" pitchFamily="50" charset="-128"/>
            </a:rPr>
            <a:t>人</a:t>
          </a:r>
          <a:endParaRPr kumimoji="1" lang="en-US" altLang="ja-JP" sz="1400" b="1" u="none">
            <a:latin typeface="游ゴシック" panose="020B0400000000000000" pitchFamily="50" charset="-128"/>
            <a:ea typeface="游ゴシック" panose="020B0400000000000000" pitchFamily="50" charset="-128"/>
          </a:endParaRPr>
        </a:p>
        <a:p>
          <a:pPr algn="l"/>
          <a:r>
            <a:rPr kumimoji="1" lang="ja-JP" altLang="en-US" sz="1400" b="1" u="none">
              <a:latin typeface="游ゴシック" panose="020B0400000000000000" pitchFamily="50" charset="-128"/>
              <a:ea typeface="游ゴシック" panose="020B0400000000000000" pitchFamily="50" charset="-128"/>
            </a:rPr>
            <a:t>＝</a:t>
          </a:r>
          <a:r>
            <a:rPr kumimoji="1" lang="en-US" altLang="ja-JP" sz="1400" b="1" u="dbl">
              <a:latin typeface="游ゴシック" panose="020B0400000000000000" pitchFamily="50" charset="-128"/>
              <a:ea typeface="游ゴシック" panose="020B0400000000000000" pitchFamily="50" charset="-128"/>
            </a:rPr>
            <a:t>31,578</a:t>
          </a:r>
          <a:r>
            <a:rPr kumimoji="1" lang="ja-JP" altLang="en-US" sz="1400" b="1" u="dbl">
              <a:latin typeface="游ゴシック" panose="020B0400000000000000" pitchFamily="50" charset="-128"/>
              <a:ea typeface="游ゴシック" panose="020B0400000000000000" pitchFamily="50" charset="-128"/>
            </a:rPr>
            <a:t>円</a:t>
          </a:r>
          <a:endParaRPr kumimoji="1" lang="en-US" altLang="ja-JP" sz="1400" b="1" u="dbl">
            <a:latin typeface="游ゴシック" panose="020B0400000000000000" pitchFamily="50" charset="-128"/>
            <a:ea typeface="游ゴシック" panose="020B0400000000000000" pitchFamily="50" charset="-128"/>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10</xdr:col>
      <xdr:colOff>190501</xdr:colOff>
      <xdr:row>0</xdr:row>
      <xdr:rowOff>333375</xdr:rowOff>
    </xdr:from>
    <xdr:to>
      <xdr:col>11</xdr:col>
      <xdr:colOff>762002</xdr:colOff>
      <xdr:row>3</xdr:row>
      <xdr:rowOff>158750</xdr:rowOff>
    </xdr:to>
    <xdr:sp macro="" textlink="">
      <xdr:nvSpPr>
        <xdr:cNvPr id="2" name="角丸四角形 1"/>
        <xdr:cNvSpPr/>
      </xdr:nvSpPr>
      <xdr:spPr>
        <a:xfrm>
          <a:off x="16303626" y="333375"/>
          <a:ext cx="2365376" cy="1079500"/>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800" b="1"/>
            <a:t>作成例</a:t>
          </a:r>
        </a:p>
      </xdr:txBody>
    </xdr:sp>
    <xdr:clientData/>
  </xdr:twoCellAnchor>
  <xdr:twoCellAnchor>
    <xdr:from>
      <xdr:col>9</xdr:col>
      <xdr:colOff>460377</xdr:colOff>
      <xdr:row>3</xdr:row>
      <xdr:rowOff>428625</xdr:rowOff>
    </xdr:from>
    <xdr:to>
      <xdr:col>11</xdr:col>
      <xdr:colOff>619127</xdr:colOff>
      <xdr:row>6</xdr:row>
      <xdr:rowOff>412750</xdr:rowOff>
    </xdr:to>
    <xdr:sp macro="" textlink="">
      <xdr:nvSpPr>
        <xdr:cNvPr id="3" name="AutoShape 6"/>
        <xdr:cNvSpPr>
          <a:spLocks noChangeArrowheads="1"/>
        </xdr:cNvSpPr>
      </xdr:nvSpPr>
      <xdr:spPr bwMode="auto">
        <a:xfrm>
          <a:off x="14779627" y="1682750"/>
          <a:ext cx="3746500" cy="1412875"/>
        </a:xfrm>
        <a:prstGeom prst="wedgeRoundRectCallout">
          <a:avLst>
            <a:gd name="adj1" fmla="val -37969"/>
            <a:gd name="adj2" fmla="val 76661"/>
            <a:gd name="adj3" fmla="val 16667"/>
          </a:avLst>
        </a:prstGeom>
        <a:solidFill>
          <a:schemeClr val="accent6">
            <a:lumMod val="40000"/>
            <a:lumOff val="6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2200"/>
            </a:lnSpc>
            <a:defRPr sz="1000"/>
          </a:pPr>
          <a:r>
            <a:rPr lang="ja-JP" altLang="en-US" sz="1600" b="0" i="0" u="none" strike="noStrike" baseline="0">
              <a:solidFill>
                <a:srgbClr val="000000"/>
              </a:solidFill>
              <a:latin typeface="游ゴシック" panose="020B0400000000000000" pitchFamily="50" charset="-128"/>
              <a:ea typeface="游ゴシック" panose="020B0400000000000000" pitchFamily="50" charset="-128"/>
            </a:rPr>
            <a:t>別紙１「延長保育料減免分」の減免額を記載してください。</a:t>
          </a:r>
          <a:endParaRPr lang="en-US" altLang="ja-JP" sz="1600" b="0" i="0" u="none" strike="noStrike" baseline="0">
            <a:solidFill>
              <a:srgbClr val="000000"/>
            </a:solidFill>
            <a:latin typeface="游ゴシック" panose="020B0400000000000000" pitchFamily="50" charset="-128"/>
            <a:ea typeface="游ゴシック" panose="020B0400000000000000" pitchFamily="50" charset="-128"/>
          </a:endParaRPr>
        </a:p>
      </xdr:txBody>
    </xdr:sp>
    <xdr:clientData/>
  </xdr:twoCellAnchor>
  <xdr:twoCellAnchor>
    <xdr:from>
      <xdr:col>0</xdr:col>
      <xdr:colOff>857250</xdr:colOff>
      <xdr:row>3</xdr:row>
      <xdr:rowOff>95250</xdr:rowOff>
    </xdr:from>
    <xdr:to>
      <xdr:col>2</xdr:col>
      <xdr:colOff>1397000</xdr:colOff>
      <xdr:row>6</xdr:row>
      <xdr:rowOff>322036</xdr:rowOff>
    </xdr:to>
    <xdr:sp macro="" textlink="">
      <xdr:nvSpPr>
        <xdr:cNvPr id="4" name="AutoShape 22"/>
        <xdr:cNvSpPr>
          <a:spLocks noChangeArrowheads="1"/>
        </xdr:cNvSpPr>
      </xdr:nvSpPr>
      <xdr:spPr bwMode="auto">
        <a:xfrm>
          <a:off x="857250" y="1349375"/>
          <a:ext cx="2301875" cy="1655536"/>
        </a:xfrm>
        <a:prstGeom prst="wedgeRoundRectCallout">
          <a:avLst>
            <a:gd name="adj1" fmla="val 17885"/>
            <a:gd name="adj2" fmla="val 92164"/>
            <a:gd name="adj3" fmla="val 16667"/>
          </a:avLst>
        </a:prstGeom>
        <a:solidFill>
          <a:schemeClr val="accent6">
            <a:lumMod val="40000"/>
            <a:lumOff val="6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700"/>
            </a:lnSpc>
            <a:defRPr sz="1000"/>
          </a:pPr>
          <a:r>
            <a:rPr lang="ja-JP" altLang="en-US" sz="1600" b="0" i="0" u="none" strike="noStrike" baseline="0">
              <a:solidFill>
                <a:srgbClr val="000000"/>
              </a:solidFill>
              <a:latin typeface="游ゴシック" panose="020B0400000000000000" pitchFamily="50" charset="-128"/>
              <a:ea typeface="游ゴシック" panose="020B0400000000000000" pitchFamily="50" charset="-128"/>
            </a:rPr>
            <a:t>「収支予算（見込）書」の支出合計額</a:t>
          </a:r>
        </a:p>
      </xdr:txBody>
    </xdr:sp>
    <xdr:clientData/>
  </xdr:twoCellAnchor>
  <xdr:twoCellAnchor>
    <xdr:from>
      <xdr:col>5</xdr:col>
      <xdr:colOff>809626</xdr:colOff>
      <xdr:row>2</xdr:row>
      <xdr:rowOff>222250</xdr:rowOff>
    </xdr:from>
    <xdr:to>
      <xdr:col>7</xdr:col>
      <xdr:colOff>424092</xdr:colOff>
      <xdr:row>6</xdr:row>
      <xdr:rowOff>394608</xdr:rowOff>
    </xdr:to>
    <xdr:sp macro="" textlink="">
      <xdr:nvSpPr>
        <xdr:cNvPr id="5" name="AutoShape 5"/>
        <xdr:cNvSpPr>
          <a:spLocks noChangeArrowheads="1"/>
        </xdr:cNvSpPr>
      </xdr:nvSpPr>
      <xdr:spPr bwMode="auto">
        <a:xfrm>
          <a:off x="7953376" y="1000125"/>
          <a:ext cx="3202216" cy="2077358"/>
        </a:xfrm>
        <a:prstGeom prst="wedgeRoundRectCallout">
          <a:avLst>
            <a:gd name="adj1" fmla="val 11545"/>
            <a:gd name="adj2" fmla="val 74316"/>
            <a:gd name="adj3" fmla="val 16667"/>
          </a:avLst>
        </a:prstGeom>
        <a:solidFill>
          <a:schemeClr val="accent6">
            <a:lumMod val="40000"/>
            <a:lumOff val="6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800"/>
            </a:lnSpc>
            <a:defRPr sz="1000"/>
          </a:pPr>
          <a:r>
            <a:rPr lang="ja-JP" altLang="en-US" sz="1600" b="0" i="0" u="none" strike="noStrike" baseline="0">
              <a:solidFill>
                <a:srgbClr val="000000"/>
              </a:solidFill>
              <a:latin typeface="游ゴシック" panose="020B0400000000000000" pitchFamily="50" charset="-128"/>
              <a:ea typeface="游ゴシック" panose="020B0400000000000000" pitchFamily="50" charset="-128"/>
            </a:rPr>
            <a:t>「別表</a:t>
          </a:r>
          <a:r>
            <a:rPr lang="en-US" altLang="ja-JP" sz="1600" b="0" i="0" u="none" strike="noStrike" baseline="0">
              <a:solidFill>
                <a:srgbClr val="000000"/>
              </a:solidFill>
              <a:latin typeface="游ゴシック" panose="020B0400000000000000" pitchFamily="50" charset="-128"/>
              <a:ea typeface="游ゴシック" panose="020B0400000000000000" pitchFamily="50" charset="-128"/>
            </a:rPr>
            <a:t>2-</a:t>
          </a:r>
          <a:r>
            <a:rPr lang="ja-JP" altLang="en-US" sz="1600" b="0" i="0" u="none" strike="noStrike" baseline="0">
              <a:solidFill>
                <a:srgbClr val="000000"/>
              </a:solidFill>
              <a:latin typeface="游ゴシック" panose="020B0400000000000000" pitchFamily="50" charset="-128"/>
              <a:ea typeface="游ゴシック" panose="020B0400000000000000" pitchFamily="50" charset="-128"/>
            </a:rPr>
            <a:t>①」の６．基本分の合計を短時間延長分に、「別表</a:t>
          </a:r>
          <a:r>
            <a:rPr lang="en-US" altLang="ja-JP" sz="1600" b="0" i="0" u="none" strike="noStrike" baseline="0">
              <a:solidFill>
                <a:srgbClr val="000000"/>
              </a:solidFill>
              <a:latin typeface="游ゴシック" panose="020B0400000000000000" pitchFamily="50" charset="-128"/>
              <a:ea typeface="游ゴシック" panose="020B0400000000000000" pitchFamily="50" charset="-128"/>
            </a:rPr>
            <a:t>2-</a:t>
          </a:r>
          <a:r>
            <a:rPr lang="ja-JP" altLang="en-US" sz="1600" b="0" i="0" u="none" strike="noStrike" baseline="0">
              <a:solidFill>
                <a:srgbClr val="000000"/>
              </a:solidFill>
              <a:latin typeface="游ゴシック" panose="020B0400000000000000" pitchFamily="50" charset="-128"/>
              <a:ea typeface="游ゴシック" panose="020B0400000000000000" pitchFamily="50" charset="-128"/>
            </a:rPr>
            <a:t>②」の５．交付基準額を標準時間延長分に記入してください。</a:t>
          </a:r>
        </a:p>
      </xdr:txBody>
    </xdr:sp>
    <xdr:clientData/>
  </xdr:twoCellAnchor>
  <xdr:twoCellAnchor>
    <xdr:from>
      <xdr:col>7</xdr:col>
      <xdr:colOff>714376</xdr:colOff>
      <xdr:row>3</xdr:row>
      <xdr:rowOff>460375</xdr:rowOff>
    </xdr:from>
    <xdr:to>
      <xdr:col>8</xdr:col>
      <xdr:colOff>1412876</xdr:colOff>
      <xdr:row>6</xdr:row>
      <xdr:rowOff>333375</xdr:rowOff>
    </xdr:to>
    <xdr:sp macro="" textlink="">
      <xdr:nvSpPr>
        <xdr:cNvPr id="6" name="AutoShape 6"/>
        <xdr:cNvSpPr>
          <a:spLocks noChangeArrowheads="1"/>
        </xdr:cNvSpPr>
      </xdr:nvSpPr>
      <xdr:spPr bwMode="auto">
        <a:xfrm>
          <a:off x="11445876" y="1714500"/>
          <a:ext cx="2492375" cy="1301750"/>
        </a:xfrm>
        <a:prstGeom prst="wedgeRoundRectCallout">
          <a:avLst>
            <a:gd name="adj1" fmla="val -86"/>
            <a:gd name="adj2" fmla="val 64460"/>
            <a:gd name="adj3" fmla="val 16667"/>
          </a:avLst>
        </a:prstGeom>
        <a:solidFill>
          <a:schemeClr val="accent6">
            <a:lumMod val="40000"/>
            <a:lumOff val="6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800"/>
            </a:lnSpc>
            <a:defRPr sz="1000"/>
          </a:pPr>
          <a:r>
            <a:rPr lang="ja-JP" altLang="en-US" sz="1050" b="0" i="0" u="none" strike="noStrike" baseline="0">
              <a:solidFill>
                <a:srgbClr val="000000"/>
              </a:solidFill>
              <a:latin typeface="游ゴシック" panose="020B0400000000000000" pitchFamily="50" charset="-128"/>
              <a:ea typeface="游ゴシック" panose="020B0400000000000000" pitchFamily="50" charset="-128"/>
            </a:rPr>
            <a:t>　</a:t>
          </a:r>
          <a:r>
            <a:rPr lang="ja-JP" altLang="en-US" sz="1600" b="0" i="0" u="none" strike="noStrike" baseline="0">
              <a:solidFill>
                <a:srgbClr val="000000"/>
              </a:solidFill>
              <a:latin typeface="游ゴシック" panose="020B0400000000000000" pitchFamily="50" charset="-128"/>
              <a:ea typeface="游ゴシック" panose="020B0400000000000000" pitchFamily="50" charset="-128"/>
            </a:rPr>
            <a:t>Ｆ の金額について百円未満を切捨てます</a:t>
          </a:r>
          <a:r>
            <a:rPr lang="ja-JP" altLang="en-US" sz="1800" b="0" i="0" u="none" strike="noStrike" baseline="0">
              <a:solidFill>
                <a:srgbClr val="000000"/>
              </a:solidFill>
              <a:latin typeface="游ゴシック" panose="020B0400000000000000" pitchFamily="50" charset="-128"/>
              <a:ea typeface="游ゴシック" panose="020B0400000000000000" pitchFamily="50" charset="-128"/>
            </a:rPr>
            <a:t>。</a:t>
          </a:r>
          <a:endParaRPr lang="en-US" altLang="ja-JP" sz="1050" b="0" i="0" u="none" strike="noStrike" baseline="0">
            <a:solidFill>
              <a:srgbClr val="000000"/>
            </a:solidFill>
            <a:latin typeface="游ゴシック" panose="020B0400000000000000" pitchFamily="50" charset="-128"/>
            <a:ea typeface="游ゴシック" panose="020B0400000000000000" pitchFamily="50" charset="-128"/>
          </a:endParaRPr>
        </a:p>
      </xdr:txBody>
    </xdr:sp>
    <xdr:clientData/>
  </xdr:twoCellAnchor>
  <xdr:twoCellAnchor>
    <xdr:from>
      <xdr:col>2</xdr:col>
      <xdr:colOff>1762126</xdr:colOff>
      <xdr:row>3</xdr:row>
      <xdr:rowOff>0</xdr:rowOff>
    </xdr:from>
    <xdr:to>
      <xdr:col>4</xdr:col>
      <xdr:colOff>1174752</xdr:colOff>
      <xdr:row>7</xdr:row>
      <xdr:rowOff>95250</xdr:rowOff>
    </xdr:to>
    <xdr:sp macro="" textlink="">
      <xdr:nvSpPr>
        <xdr:cNvPr id="7" name="AutoShape 4"/>
        <xdr:cNvSpPr>
          <a:spLocks noChangeArrowheads="1"/>
        </xdr:cNvSpPr>
      </xdr:nvSpPr>
      <xdr:spPr bwMode="auto">
        <a:xfrm>
          <a:off x="3524251" y="1254125"/>
          <a:ext cx="3000376" cy="1968500"/>
        </a:xfrm>
        <a:prstGeom prst="wedgeRoundRectCallout">
          <a:avLst>
            <a:gd name="adj1" fmla="val -27485"/>
            <a:gd name="adj2" fmla="val 77328"/>
            <a:gd name="adj3" fmla="val 16667"/>
          </a:avLst>
        </a:prstGeom>
        <a:solidFill>
          <a:schemeClr val="accent6">
            <a:lumMod val="40000"/>
            <a:lumOff val="6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700"/>
            </a:lnSpc>
            <a:defRPr sz="1000"/>
          </a:pPr>
          <a:r>
            <a:rPr lang="ja-JP" altLang="en-US" sz="1600" b="0" i="0" u="none" strike="noStrike" baseline="0">
              <a:solidFill>
                <a:srgbClr val="000000"/>
              </a:solidFill>
              <a:latin typeface="游ゴシック" panose="020B0400000000000000" pitchFamily="50" charset="-128"/>
              <a:ea typeface="游ゴシック" panose="020B0400000000000000" pitchFamily="50" charset="-128"/>
            </a:rPr>
            <a:t>「収支予算（見込）書」の「収入」の「延長保育利用料」と「Ｈ」欄の合計を記入してください。</a:t>
          </a:r>
          <a:endParaRPr lang="en-US" altLang="ja-JP" sz="1600" b="0" i="0" u="none" strike="noStrike" baseline="0">
            <a:solidFill>
              <a:srgbClr val="000000"/>
            </a:solidFill>
            <a:latin typeface="游ゴシック" panose="020B0400000000000000" pitchFamily="50" charset="-128"/>
            <a:ea typeface="游ゴシック" panose="020B0400000000000000" pitchFamily="50" charset="-128"/>
          </a:endParaRPr>
        </a:p>
      </xdr:txBody>
    </xdr:sp>
    <xdr:clientData/>
  </xdr:twoCellAnchor>
  <xdr:twoCellAnchor>
    <xdr:from>
      <xdr:col>3</xdr:col>
      <xdr:colOff>31750</xdr:colOff>
      <xdr:row>20</xdr:row>
      <xdr:rowOff>1</xdr:rowOff>
    </xdr:from>
    <xdr:to>
      <xdr:col>9</xdr:col>
      <xdr:colOff>1238250</xdr:colOff>
      <xdr:row>33</xdr:row>
      <xdr:rowOff>127001</xdr:rowOff>
    </xdr:to>
    <xdr:sp macro="" textlink="">
      <xdr:nvSpPr>
        <xdr:cNvPr id="8" name="角丸四角形 7"/>
        <xdr:cNvSpPr/>
      </xdr:nvSpPr>
      <xdr:spPr>
        <a:xfrm>
          <a:off x="3587750" y="8255001"/>
          <a:ext cx="11969750" cy="2286000"/>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2000" b="1" i="0">
              <a:latin typeface="游ゴシック" panose="020B0400000000000000" pitchFamily="50" charset="-128"/>
              <a:ea typeface="游ゴシック" panose="020B0400000000000000" pitchFamily="50" charset="-128"/>
            </a:rPr>
            <a:t>エクセルで作成する場合、すべて自動的に反映されます。</a:t>
          </a:r>
          <a:endParaRPr kumimoji="1" lang="en-US" altLang="ja-JP" sz="2000" b="1" i="0">
            <a:latin typeface="游ゴシック" panose="020B0400000000000000" pitchFamily="50" charset="-128"/>
            <a:ea typeface="游ゴシック" panose="020B0400000000000000" pitchFamily="50" charset="-128"/>
          </a:endParaRPr>
        </a:p>
        <a:p>
          <a:pPr algn="l"/>
          <a:r>
            <a:rPr kumimoji="1" lang="en-US" altLang="ja-JP" sz="2000" b="1" i="0">
              <a:latin typeface="游ゴシック" panose="020B0400000000000000" pitchFamily="50" charset="-128"/>
              <a:ea typeface="游ゴシック" panose="020B0400000000000000" pitchFamily="50" charset="-128"/>
            </a:rPr>
            <a:t>I</a:t>
          </a:r>
          <a:r>
            <a:rPr kumimoji="1" lang="ja-JP" altLang="en-US" sz="2000" b="1" i="0">
              <a:latin typeface="游ゴシック" panose="020B0400000000000000" pitchFamily="50" charset="-128"/>
              <a:ea typeface="游ゴシック" panose="020B0400000000000000" pitchFamily="50" charset="-128"/>
            </a:rPr>
            <a:t>「補助金所要額」が今回の補助金申請額となります。</a:t>
          </a:r>
          <a:endParaRPr kumimoji="1" lang="en-US" altLang="ja-JP" sz="2000" b="1" i="0">
            <a:latin typeface="游ゴシック" panose="020B0400000000000000" pitchFamily="50" charset="-128"/>
            <a:ea typeface="游ゴシック" panose="020B0400000000000000" pitchFamily="50" charset="-128"/>
          </a:endParaRPr>
        </a:p>
        <a:p>
          <a:pPr algn="l">
            <a:lnSpc>
              <a:spcPts val="2500"/>
            </a:lnSpc>
          </a:pPr>
          <a:r>
            <a:rPr kumimoji="1" lang="ja-JP" altLang="en-US" sz="2000" b="1" i="0">
              <a:latin typeface="游ゴシック" panose="020B0400000000000000" pitchFamily="50" charset="-128"/>
              <a:ea typeface="游ゴシック" panose="020B0400000000000000" pitchFamily="50" charset="-128"/>
            </a:rPr>
            <a:t>エクセルで作成する場合、自動的に様式第４号の「１．補助金申請額」に反映されます。</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15</xdr:col>
      <xdr:colOff>314325</xdr:colOff>
      <xdr:row>0</xdr:row>
      <xdr:rowOff>123825</xdr:rowOff>
    </xdr:from>
    <xdr:to>
      <xdr:col>18</xdr:col>
      <xdr:colOff>265404</xdr:colOff>
      <xdr:row>3</xdr:row>
      <xdr:rowOff>171450</xdr:rowOff>
    </xdr:to>
    <xdr:sp macro="" textlink="">
      <xdr:nvSpPr>
        <xdr:cNvPr id="2" name="角丸四角形 1"/>
        <xdr:cNvSpPr/>
      </xdr:nvSpPr>
      <xdr:spPr>
        <a:xfrm>
          <a:off x="8191500" y="123825"/>
          <a:ext cx="1379829" cy="619125"/>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600" b="1"/>
            <a:t>作成例</a:t>
          </a:r>
        </a:p>
      </xdr:txBody>
    </xdr:sp>
    <xdr:clientData/>
  </xdr:twoCellAnchor>
  <xdr:twoCellAnchor>
    <xdr:from>
      <xdr:col>0</xdr:col>
      <xdr:colOff>371475</xdr:colOff>
      <xdr:row>2</xdr:row>
      <xdr:rowOff>123824</xdr:rowOff>
    </xdr:from>
    <xdr:to>
      <xdr:col>10</xdr:col>
      <xdr:colOff>329479</xdr:colOff>
      <xdr:row>10</xdr:row>
      <xdr:rowOff>257175</xdr:rowOff>
    </xdr:to>
    <xdr:sp macro="" textlink="">
      <xdr:nvSpPr>
        <xdr:cNvPr id="3" name="AutoShape 10"/>
        <xdr:cNvSpPr>
          <a:spLocks noChangeArrowheads="1"/>
        </xdr:cNvSpPr>
      </xdr:nvSpPr>
      <xdr:spPr bwMode="auto">
        <a:xfrm flipV="1">
          <a:off x="371475" y="504824"/>
          <a:ext cx="4996729" cy="1895476"/>
        </a:xfrm>
        <a:prstGeom prst="wedgeRoundRectCallout">
          <a:avLst>
            <a:gd name="adj1" fmla="val -21759"/>
            <a:gd name="adj2" fmla="val -60003"/>
            <a:gd name="adj3" fmla="val 16667"/>
          </a:avLst>
        </a:prstGeom>
        <a:solidFill>
          <a:schemeClr val="accent6">
            <a:lumMod val="40000"/>
            <a:lumOff val="6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0" bIns="22860" anchor="ctr" upright="1"/>
        <a:lstStyle/>
        <a:p>
          <a:pPr algn="l" rtl="0">
            <a:lnSpc>
              <a:spcPts val="1100"/>
            </a:lnSpc>
            <a:defRPr sz="1000"/>
          </a:pPr>
          <a:r>
            <a:rPr lang="ja-JP" altLang="en-US" sz="800" b="0" i="0" u="none" strike="noStrike" baseline="0">
              <a:solidFill>
                <a:srgbClr val="000000"/>
              </a:solidFill>
              <a:latin typeface="游ゴシック" panose="020B0400000000000000" pitchFamily="50" charset="-128"/>
              <a:ea typeface="游ゴシック" panose="020B0400000000000000" pitchFamily="50" charset="-128"/>
            </a:rPr>
            <a:t>平均対象児童数は年間の上記延長承認時間区分における各週ごとの最も多い利用児童数の合計を全体の週数で按分し平均とします。</a:t>
          </a:r>
          <a:endParaRPr lang="en-US" altLang="ja-JP" sz="800" b="0"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1100"/>
            </a:lnSpc>
            <a:defRPr sz="1000"/>
          </a:pPr>
          <a:endParaRPr lang="en-US" altLang="ja-JP" sz="800" b="0"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1100"/>
            </a:lnSpc>
            <a:defRPr sz="1000"/>
          </a:pPr>
          <a:r>
            <a:rPr lang="ja-JP" altLang="en-US" sz="800" b="1" i="0" u="none" strike="noStrike" baseline="0">
              <a:solidFill>
                <a:srgbClr val="000000"/>
              </a:solidFill>
              <a:latin typeface="游ゴシック" panose="020B0400000000000000" pitchFamily="50" charset="-128"/>
              <a:ea typeface="游ゴシック" panose="020B0400000000000000" pitchFamily="50" charset="-128"/>
            </a:rPr>
            <a:t>例：第</a:t>
          </a:r>
          <a:r>
            <a:rPr lang="en-US" altLang="ja-JP" sz="800" b="1" i="0" u="none" strike="noStrike" baseline="0">
              <a:solidFill>
                <a:srgbClr val="000000"/>
              </a:solidFill>
              <a:latin typeface="游ゴシック" panose="020B0400000000000000" pitchFamily="50" charset="-128"/>
              <a:ea typeface="游ゴシック" panose="020B0400000000000000" pitchFamily="50" charset="-128"/>
            </a:rPr>
            <a:t>2</a:t>
          </a:r>
          <a:r>
            <a:rPr lang="ja-JP" altLang="en-US" sz="800" b="1" i="0" u="none" strike="noStrike" baseline="0">
              <a:solidFill>
                <a:srgbClr val="000000"/>
              </a:solidFill>
              <a:latin typeface="游ゴシック" panose="020B0400000000000000" pitchFamily="50" charset="-128"/>
              <a:ea typeface="游ゴシック" panose="020B0400000000000000" pitchFamily="50" charset="-128"/>
            </a:rPr>
            <a:t>週で月</a:t>
          </a:r>
          <a:r>
            <a:rPr lang="en-US" altLang="ja-JP" sz="800" b="1" i="0" u="none" strike="noStrike" baseline="0">
              <a:solidFill>
                <a:srgbClr val="000000"/>
              </a:solidFill>
              <a:latin typeface="游ゴシック" panose="020B0400000000000000" pitchFamily="50" charset="-128"/>
              <a:ea typeface="游ゴシック" panose="020B0400000000000000" pitchFamily="50" charset="-128"/>
            </a:rPr>
            <a:t>0</a:t>
          </a:r>
          <a:r>
            <a:rPr lang="ja-JP" altLang="en-US" sz="800" b="1" i="0" u="none" strike="noStrike" baseline="0">
              <a:solidFill>
                <a:srgbClr val="000000"/>
              </a:solidFill>
              <a:latin typeface="游ゴシック" panose="020B0400000000000000" pitchFamily="50" charset="-128"/>
              <a:ea typeface="游ゴシック" panose="020B0400000000000000" pitchFamily="50" charset="-128"/>
            </a:rPr>
            <a:t>人，火</a:t>
          </a:r>
          <a:r>
            <a:rPr lang="en-US" altLang="ja-JP" sz="800" b="1" i="0" u="none" strike="noStrike" baseline="0">
              <a:solidFill>
                <a:srgbClr val="000000"/>
              </a:solidFill>
              <a:latin typeface="游ゴシック" panose="020B0400000000000000" pitchFamily="50" charset="-128"/>
              <a:ea typeface="游ゴシック" panose="020B0400000000000000" pitchFamily="50" charset="-128"/>
            </a:rPr>
            <a:t>2</a:t>
          </a:r>
          <a:r>
            <a:rPr lang="ja-JP" altLang="en-US" sz="800" b="1" i="0" u="none" strike="noStrike" baseline="0">
              <a:solidFill>
                <a:srgbClr val="000000"/>
              </a:solidFill>
              <a:latin typeface="游ゴシック" panose="020B0400000000000000" pitchFamily="50" charset="-128"/>
              <a:ea typeface="游ゴシック" panose="020B0400000000000000" pitchFamily="50" charset="-128"/>
            </a:rPr>
            <a:t>人，水</a:t>
          </a:r>
          <a:r>
            <a:rPr lang="en-US" altLang="ja-JP" sz="800" b="1" i="0" u="none" strike="noStrike" baseline="0">
              <a:solidFill>
                <a:srgbClr val="000000"/>
              </a:solidFill>
              <a:latin typeface="游ゴシック" panose="020B0400000000000000" pitchFamily="50" charset="-128"/>
              <a:ea typeface="游ゴシック" panose="020B0400000000000000" pitchFamily="50" charset="-128"/>
            </a:rPr>
            <a:t>1</a:t>
          </a:r>
          <a:r>
            <a:rPr lang="ja-JP" altLang="en-US" sz="800" b="1" i="0" u="none" strike="noStrike" baseline="0">
              <a:solidFill>
                <a:srgbClr val="000000"/>
              </a:solidFill>
              <a:latin typeface="游ゴシック" panose="020B0400000000000000" pitchFamily="50" charset="-128"/>
              <a:ea typeface="游ゴシック" panose="020B0400000000000000" pitchFamily="50" charset="-128"/>
            </a:rPr>
            <a:t>人，木</a:t>
          </a:r>
          <a:r>
            <a:rPr lang="en-US" altLang="ja-JP" sz="800" b="1" i="0" u="none" strike="noStrike" baseline="0">
              <a:solidFill>
                <a:srgbClr val="000000"/>
              </a:solidFill>
              <a:latin typeface="游ゴシック" panose="020B0400000000000000" pitchFamily="50" charset="-128"/>
              <a:ea typeface="游ゴシック" panose="020B0400000000000000" pitchFamily="50" charset="-128"/>
            </a:rPr>
            <a:t>1</a:t>
          </a:r>
          <a:r>
            <a:rPr lang="ja-JP" altLang="en-US" sz="800" b="1" i="0" u="none" strike="noStrike" baseline="0">
              <a:solidFill>
                <a:srgbClr val="000000"/>
              </a:solidFill>
              <a:latin typeface="游ゴシック" panose="020B0400000000000000" pitchFamily="50" charset="-128"/>
              <a:ea typeface="游ゴシック" panose="020B0400000000000000" pitchFamily="50" charset="-128"/>
            </a:rPr>
            <a:t>人，金</a:t>
          </a:r>
          <a:r>
            <a:rPr lang="en-US" altLang="ja-JP" sz="800" b="1" i="0" u="none" strike="noStrike" baseline="0">
              <a:solidFill>
                <a:srgbClr val="000000"/>
              </a:solidFill>
              <a:latin typeface="游ゴシック" panose="020B0400000000000000" pitchFamily="50" charset="-128"/>
              <a:ea typeface="游ゴシック" panose="020B0400000000000000" pitchFamily="50" charset="-128"/>
            </a:rPr>
            <a:t>1</a:t>
          </a:r>
          <a:r>
            <a:rPr lang="ja-JP" altLang="en-US" sz="800" b="1" i="0" u="none" strike="noStrike" baseline="0">
              <a:solidFill>
                <a:srgbClr val="000000"/>
              </a:solidFill>
              <a:latin typeface="游ゴシック" panose="020B0400000000000000" pitchFamily="50" charset="-128"/>
              <a:ea typeface="游ゴシック" panose="020B0400000000000000" pitchFamily="50" charset="-128"/>
            </a:rPr>
            <a:t>人，土</a:t>
          </a:r>
          <a:r>
            <a:rPr lang="en-US" altLang="ja-JP" sz="800" b="1" i="0" u="none" strike="noStrike" baseline="0">
              <a:solidFill>
                <a:srgbClr val="000000"/>
              </a:solidFill>
              <a:latin typeface="游ゴシック" panose="020B0400000000000000" pitchFamily="50" charset="-128"/>
              <a:ea typeface="游ゴシック" panose="020B0400000000000000" pitchFamily="50" charset="-128"/>
            </a:rPr>
            <a:t>0</a:t>
          </a:r>
          <a:r>
            <a:rPr lang="ja-JP" altLang="en-US" sz="800" b="1" i="0" u="none" strike="noStrike" baseline="0">
              <a:solidFill>
                <a:srgbClr val="000000"/>
              </a:solidFill>
              <a:latin typeface="游ゴシック" panose="020B0400000000000000" pitchFamily="50" charset="-128"/>
              <a:ea typeface="游ゴシック" panose="020B0400000000000000" pitchFamily="50" charset="-128"/>
            </a:rPr>
            <a:t>人の延長があった場合は火曜日の</a:t>
          </a:r>
          <a:r>
            <a:rPr lang="en-US" altLang="ja-JP" sz="800" b="1" i="0" u="none" strike="noStrike" baseline="0">
              <a:solidFill>
                <a:srgbClr val="000000"/>
              </a:solidFill>
              <a:latin typeface="游ゴシック" panose="020B0400000000000000" pitchFamily="50" charset="-128"/>
              <a:ea typeface="游ゴシック" panose="020B0400000000000000" pitchFamily="50" charset="-128"/>
            </a:rPr>
            <a:t>2</a:t>
          </a:r>
          <a:r>
            <a:rPr lang="ja-JP" altLang="en-US" sz="800" b="1" i="0" u="none" strike="noStrike" baseline="0">
              <a:solidFill>
                <a:srgbClr val="000000"/>
              </a:solidFill>
              <a:latin typeface="游ゴシック" panose="020B0400000000000000" pitchFamily="50" charset="-128"/>
              <a:ea typeface="游ゴシック" panose="020B0400000000000000" pitchFamily="50" charset="-128"/>
            </a:rPr>
            <a:t>人が第</a:t>
          </a:r>
          <a:r>
            <a:rPr lang="en-US" altLang="ja-JP" sz="800" b="1" i="0" u="none" strike="noStrike" baseline="0">
              <a:solidFill>
                <a:srgbClr val="000000"/>
              </a:solidFill>
              <a:latin typeface="游ゴシック" panose="020B0400000000000000" pitchFamily="50" charset="-128"/>
              <a:ea typeface="游ゴシック" panose="020B0400000000000000" pitchFamily="50" charset="-128"/>
            </a:rPr>
            <a:t>2</a:t>
          </a:r>
          <a:r>
            <a:rPr lang="ja-JP" altLang="en-US" sz="800" b="1" i="0" u="none" strike="noStrike" baseline="0">
              <a:solidFill>
                <a:srgbClr val="000000"/>
              </a:solidFill>
              <a:latin typeface="游ゴシック" panose="020B0400000000000000" pitchFamily="50" charset="-128"/>
              <a:ea typeface="游ゴシック" panose="020B0400000000000000" pitchFamily="50" charset="-128"/>
            </a:rPr>
            <a:t>週で最も利用が多いので，第</a:t>
          </a:r>
          <a:r>
            <a:rPr lang="en-US" altLang="ja-JP" sz="800" b="1" i="0" u="none" strike="noStrike" baseline="0">
              <a:solidFill>
                <a:srgbClr val="000000"/>
              </a:solidFill>
              <a:latin typeface="游ゴシック" panose="020B0400000000000000" pitchFamily="50" charset="-128"/>
              <a:ea typeface="游ゴシック" panose="020B0400000000000000" pitchFamily="50" charset="-128"/>
            </a:rPr>
            <a:t>2</a:t>
          </a:r>
          <a:r>
            <a:rPr lang="ja-JP" altLang="en-US" sz="800" b="1" i="0" u="none" strike="noStrike" baseline="0">
              <a:solidFill>
                <a:srgbClr val="000000"/>
              </a:solidFill>
              <a:latin typeface="游ゴシック" panose="020B0400000000000000" pitchFamily="50" charset="-128"/>
              <a:ea typeface="游ゴシック" panose="020B0400000000000000" pitchFamily="50" charset="-128"/>
            </a:rPr>
            <a:t>週の利用児童数は</a:t>
          </a:r>
          <a:r>
            <a:rPr lang="en-US" altLang="ja-JP" sz="800" b="1" i="0" u="none" strike="noStrike" baseline="0">
              <a:solidFill>
                <a:srgbClr val="000000"/>
              </a:solidFill>
              <a:latin typeface="游ゴシック" panose="020B0400000000000000" pitchFamily="50" charset="-128"/>
              <a:ea typeface="游ゴシック" panose="020B0400000000000000" pitchFamily="50" charset="-128"/>
            </a:rPr>
            <a:t>2</a:t>
          </a:r>
          <a:r>
            <a:rPr lang="ja-JP" altLang="en-US" sz="800" b="1" i="0" u="none" strike="noStrike" baseline="0">
              <a:solidFill>
                <a:srgbClr val="000000"/>
              </a:solidFill>
              <a:latin typeface="游ゴシック" panose="020B0400000000000000" pitchFamily="50" charset="-128"/>
              <a:ea typeface="游ゴシック" panose="020B0400000000000000" pitchFamily="50" charset="-128"/>
            </a:rPr>
            <a:t>人となります。</a:t>
          </a:r>
          <a:endParaRPr lang="en-US" altLang="ja-JP" sz="800" b="1"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1100"/>
            </a:lnSpc>
            <a:defRPr sz="1000"/>
          </a:pPr>
          <a:endParaRPr lang="en-US" altLang="ja-JP" sz="800" b="0"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1100"/>
            </a:lnSpc>
            <a:defRPr sz="1000"/>
          </a:pPr>
          <a:r>
            <a:rPr lang="ja-JP" altLang="en-US" sz="800" b="0" i="0" u="none" strike="noStrike" baseline="0">
              <a:solidFill>
                <a:srgbClr val="000000"/>
              </a:solidFill>
              <a:latin typeface="游ゴシック" panose="020B0400000000000000" pitchFamily="50" charset="-128"/>
              <a:ea typeface="游ゴシック" panose="020B0400000000000000" pitchFamily="50" charset="-128"/>
            </a:rPr>
            <a:t>同様の計算を各週で行い，各週の最も多い利用児童数をすべて合計した後に全体の週数で按分し（小数点以下第</a:t>
          </a:r>
          <a:r>
            <a:rPr lang="en-US" altLang="ja-JP" sz="800" b="0" i="0" u="none" strike="noStrike" baseline="0">
              <a:solidFill>
                <a:srgbClr val="000000"/>
              </a:solidFill>
              <a:latin typeface="游ゴシック" panose="020B0400000000000000" pitchFamily="50" charset="-128"/>
              <a:ea typeface="游ゴシック" panose="020B0400000000000000" pitchFamily="50" charset="-128"/>
            </a:rPr>
            <a:t>1</a:t>
          </a:r>
          <a:r>
            <a:rPr lang="ja-JP" altLang="en-US" sz="800" b="0" i="0" u="none" strike="noStrike" baseline="0">
              <a:solidFill>
                <a:srgbClr val="000000"/>
              </a:solidFill>
              <a:latin typeface="游ゴシック" panose="020B0400000000000000" pitchFamily="50" charset="-128"/>
              <a:ea typeface="游ゴシック" panose="020B0400000000000000" pitchFamily="50" charset="-128"/>
            </a:rPr>
            <a:t>位を四捨五入），平均を算出します。</a:t>
          </a:r>
          <a:endParaRPr lang="en-US" altLang="ja-JP" sz="800" b="0"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1100"/>
            </a:lnSpc>
            <a:defRPr sz="1000"/>
          </a:pPr>
          <a:endParaRPr lang="en-US" altLang="ja-JP" sz="800" b="0"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1100"/>
            </a:lnSpc>
            <a:defRPr sz="1000"/>
          </a:pPr>
          <a:r>
            <a:rPr lang="ja-JP" altLang="en-US" sz="800" b="0" i="0" u="none" strike="noStrike" baseline="0">
              <a:solidFill>
                <a:srgbClr val="000000"/>
              </a:solidFill>
              <a:latin typeface="游ゴシック" panose="020B0400000000000000" pitchFamily="50" charset="-128"/>
              <a:ea typeface="游ゴシック" panose="020B0400000000000000" pitchFamily="50" charset="-128"/>
            </a:rPr>
            <a:t>現時点では年間の見込み人数のため，おおよその数字でもかまいません。</a:t>
          </a:r>
          <a:endParaRPr lang="en-US" altLang="ja-JP" sz="800" b="0"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1100"/>
            </a:lnSpc>
            <a:defRPr sz="1000"/>
          </a:pPr>
          <a:endParaRPr lang="en-US" altLang="ja-JP" sz="800" b="0" i="0" u="none" strike="noStrike" baseline="0">
            <a:solidFill>
              <a:srgbClr val="000000"/>
            </a:solidFill>
            <a:latin typeface="游ゴシック" panose="020B0400000000000000" pitchFamily="50" charset="-128"/>
            <a:ea typeface="游ゴシック" panose="020B0400000000000000" pitchFamily="50" charset="-128"/>
          </a:endParaRPr>
        </a:p>
      </xdr:txBody>
    </xdr:sp>
    <xdr:clientData/>
  </xdr:twoCellAnchor>
  <xdr:twoCellAnchor>
    <xdr:from>
      <xdr:col>11</xdr:col>
      <xdr:colOff>121601</xdr:colOff>
      <xdr:row>6</xdr:row>
      <xdr:rowOff>129</xdr:rowOff>
    </xdr:from>
    <xdr:to>
      <xdr:col>17</xdr:col>
      <xdr:colOff>125991</xdr:colOff>
      <xdr:row>11</xdr:row>
      <xdr:rowOff>209550</xdr:rowOff>
    </xdr:to>
    <xdr:sp macro="" textlink="">
      <xdr:nvSpPr>
        <xdr:cNvPr id="4" name="AutoShape 10"/>
        <xdr:cNvSpPr>
          <a:spLocks noChangeArrowheads="1"/>
        </xdr:cNvSpPr>
      </xdr:nvSpPr>
      <xdr:spPr bwMode="auto">
        <a:xfrm rot="10800000" flipV="1">
          <a:off x="5731826" y="1143129"/>
          <a:ext cx="3185740" cy="1619121"/>
        </a:xfrm>
        <a:prstGeom prst="wedgeRoundRectCallout">
          <a:avLst>
            <a:gd name="adj1" fmla="val 57133"/>
            <a:gd name="adj2" fmla="val 73050"/>
            <a:gd name="adj3" fmla="val 16667"/>
          </a:avLst>
        </a:prstGeom>
        <a:solidFill>
          <a:schemeClr val="accent6">
            <a:lumMod val="40000"/>
            <a:lumOff val="6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0" bIns="22860" anchor="ctr" upright="1"/>
        <a:lstStyle/>
        <a:p>
          <a:pPr algn="l" rtl="0">
            <a:lnSpc>
              <a:spcPts val="900"/>
            </a:lnSpc>
            <a:defRPr sz="1000"/>
          </a:pPr>
          <a:r>
            <a:rPr lang="ja-JP" altLang="en-US" sz="800" b="0" i="0" u="none" strike="noStrike" baseline="0">
              <a:solidFill>
                <a:srgbClr val="000000"/>
              </a:solidFill>
              <a:latin typeface="游ゴシック" panose="020B0400000000000000" pitchFamily="50" charset="-128"/>
              <a:ea typeface="游ゴシック" panose="020B0400000000000000" pitchFamily="50" charset="-128"/>
            </a:rPr>
            <a:t>現年度の</a:t>
          </a:r>
          <a:r>
            <a:rPr lang="en-US" altLang="ja-JP" sz="800" b="0" i="0" u="none" strike="noStrike" baseline="0">
              <a:solidFill>
                <a:srgbClr val="000000"/>
              </a:solidFill>
              <a:latin typeface="游ゴシック" panose="020B0400000000000000" pitchFamily="50" charset="-128"/>
              <a:ea typeface="游ゴシック" panose="020B0400000000000000" pitchFamily="50" charset="-128"/>
            </a:rPr>
            <a:t>4</a:t>
          </a:r>
          <a:r>
            <a:rPr lang="ja-JP" altLang="en-US" sz="800" b="0" i="0" u="none" strike="noStrike" baseline="0">
              <a:solidFill>
                <a:srgbClr val="000000"/>
              </a:solidFill>
              <a:latin typeface="游ゴシック" panose="020B0400000000000000" pitchFamily="50" charset="-128"/>
              <a:ea typeface="游ゴシック" panose="020B0400000000000000" pitchFamily="50" charset="-128"/>
            </a:rPr>
            <a:t>月～</a:t>
          </a:r>
          <a:r>
            <a:rPr lang="en-US" altLang="ja-JP" sz="800" b="0" i="0" u="none" strike="noStrike" baseline="0">
              <a:solidFill>
                <a:srgbClr val="000000"/>
              </a:solidFill>
              <a:latin typeface="游ゴシック" panose="020B0400000000000000" pitchFamily="50" charset="-128"/>
              <a:ea typeface="游ゴシック" panose="020B0400000000000000" pitchFamily="50" charset="-128"/>
            </a:rPr>
            <a:t>3</a:t>
          </a:r>
          <a:r>
            <a:rPr lang="ja-JP" altLang="en-US" sz="800" b="0" i="0" u="none" strike="noStrike" baseline="0">
              <a:solidFill>
                <a:srgbClr val="000000"/>
              </a:solidFill>
              <a:latin typeface="游ゴシック" panose="020B0400000000000000" pitchFamily="50" charset="-128"/>
              <a:ea typeface="游ゴシック" panose="020B0400000000000000" pitchFamily="50" charset="-128"/>
            </a:rPr>
            <a:t>月の通常保育時の各月初日の保育短時間児童数の平均を算出します。（小数点以下第</a:t>
          </a:r>
          <a:r>
            <a:rPr lang="en-US" altLang="ja-JP" sz="800" b="0" i="0" u="none" strike="noStrike" baseline="0">
              <a:solidFill>
                <a:srgbClr val="000000"/>
              </a:solidFill>
              <a:latin typeface="游ゴシック" panose="020B0400000000000000" pitchFamily="50" charset="-128"/>
              <a:ea typeface="游ゴシック" panose="020B0400000000000000" pitchFamily="50" charset="-128"/>
            </a:rPr>
            <a:t>1</a:t>
          </a:r>
          <a:r>
            <a:rPr lang="ja-JP" altLang="en-US" sz="800" b="0" i="0" u="none" strike="noStrike" baseline="0">
              <a:solidFill>
                <a:srgbClr val="000000"/>
              </a:solidFill>
              <a:latin typeface="游ゴシック" panose="020B0400000000000000" pitchFamily="50" charset="-128"/>
              <a:ea typeface="游ゴシック" panose="020B0400000000000000" pitchFamily="50" charset="-128"/>
            </a:rPr>
            <a:t>位四捨五入）</a:t>
          </a:r>
          <a:endParaRPr lang="en-US" altLang="ja-JP" sz="800" b="0"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900"/>
            </a:lnSpc>
            <a:defRPr sz="1000"/>
          </a:pPr>
          <a:endParaRPr lang="en-US" altLang="ja-JP" sz="800" b="0"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900"/>
            </a:lnSpc>
            <a:defRPr sz="1000"/>
          </a:pPr>
          <a:r>
            <a:rPr lang="ja-JP" altLang="en-US" sz="800" b="0" i="0" u="none" strike="noStrike" baseline="0">
              <a:solidFill>
                <a:srgbClr val="000000"/>
              </a:solidFill>
              <a:latin typeface="游ゴシック" panose="020B0400000000000000" pitchFamily="50" charset="-128"/>
              <a:ea typeface="游ゴシック" panose="020B0400000000000000" pitchFamily="50" charset="-128"/>
            </a:rPr>
            <a:t>例：</a:t>
          </a:r>
          <a:r>
            <a:rPr lang="en-US" altLang="ja-JP" sz="800" b="0" i="0" u="none" strike="noStrike" baseline="0">
              <a:solidFill>
                <a:srgbClr val="000000"/>
              </a:solidFill>
              <a:latin typeface="游ゴシック" panose="020B0400000000000000" pitchFamily="50" charset="-128"/>
              <a:ea typeface="游ゴシック" panose="020B0400000000000000" pitchFamily="50" charset="-128"/>
            </a:rPr>
            <a:t>4</a:t>
          </a:r>
          <a:r>
            <a:rPr lang="ja-JP" altLang="en-US" sz="800" b="0" i="0" u="none" strike="noStrike" baseline="0">
              <a:solidFill>
                <a:srgbClr val="000000"/>
              </a:solidFill>
              <a:latin typeface="游ゴシック" panose="020B0400000000000000" pitchFamily="50" charset="-128"/>
              <a:ea typeface="游ゴシック" panose="020B0400000000000000" pitchFamily="50" charset="-128"/>
            </a:rPr>
            <a:t>月～</a:t>
          </a:r>
          <a:r>
            <a:rPr lang="en-US" altLang="ja-JP" sz="800" b="0" i="0" u="none" strike="noStrike" baseline="0">
              <a:solidFill>
                <a:srgbClr val="000000"/>
              </a:solidFill>
              <a:latin typeface="游ゴシック" panose="020B0400000000000000" pitchFamily="50" charset="-128"/>
              <a:ea typeface="游ゴシック" panose="020B0400000000000000" pitchFamily="50" charset="-128"/>
            </a:rPr>
            <a:t>8</a:t>
          </a:r>
          <a:r>
            <a:rPr lang="ja-JP" altLang="en-US" sz="800" b="0" i="0" u="none" strike="noStrike" baseline="0">
              <a:solidFill>
                <a:srgbClr val="000000"/>
              </a:solidFill>
              <a:latin typeface="游ゴシック" panose="020B0400000000000000" pitchFamily="50" charset="-128"/>
              <a:ea typeface="游ゴシック" panose="020B0400000000000000" pitchFamily="50" charset="-128"/>
            </a:rPr>
            <a:t>月　</a:t>
          </a:r>
          <a:r>
            <a:rPr lang="en-US" altLang="ja-JP" sz="800" b="0" i="0" u="none" strike="noStrike" baseline="0">
              <a:solidFill>
                <a:srgbClr val="000000"/>
              </a:solidFill>
              <a:latin typeface="游ゴシック" panose="020B0400000000000000" pitchFamily="50" charset="-128"/>
              <a:ea typeface="游ゴシック" panose="020B0400000000000000" pitchFamily="50" charset="-128"/>
            </a:rPr>
            <a:t>3</a:t>
          </a:r>
          <a:r>
            <a:rPr lang="ja-JP" altLang="en-US" sz="800" b="0" i="0" u="none" strike="noStrike" baseline="0">
              <a:solidFill>
                <a:srgbClr val="000000"/>
              </a:solidFill>
              <a:latin typeface="游ゴシック" panose="020B0400000000000000" pitchFamily="50" charset="-128"/>
              <a:ea typeface="游ゴシック" panose="020B0400000000000000" pitchFamily="50" charset="-128"/>
            </a:rPr>
            <a:t>人</a:t>
          </a:r>
          <a:endParaRPr lang="en-US" altLang="ja-JP" sz="800" b="0"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900"/>
            </a:lnSpc>
            <a:defRPr sz="1000"/>
          </a:pPr>
          <a:r>
            <a:rPr lang="ja-JP" altLang="en-US" sz="800" b="0" i="0" u="none" strike="noStrike" baseline="0">
              <a:solidFill>
                <a:srgbClr val="000000"/>
              </a:solidFill>
              <a:latin typeface="游ゴシック" panose="020B0400000000000000" pitchFamily="50" charset="-128"/>
              <a:ea typeface="游ゴシック" panose="020B0400000000000000" pitchFamily="50" charset="-128"/>
            </a:rPr>
            <a:t>　　 </a:t>
          </a:r>
          <a:r>
            <a:rPr lang="en-US" altLang="ja-JP" sz="800" b="0" i="0" u="none" strike="noStrike" baseline="0">
              <a:solidFill>
                <a:srgbClr val="000000"/>
              </a:solidFill>
              <a:latin typeface="游ゴシック" panose="020B0400000000000000" pitchFamily="50" charset="-128"/>
              <a:ea typeface="游ゴシック" panose="020B0400000000000000" pitchFamily="50" charset="-128"/>
            </a:rPr>
            <a:t>9</a:t>
          </a:r>
          <a:r>
            <a:rPr lang="ja-JP" altLang="en-US" sz="800" b="0" i="0" u="none" strike="noStrike" baseline="0">
              <a:solidFill>
                <a:srgbClr val="000000"/>
              </a:solidFill>
              <a:latin typeface="游ゴシック" panose="020B0400000000000000" pitchFamily="50" charset="-128"/>
              <a:ea typeface="游ゴシック" panose="020B0400000000000000" pitchFamily="50" charset="-128"/>
            </a:rPr>
            <a:t>月～</a:t>
          </a:r>
          <a:r>
            <a:rPr lang="en-US" altLang="ja-JP" sz="800" b="0" i="0" u="none" strike="noStrike" baseline="0">
              <a:solidFill>
                <a:srgbClr val="000000"/>
              </a:solidFill>
              <a:latin typeface="游ゴシック" panose="020B0400000000000000" pitchFamily="50" charset="-128"/>
              <a:ea typeface="游ゴシック" panose="020B0400000000000000" pitchFamily="50" charset="-128"/>
            </a:rPr>
            <a:t>3</a:t>
          </a:r>
          <a:r>
            <a:rPr lang="ja-JP" altLang="en-US" sz="800" b="0" i="0" u="none" strike="noStrike" baseline="0">
              <a:solidFill>
                <a:srgbClr val="000000"/>
              </a:solidFill>
              <a:latin typeface="游ゴシック" panose="020B0400000000000000" pitchFamily="50" charset="-128"/>
              <a:ea typeface="游ゴシック" panose="020B0400000000000000" pitchFamily="50" charset="-128"/>
            </a:rPr>
            <a:t>月　</a:t>
          </a:r>
          <a:r>
            <a:rPr lang="en-US" altLang="ja-JP" sz="800" b="0" i="0" u="none" strike="noStrike" baseline="0">
              <a:solidFill>
                <a:srgbClr val="000000"/>
              </a:solidFill>
              <a:latin typeface="游ゴシック" panose="020B0400000000000000" pitchFamily="50" charset="-128"/>
              <a:ea typeface="游ゴシック" panose="020B0400000000000000" pitchFamily="50" charset="-128"/>
            </a:rPr>
            <a:t>4</a:t>
          </a:r>
          <a:r>
            <a:rPr lang="ja-JP" altLang="en-US" sz="800" b="0" i="0" u="none" strike="noStrike" baseline="0">
              <a:solidFill>
                <a:srgbClr val="000000"/>
              </a:solidFill>
              <a:latin typeface="游ゴシック" panose="020B0400000000000000" pitchFamily="50" charset="-128"/>
              <a:ea typeface="游ゴシック" panose="020B0400000000000000" pitchFamily="50" charset="-128"/>
            </a:rPr>
            <a:t>人</a:t>
          </a:r>
          <a:endParaRPr lang="en-US" altLang="ja-JP" sz="800" b="0"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900"/>
            </a:lnSpc>
            <a:defRPr sz="1000"/>
          </a:pPr>
          <a:endParaRPr lang="en-US" altLang="ja-JP" sz="800" b="0"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900"/>
            </a:lnSpc>
            <a:defRPr sz="1000"/>
          </a:pPr>
          <a:r>
            <a:rPr lang="en-US" altLang="ja-JP" sz="800" b="0" i="0" u="none" strike="noStrike" baseline="0">
              <a:solidFill>
                <a:srgbClr val="000000"/>
              </a:solidFill>
              <a:latin typeface="游ゴシック" panose="020B0400000000000000" pitchFamily="50" charset="-128"/>
              <a:ea typeface="游ゴシック" panose="020B0400000000000000" pitchFamily="50" charset="-128"/>
            </a:rPr>
            <a:t>12</a:t>
          </a:r>
          <a:r>
            <a:rPr lang="ja-JP" altLang="en-US" sz="800" b="0" i="0" u="none" strike="noStrike" baseline="0">
              <a:solidFill>
                <a:srgbClr val="000000"/>
              </a:solidFill>
              <a:latin typeface="游ゴシック" panose="020B0400000000000000" pitchFamily="50" charset="-128"/>
              <a:ea typeface="游ゴシック" panose="020B0400000000000000" pitchFamily="50" charset="-128"/>
            </a:rPr>
            <a:t>人（＠</a:t>
          </a:r>
          <a:r>
            <a:rPr lang="en-US" altLang="ja-JP" sz="800" b="0" i="0" u="none" strike="noStrike" baseline="0">
              <a:solidFill>
                <a:srgbClr val="000000"/>
              </a:solidFill>
              <a:latin typeface="游ゴシック" panose="020B0400000000000000" pitchFamily="50" charset="-128"/>
              <a:ea typeface="游ゴシック" panose="020B0400000000000000" pitchFamily="50" charset="-128"/>
            </a:rPr>
            <a:t>3</a:t>
          </a:r>
          <a:r>
            <a:rPr lang="ja-JP" altLang="en-US" sz="800" b="0" i="0" u="none" strike="noStrike" baseline="0">
              <a:solidFill>
                <a:srgbClr val="000000"/>
              </a:solidFill>
              <a:latin typeface="游ゴシック" panose="020B0400000000000000" pitchFamily="50" charset="-128"/>
              <a:ea typeface="游ゴシック" panose="020B0400000000000000" pitchFamily="50" charset="-128"/>
            </a:rPr>
            <a:t>人</a:t>
          </a:r>
          <a:r>
            <a:rPr lang="en-US" altLang="ja-JP" sz="800" b="0" i="0" u="none" strike="noStrike" baseline="0">
              <a:solidFill>
                <a:srgbClr val="000000"/>
              </a:solidFill>
              <a:latin typeface="游ゴシック" panose="020B0400000000000000" pitchFamily="50" charset="-128"/>
              <a:ea typeface="游ゴシック" panose="020B0400000000000000" pitchFamily="50" charset="-128"/>
            </a:rPr>
            <a:t>×4</a:t>
          </a:r>
          <a:r>
            <a:rPr lang="ja-JP" altLang="en-US" sz="800" b="0" i="0" u="none" strike="noStrike" baseline="0">
              <a:solidFill>
                <a:srgbClr val="000000"/>
              </a:solidFill>
              <a:latin typeface="游ゴシック" panose="020B0400000000000000" pitchFamily="50" charset="-128"/>
              <a:ea typeface="游ゴシック" panose="020B0400000000000000" pitchFamily="50" charset="-128"/>
            </a:rPr>
            <a:t>ヶ月）</a:t>
          </a:r>
          <a:r>
            <a:rPr lang="en-US" altLang="ja-JP" sz="800" b="0" i="0" u="none" strike="noStrike" baseline="0">
              <a:solidFill>
                <a:srgbClr val="000000"/>
              </a:solidFill>
              <a:latin typeface="游ゴシック" panose="020B0400000000000000" pitchFamily="50" charset="-128"/>
              <a:ea typeface="游ゴシック" panose="020B0400000000000000" pitchFamily="50" charset="-128"/>
            </a:rPr>
            <a:t>+32</a:t>
          </a:r>
          <a:r>
            <a:rPr lang="ja-JP" altLang="en-US" sz="800" b="0" i="0" u="none" strike="noStrike" baseline="0">
              <a:solidFill>
                <a:srgbClr val="000000"/>
              </a:solidFill>
              <a:latin typeface="游ゴシック" panose="020B0400000000000000" pitchFamily="50" charset="-128"/>
              <a:ea typeface="游ゴシック" panose="020B0400000000000000" pitchFamily="50" charset="-128"/>
            </a:rPr>
            <a:t>人（＠</a:t>
          </a:r>
          <a:r>
            <a:rPr lang="en-US" altLang="ja-JP" sz="800" b="0" i="0" u="none" strike="noStrike" baseline="0">
              <a:solidFill>
                <a:srgbClr val="000000"/>
              </a:solidFill>
              <a:latin typeface="游ゴシック" panose="020B0400000000000000" pitchFamily="50" charset="-128"/>
              <a:ea typeface="游ゴシック" panose="020B0400000000000000" pitchFamily="50" charset="-128"/>
            </a:rPr>
            <a:t>4</a:t>
          </a:r>
          <a:r>
            <a:rPr lang="ja-JP" altLang="en-US" sz="800" b="0" i="0" u="none" strike="noStrike" baseline="0">
              <a:solidFill>
                <a:srgbClr val="000000"/>
              </a:solidFill>
              <a:latin typeface="游ゴシック" panose="020B0400000000000000" pitchFamily="50" charset="-128"/>
              <a:ea typeface="游ゴシック" panose="020B0400000000000000" pitchFamily="50" charset="-128"/>
            </a:rPr>
            <a:t>人</a:t>
          </a:r>
          <a:r>
            <a:rPr lang="en-US" altLang="ja-JP" sz="800" b="0" i="0" u="none" strike="noStrike" baseline="0">
              <a:solidFill>
                <a:srgbClr val="000000"/>
              </a:solidFill>
              <a:latin typeface="游ゴシック" panose="020B0400000000000000" pitchFamily="50" charset="-128"/>
              <a:ea typeface="游ゴシック" panose="020B0400000000000000" pitchFamily="50" charset="-128"/>
            </a:rPr>
            <a:t>×8</a:t>
          </a:r>
          <a:r>
            <a:rPr lang="ja-JP" altLang="en-US" sz="800" b="0" i="0" u="none" strike="noStrike" baseline="0">
              <a:solidFill>
                <a:srgbClr val="000000"/>
              </a:solidFill>
              <a:latin typeface="游ゴシック" panose="020B0400000000000000" pitchFamily="50" charset="-128"/>
              <a:ea typeface="游ゴシック" panose="020B0400000000000000" pitchFamily="50" charset="-128"/>
            </a:rPr>
            <a:t>ヶ月）＝</a:t>
          </a:r>
          <a:r>
            <a:rPr lang="en-US" altLang="ja-JP" sz="800" b="0" i="0" u="none" strike="noStrike" baseline="0">
              <a:solidFill>
                <a:srgbClr val="000000"/>
              </a:solidFill>
              <a:latin typeface="游ゴシック" panose="020B0400000000000000" pitchFamily="50" charset="-128"/>
              <a:ea typeface="游ゴシック" panose="020B0400000000000000" pitchFamily="50" charset="-128"/>
            </a:rPr>
            <a:t>44</a:t>
          </a:r>
          <a:r>
            <a:rPr lang="ja-JP" altLang="en-US" sz="800" b="0" i="0" u="none" strike="noStrike" baseline="0">
              <a:solidFill>
                <a:srgbClr val="000000"/>
              </a:solidFill>
              <a:latin typeface="游ゴシック" panose="020B0400000000000000" pitchFamily="50" charset="-128"/>
              <a:ea typeface="游ゴシック" panose="020B0400000000000000" pitchFamily="50" charset="-128"/>
            </a:rPr>
            <a:t>人</a:t>
          </a:r>
          <a:endParaRPr lang="en-US" altLang="ja-JP" sz="800" b="0"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900"/>
            </a:lnSpc>
            <a:defRPr sz="1000"/>
          </a:pPr>
          <a:r>
            <a:rPr lang="en-US" altLang="ja-JP" sz="800" b="0" i="0" u="none" strike="noStrike" baseline="0">
              <a:solidFill>
                <a:srgbClr val="000000"/>
              </a:solidFill>
              <a:latin typeface="游ゴシック" panose="020B0400000000000000" pitchFamily="50" charset="-128"/>
              <a:ea typeface="游ゴシック" panose="020B0400000000000000" pitchFamily="50" charset="-128"/>
            </a:rPr>
            <a:t>44</a:t>
          </a:r>
          <a:r>
            <a:rPr lang="ja-JP" altLang="en-US" sz="800" b="0" i="0" u="none" strike="noStrike" baseline="0">
              <a:solidFill>
                <a:srgbClr val="000000"/>
              </a:solidFill>
              <a:latin typeface="游ゴシック" panose="020B0400000000000000" pitchFamily="50" charset="-128"/>
              <a:ea typeface="游ゴシック" panose="020B0400000000000000" pitchFamily="50" charset="-128"/>
            </a:rPr>
            <a:t>人</a:t>
          </a:r>
          <a:r>
            <a:rPr lang="en-US" altLang="ja-JP" sz="800" b="0" i="0" u="none" strike="noStrike" baseline="0">
              <a:solidFill>
                <a:srgbClr val="000000"/>
              </a:solidFill>
              <a:latin typeface="游ゴシック" panose="020B0400000000000000" pitchFamily="50" charset="-128"/>
              <a:ea typeface="游ゴシック" panose="020B0400000000000000" pitchFamily="50" charset="-128"/>
            </a:rPr>
            <a:t>×1/12</a:t>
          </a:r>
          <a:r>
            <a:rPr lang="ja-JP" altLang="en-US" sz="800" b="0" i="0" u="none" strike="noStrike" baseline="0">
              <a:solidFill>
                <a:srgbClr val="000000"/>
              </a:solidFill>
              <a:latin typeface="游ゴシック" panose="020B0400000000000000" pitchFamily="50" charset="-128"/>
              <a:ea typeface="游ゴシック" panose="020B0400000000000000" pitchFamily="50" charset="-128"/>
            </a:rPr>
            <a:t>ヶ月＝</a:t>
          </a:r>
          <a:r>
            <a:rPr lang="en-US" altLang="ja-JP" sz="800" b="0" i="0" u="none" strike="noStrike" baseline="0">
              <a:solidFill>
                <a:srgbClr val="000000"/>
              </a:solidFill>
              <a:latin typeface="游ゴシック" panose="020B0400000000000000" pitchFamily="50" charset="-128"/>
              <a:ea typeface="游ゴシック" panose="020B0400000000000000" pitchFamily="50" charset="-128"/>
            </a:rPr>
            <a:t>3.6</a:t>
          </a:r>
          <a:r>
            <a:rPr lang="ja-JP" altLang="en-US" sz="800" b="0" i="0" u="none" strike="noStrike" baseline="0">
              <a:solidFill>
                <a:srgbClr val="000000"/>
              </a:solidFill>
              <a:latin typeface="游ゴシック" panose="020B0400000000000000" pitchFamily="50" charset="-128"/>
              <a:ea typeface="游ゴシック" panose="020B0400000000000000" pitchFamily="50" charset="-128"/>
            </a:rPr>
            <a:t>人</a:t>
          </a:r>
          <a:endParaRPr lang="en-US" altLang="ja-JP" sz="800" b="0"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900"/>
            </a:lnSpc>
            <a:defRPr sz="1000"/>
          </a:pPr>
          <a:r>
            <a:rPr lang="ja-JP" altLang="en-US" sz="800" b="0" i="0" u="none" strike="noStrike" baseline="0">
              <a:solidFill>
                <a:srgbClr val="000000"/>
              </a:solidFill>
              <a:latin typeface="游ゴシック" panose="020B0400000000000000" pitchFamily="50" charset="-128"/>
              <a:ea typeface="游ゴシック" panose="020B0400000000000000" pitchFamily="50" charset="-128"/>
            </a:rPr>
            <a:t>→</a:t>
          </a:r>
          <a:r>
            <a:rPr lang="en-US" altLang="ja-JP" sz="800" b="0" i="0" u="none" strike="noStrike" baseline="0">
              <a:solidFill>
                <a:srgbClr val="000000"/>
              </a:solidFill>
              <a:latin typeface="游ゴシック" panose="020B0400000000000000" pitchFamily="50" charset="-128"/>
              <a:ea typeface="游ゴシック" panose="020B0400000000000000" pitchFamily="50" charset="-128"/>
            </a:rPr>
            <a:t>4</a:t>
          </a:r>
          <a:r>
            <a:rPr lang="ja-JP" altLang="en-US" sz="800" b="0" i="0" u="none" strike="noStrike" baseline="0">
              <a:solidFill>
                <a:srgbClr val="000000"/>
              </a:solidFill>
              <a:latin typeface="游ゴシック" panose="020B0400000000000000" pitchFamily="50" charset="-128"/>
              <a:ea typeface="游ゴシック" panose="020B0400000000000000" pitchFamily="50" charset="-128"/>
            </a:rPr>
            <a:t>（小数点以下第</a:t>
          </a:r>
          <a:r>
            <a:rPr lang="en-US" altLang="ja-JP" sz="800" b="0" i="0" u="none" strike="noStrike" baseline="0">
              <a:solidFill>
                <a:srgbClr val="000000"/>
              </a:solidFill>
              <a:latin typeface="游ゴシック" panose="020B0400000000000000" pitchFamily="50" charset="-128"/>
              <a:ea typeface="游ゴシック" panose="020B0400000000000000" pitchFamily="50" charset="-128"/>
            </a:rPr>
            <a:t>1</a:t>
          </a:r>
          <a:r>
            <a:rPr lang="ja-JP" altLang="en-US" sz="800" b="0" i="0" u="none" strike="noStrike" baseline="0">
              <a:solidFill>
                <a:srgbClr val="000000"/>
              </a:solidFill>
              <a:latin typeface="游ゴシック" panose="020B0400000000000000" pitchFamily="50" charset="-128"/>
              <a:ea typeface="游ゴシック" panose="020B0400000000000000" pitchFamily="50" charset="-128"/>
            </a:rPr>
            <a:t>位四捨五入）</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16</xdr:col>
      <xdr:colOff>328085</xdr:colOff>
      <xdr:row>6</xdr:row>
      <xdr:rowOff>113768</xdr:rowOff>
    </xdr:from>
    <xdr:to>
      <xdr:col>22</xdr:col>
      <xdr:colOff>119062</xdr:colOff>
      <xdr:row>19</xdr:row>
      <xdr:rowOff>0</xdr:rowOff>
    </xdr:to>
    <xdr:sp macro="" textlink="">
      <xdr:nvSpPr>
        <xdr:cNvPr id="2" name="AutoShape 10"/>
        <xdr:cNvSpPr>
          <a:spLocks noChangeArrowheads="1"/>
        </xdr:cNvSpPr>
      </xdr:nvSpPr>
      <xdr:spPr bwMode="auto">
        <a:xfrm flipV="1">
          <a:off x="11196110" y="1866368"/>
          <a:ext cx="3905777" cy="3372382"/>
        </a:xfrm>
        <a:prstGeom prst="wedgeRoundRectCallout">
          <a:avLst>
            <a:gd name="adj1" fmla="val -53649"/>
            <a:gd name="adj2" fmla="val 23406"/>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0" bIns="22860" anchor="ctr" upright="1"/>
        <a:lstStyle/>
        <a:p>
          <a:pPr algn="l" rtl="0">
            <a:lnSpc>
              <a:spcPts val="1800"/>
            </a:lnSpc>
            <a:defRPr sz="1000"/>
          </a:pPr>
          <a:r>
            <a:rPr lang="ja-JP" altLang="en-US" sz="1200" b="1" i="0" u="none" strike="noStrike" baseline="0">
              <a:solidFill>
                <a:srgbClr val="000000"/>
              </a:solidFill>
              <a:latin typeface="游ゴシック" panose="020B0400000000000000" pitchFamily="50" charset="-128"/>
              <a:ea typeface="游ゴシック" panose="020B0400000000000000" pitchFamily="50" charset="-128"/>
            </a:rPr>
            <a:t>黄色いセルに、年間の平均利用児童数を入力します。</a:t>
          </a:r>
          <a:endParaRPr lang="en-US" altLang="ja-JP" sz="1200" b="1"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1800"/>
            </a:lnSpc>
            <a:defRPr sz="1000"/>
          </a:pP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平均対象児童数は年間の上記延長承認時間区分における各週ごとの最も多い利用児童数の合計を全体の週数で割り，平均とします。</a:t>
          </a:r>
          <a:endParaRPr lang="en-US" altLang="ja-JP" sz="1100" b="0"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1800"/>
            </a:lnSpc>
            <a:defRPr sz="1000"/>
          </a:pPr>
          <a:r>
            <a:rPr lang="ja-JP" altLang="en-US" sz="1100" b="1" i="0" u="none" strike="noStrike" baseline="0">
              <a:solidFill>
                <a:srgbClr val="000000"/>
              </a:solidFill>
              <a:latin typeface="游ゴシック" panose="020B0400000000000000" pitchFamily="50" charset="-128"/>
              <a:ea typeface="游ゴシック" panose="020B0400000000000000" pitchFamily="50" charset="-128"/>
            </a:rPr>
            <a:t>例：第</a:t>
          </a:r>
          <a:r>
            <a:rPr lang="en-US" altLang="ja-JP" sz="1100" b="1" i="0" u="none" strike="noStrike" baseline="0">
              <a:solidFill>
                <a:srgbClr val="000000"/>
              </a:solidFill>
              <a:latin typeface="游ゴシック" panose="020B0400000000000000" pitchFamily="50" charset="-128"/>
              <a:ea typeface="游ゴシック" panose="020B0400000000000000" pitchFamily="50" charset="-128"/>
            </a:rPr>
            <a:t>2</a:t>
          </a:r>
          <a:r>
            <a:rPr lang="ja-JP" altLang="en-US" sz="1100" b="1" i="0" u="none" strike="noStrike" baseline="0">
              <a:solidFill>
                <a:srgbClr val="000000"/>
              </a:solidFill>
              <a:latin typeface="游ゴシック" panose="020B0400000000000000" pitchFamily="50" charset="-128"/>
              <a:ea typeface="游ゴシック" panose="020B0400000000000000" pitchFamily="50" charset="-128"/>
            </a:rPr>
            <a:t>週で月</a:t>
          </a:r>
          <a:r>
            <a:rPr lang="en-US" altLang="ja-JP" sz="1100" b="1" i="0" u="none" strike="noStrike" baseline="0">
              <a:solidFill>
                <a:srgbClr val="000000"/>
              </a:solidFill>
              <a:latin typeface="游ゴシック" panose="020B0400000000000000" pitchFamily="50" charset="-128"/>
              <a:ea typeface="游ゴシック" panose="020B0400000000000000" pitchFamily="50" charset="-128"/>
            </a:rPr>
            <a:t>1</a:t>
          </a:r>
          <a:r>
            <a:rPr lang="ja-JP" altLang="en-US" sz="1100" b="1" i="0" u="none" strike="noStrike" baseline="0">
              <a:solidFill>
                <a:srgbClr val="000000"/>
              </a:solidFill>
              <a:latin typeface="游ゴシック" panose="020B0400000000000000" pitchFamily="50" charset="-128"/>
              <a:ea typeface="游ゴシック" panose="020B0400000000000000" pitchFamily="50" charset="-128"/>
            </a:rPr>
            <a:t>人，火</a:t>
          </a:r>
          <a:r>
            <a:rPr lang="en-US" altLang="ja-JP" sz="1100" b="1" i="0" u="none" strike="noStrike" baseline="0">
              <a:solidFill>
                <a:srgbClr val="000000"/>
              </a:solidFill>
              <a:latin typeface="游ゴシック" panose="020B0400000000000000" pitchFamily="50" charset="-128"/>
              <a:ea typeface="游ゴシック" panose="020B0400000000000000" pitchFamily="50" charset="-128"/>
            </a:rPr>
            <a:t>2</a:t>
          </a:r>
          <a:r>
            <a:rPr lang="ja-JP" altLang="en-US" sz="1100" b="1" i="0" u="none" strike="noStrike" baseline="0">
              <a:solidFill>
                <a:srgbClr val="000000"/>
              </a:solidFill>
              <a:latin typeface="游ゴシック" panose="020B0400000000000000" pitchFamily="50" charset="-128"/>
              <a:ea typeface="游ゴシック" panose="020B0400000000000000" pitchFamily="50" charset="-128"/>
            </a:rPr>
            <a:t>人，水</a:t>
          </a:r>
          <a:r>
            <a:rPr lang="en-US" altLang="ja-JP" sz="1100" b="1" i="0" u="none" strike="noStrike" baseline="0">
              <a:solidFill>
                <a:srgbClr val="000000"/>
              </a:solidFill>
              <a:latin typeface="游ゴシック" panose="020B0400000000000000" pitchFamily="50" charset="-128"/>
              <a:ea typeface="游ゴシック" panose="020B0400000000000000" pitchFamily="50" charset="-128"/>
            </a:rPr>
            <a:t>3</a:t>
          </a:r>
          <a:r>
            <a:rPr lang="ja-JP" altLang="en-US" sz="1100" b="1" i="0" u="none" strike="noStrike" baseline="0">
              <a:solidFill>
                <a:srgbClr val="000000"/>
              </a:solidFill>
              <a:latin typeface="游ゴシック" panose="020B0400000000000000" pitchFamily="50" charset="-128"/>
              <a:ea typeface="游ゴシック" panose="020B0400000000000000" pitchFamily="50" charset="-128"/>
            </a:rPr>
            <a:t>人，木</a:t>
          </a:r>
          <a:r>
            <a:rPr lang="en-US" altLang="ja-JP" sz="1100" b="1" i="0" u="none" strike="noStrike" baseline="0">
              <a:solidFill>
                <a:srgbClr val="000000"/>
              </a:solidFill>
              <a:latin typeface="游ゴシック" panose="020B0400000000000000" pitchFamily="50" charset="-128"/>
              <a:ea typeface="游ゴシック" panose="020B0400000000000000" pitchFamily="50" charset="-128"/>
            </a:rPr>
            <a:t>2</a:t>
          </a:r>
          <a:r>
            <a:rPr lang="ja-JP" altLang="en-US" sz="1100" b="1" i="0" u="none" strike="noStrike" baseline="0">
              <a:solidFill>
                <a:srgbClr val="000000"/>
              </a:solidFill>
              <a:latin typeface="游ゴシック" panose="020B0400000000000000" pitchFamily="50" charset="-128"/>
              <a:ea typeface="游ゴシック" panose="020B0400000000000000" pitchFamily="50" charset="-128"/>
            </a:rPr>
            <a:t>人，金</a:t>
          </a:r>
          <a:r>
            <a:rPr lang="en-US" altLang="ja-JP" sz="1100" b="1" i="0" u="none" strike="noStrike" baseline="0">
              <a:solidFill>
                <a:srgbClr val="000000"/>
              </a:solidFill>
              <a:latin typeface="游ゴシック" panose="020B0400000000000000" pitchFamily="50" charset="-128"/>
              <a:ea typeface="游ゴシック" panose="020B0400000000000000" pitchFamily="50" charset="-128"/>
            </a:rPr>
            <a:t>2</a:t>
          </a:r>
          <a:r>
            <a:rPr lang="ja-JP" altLang="en-US" sz="1100" b="1" i="0" u="none" strike="noStrike" baseline="0">
              <a:solidFill>
                <a:srgbClr val="000000"/>
              </a:solidFill>
              <a:latin typeface="游ゴシック" panose="020B0400000000000000" pitchFamily="50" charset="-128"/>
              <a:ea typeface="游ゴシック" panose="020B0400000000000000" pitchFamily="50" charset="-128"/>
            </a:rPr>
            <a:t>人，土</a:t>
          </a:r>
          <a:r>
            <a:rPr lang="en-US" altLang="ja-JP" sz="1100" b="1" i="0" u="none" strike="noStrike" baseline="0">
              <a:solidFill>
                <a:srgbClr val="000000"/>
              </a:solidFill>
              <a:latin typeface="游ゴシック" panose="020B0400000000000000" pitchFamily="50" charset="-128"/>
              <a:ea typeface="游ゴシック" panose="020B0400000000000000" pitchFamily="50" charset="-128"/>
            </a:rPr>
            <a:t>2</a:t>
          </a:r>
          <a:r>
            <a:rPr lang="ja-JP" altLang="en-US" sz="1100" b="1" i="0" u="none" strike="noStrike" baseline="0">
              <a:solidFill>
                <a:srgbClr val="000000"/>
              </a:solidFill>
              <a:latin typeface="游ゴシック" panose="020B0400000000000000" pitchFamily="50" charset="-128"/>
              <a:ea typeface="游ゴシック" panose="020B0400000000000000" pitchFamily="50" charset="-128"/>
            </a:rPr>
            <a:t>人の延長があった場合は水曜日の</a:t>
          </a:r>
          <a:r>
            <a:rPr lang="en-US" altLang="ja-JP" sz="1100" b="1" i="0" u="none" strike="noStrike" baseline="0">
              <a:solidFill>
                <a:srgbClr val="000000"/>
              </a:solidFill>
              <a:latin typeface="游ゴシック" panose="020B0400000000000000" pitchFamily="50" charset="-128"/>
              <a:ea typeface="游ゴシック" panose="020B0400000000000000" pitchFamily="50" charset="-128"/>
            </a:rPr>
            <a:t>3</a:t>
          </a:r>
          <a:r>
            <a:rPr lang="ja-JP" altLang="en-US" sz="1100" b="1" i="0" u="none" strike="noStrike" baseline="0">
              <a:solidFill>
                <a:srgbClr val="000000"/>
              </a:solidFill>
              <a:latin typeface="游ゴシック" panose="020B0400000000000000" pitchFamily="50" charset="-128"/>
              <a:ea typeface="游ゴシック" panose="020B0400000000000000" pitchFamily="50" charset="-128"/>
            </a:rPr>
            <a:t>人が第</a:t>
          </a:r>
          <a:r>
            <a:rPr lang="en-US" altLang="ja-JP" sz="1100" b="1" i="0" u="none" strike="noStrike" baseline="0">
              <a:solidFill>
                <a:srgbClr val="000000"/>
              </a:solidFill>
              <a:latin typeface="游ゴシック" panose="020B0400000000000000" pitchFamily="50" charset="-128"/>
              <a:ea typeface="游ゴシック" panose="020B0400000000000000" pitchFamily="50" charset="-128"/>
            </a:rPr>
            <a:t>2</a:t>
          </a:r>
          <a:r>
            <a:rPr lang="ja-JP" altLang="en-US" sz="1100" b="1" i="0" u="none" strike="noStrike" baseline="0">
              <a:solidFill>
                <a:srgbClr val="000000"/>
              </a:solidFill>
              <a:latin typeface="游ゴシック" panose="020B0400000000000000" pitchFamily="50" charset="-128"/>
              <a:ea typeface="游ゴシック" panose="020B0400000000000000" pitchFamily="50" charset="-128"/>
            </a:rPr>
            <a:t>週で最も利用が多いので，第</a:t>
          </a:r>
          <a:r>
            <a:rPr lang="en-US" altLang="ja-JP" sz="1100" b="1" i="0" u="none" strike="noStrike" baseline="0">
              <a:solidFill>
                <a:srgbClr val="000000"/>
              </a:solidFill>
              <a:latin typeface="游ゴシック" panose="020B0400000000000000" pitchFamily="50" charset="-128"/>
              <a:ea typeface="游ゴシック" panose="020B0400000000000000" pitchFamily="50" charset="-128"/>
            </a:rPr>
            <a:t>2</a:t>
          </a:r>
          <a:r>
            <a:rPr lang="ja-JP" altLang="en-US" sz="1100" b="1" i="0" u="none" strike="noStrike" baseline="0">
              <a:solidFill>
                <a:srgbClr val="000000"/>
              </a:solidFill>
              <a:latin typeface="游ゴシック" panose="020B0400000000000000" pitchFamily="50" charset="-128"/>
              <a:ea typeface="游ゴシック" panose="020B0400000000000000" pitchFamily="50" charset="-128"/>
            </a:rPr>
            <a:t>週の利用児童数は</a:t>
          </a:r>
          <a:r>
            <a:rPr lang="en-US" altLang="ja-JP" sz="1100" b="1" i="0" u="none" strike="noStrike" baseline="0">
              <a:solidFill>
                <a:srgbClr val="000000"/>
              </a:solidFill>
              <a:latin typeface="游ゴシック" panose="020B0400000000000000" pitchFamily="50" charset="-128"/>
              <a:ea typeface="游ゴシック" panose="020B0400000000000000" pitchFamily="50" charset="-128"/>
            </a:rPr>
            <a:t>3</a:t>
          </a:r>
          <a:r>
            <a:rPr lang="ja-JP" altLang="en-US" sz="1100" b="1" i="0" u="none" strike="noStrike" baseline="0">
              <a:solidFill>
                <a:srgbClr val="000000"/>
              </a:solidFill>
              <a:latin typeface="游ゴシック" panose="020B0400000000000000" pitchFamily="50" charset="-128"/>
              <a:ea typeface="游ゴシック" panose="020B0400000000000000" pitchFamily="50" charset="-128"/>
            </a:rPr>
            <a:t>人となります。</a:t>
          </a:r>
          <a:endParaRPr lang="en-US" altLang="ja-JP" sz="1100" b="1"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1800"/>
            </a:lnSpc>
            <a:defRPr sz="1000"/>
          </a:pP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同様の計算を各週で行い，各週の最も多い利用児童数をすべて合計した後に全体の週数で割り（小数点以下第</a:t>
          </a:r>
          <a:r>
            <a:rPr lang="en-US" altLang="ja-JP" sz="1100" b="0" i="0" u="none" strike="noStrike" baseline="0">
              <a:solidFill>
                <a:srgbClr val="000000"/>
              </a:solidFill>
              <a:latin typeface="游ゴシック" panose="020B0400000000000000" pitchFamily="50" charset="-128"/>
              <a:ea typeface="游ゴシック" panose="020B0400000000000000" pitchFamily="50" charset="-128"/>
            </a:rPr>
            <a:t>1</a:t>
          </a: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位を四捨五入），平均を算出します。</a:t>
          </a:r>
          <a:endParaRPr lang="en-US" altLang="ja-JP" sz="1100" b="0" i="0" u="none" strike="noStrike" baseline="0">
            <a:solidFill>
              <a:srgbClr val="000000"/>
            </a:solidFill>
            <a:latin typeface="游ゴシック" panose="020B0400000000000000" pitchFamily="50" charset="-128"/>
            <a:ea typeface="游ゴシック" panose="020B0400000000000000" pitchFamily="50" charset="-128"/>
          </a:endParaRPr>
        </a:p>
      </xdr:txBody>
    </xdr:sp>
    <xdr:clientData/>
  </xdr:twoCellAnchor>
  <xdr:twoCellAnchor>
    <xdr:from>
      <xdr:col>16</xdr:col>
      <xdr:colOff>382324</xdr:colOff>
      <xdr:row>23</xdr:row>
      <xdr:rowOff>23813</xdr:rowOff>
    </xdr:from>
    <xdr:to>
      <xdr:col>22</xdr:col>
      <xdr:colOff>190501</xdr:colOff>
      <xdr:row>28</xdr:row>
      <xdr:rowOff>321469</xdr:rowOff>
    </xdr:to>
    <xdr:sp macro="" textlink="">
      <xdr:nvSpPr>
        <xdr:cNvPr id="3" name="AutoShape 11"/>
        <xdr:cNvSpPr>
          <a:spLocks noChangeArrowheads="1"/>
        </xdr:cNvSpPr>
      </xdr:nvSpPr>
      <xdr:spPr bwMode="auto">
        <a:xfrm>
          <a:off x="11250349" y="6367463"/>
          <a:ext cx="3922977" cy="1678781"/>
        </a:xfrm>
        <a:prstGeom prst="wedgeRoundRectCallout">
          <a:avLst>
            <a:gd name="adj1" fmla="val -54099"/>
            <a:gd name="adj2" fmla="val -23060"/>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marL="0" algn="l" rtl="0">
            <a:lnSpc>
              <a:spcPts val="1800"/>
            </a:lnSpc>
            <a:spcBef>
              <a:spcPts val="0"/>
            </a:spcBef>
            <a:defRPr sz="1000"/>
          </a:pPr>
          <a:r>
            <a:rPr lang="ja-JP" altLang="en-US" sz="1400" b="1" i="0" u="none" strike="noStrike" baseline="0">
              <a:solidFill>
                <a:srgbClr val="000000"/>
              </a:solidFill>
              <a:latin typeface="游ゴシック" panose="020B0400000000000000" pitchFamily="50" charset="-128"/>
              <a:ea typeface="游ゴシック" panose="020B0400000000000000" pitchFamily="50" charset="-128"/>
            </a:rPr>
            <a:t>平均利用児童数と実施類型（承認時間）から，該当する区分の補助基準額が自動で計算されます。（別表１の（</a:t>
          </a:r>
          <a:r>
            <a:rPr lang="en-US" altLang="ja-JP" sz="1400" b="1" i="0" u="none" strike="noStrike" baseline="0">
              <a:solidFill>
                <a:srgbClr val="000000"/>
              </a:solidFill>
              <a:latin typeface="游ゴシック" panose="020B0400000000000000" pitchFamily="50" charset="-128"/>
              <a:ea typeface="游ゴシック" panose="020B0400000000000000" pitchFamily="50" charset="-128"/>
            </a:rPr>
            <a:t>E</a:t>
          </a:r>
          <a:r>
            <a:rPr lang="ja-JP" altLang="en-US" sz="1400" b="1" i="0" u="none" strike="noStrike" baseline="0">
              <a:solidFill>
                <a:srgbClr val="000000"/>
              </a:solidFill>
              <a:latin typeface="游ゴシック" panose="020B0400000000000000" pitchFamily="50" charset="-128"/>
              <a:ea typeface="游ゴシック" panose="020B0400000000000000" pitchFamily="50" charset="-128"/>
            </a:rPr>
            <a:t>）延長保育標準時間にも自動で転記されます。</a:t>
          </a:r>
          <a:endParaRPr lang="en-US" altLang="ja-JP" sz="1200" b="0" i="0" u="none" strike="noStrike" baseline="0">
            <a:solidFill>
              <a:srgbClr val="000000"/>
            </a:solidFill>
            <a:latin typeface="游ゴシック" panose="020B0400000000000000" pitchFamily="50" charset="-128"/>
            <a:ea typeface="游ゴシック" panose="020B0400000000000000" pitchFamily="50" charset="-128"/>
          </a:endParaRPr>
        </a:p>
      </xdr:txBody>
    </xdr:sp>
    <xdr:clientData/>
  </xdr:twoCellAnchor>
  <xdr:twoCellAnchor>
    <xdr:from>
      <xdr:col>0</xdr:col>
      <xdr:colOff>1095374</xdr:colOff>
      <xdr:row>41</xdr:row>
      <xdr:rowOff>619125</xdr:rowOff>
    </xdr:from>
    <xdr:to>
      <xdr:col>15</xdr:col>
      <xdr:colOff>23812</xdr:colOff>
      <xdr:row>52</xdr:row>
      <xdr:rowOff>285749</xdr:rowOff>
    </xdr:to>
    <xdr:sp macro="" textlink="">
      <xdr:nvSpPr>
        <xdr:cNvPr id="4" name="正方形/長方形 3"/>
        <xdr:cNvSpPr/>
      </xdr:nvSpPr>
      <xdr:spPr>
        <a:xfrm>
          <a:off x="514349" y="10982325"/>
          <a:ext cx="9863138" cy="4724399"/>
        </a:xfrm>
        <a:prstGeom prst="rect">
          <a:avLst/>
        </a:prstGeom>
        <a:noFill/>
        <a:ln w="381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16</xdr:col>
      <xdr:colOff>264583</xdr:colOff>
      <xdr:row>3</xdr:row>
      <xdr:rowOff>84667</xdr:rowOff>
    </xdr:from>
    <xdr:to>
      <xdr:col>16</xdr:col>
      <xdr:colOff>603250</xdr:colOff>
      <xdr:row>4</xdr:row>
      <xdr:rowOff>179917</xdr:rowOff>
    </xdr:to>
    <xdr:sp macro="" textlink="">
      <xdr:nvSpPr>
        <xdr:cNvPr id="5" name="楕円 4"/>
        <xdr:cNvSpPr/>
      </xdr:nvSpPr>
      <xdr:spPr>
        <a:xfrm>
          <a:off x="11154833" y="793750"/>
          <a:ext cx="338667" cy="285750"/>
        </a:xfrm>
        <a:prstGeom prst="ellipse">
          <a:avLst/>
        </a:prstGeom>
        <a:noFill/>
        <a:ln w="3175"/>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12</xdr:col>
      <xdr:colOff>271195</xdr:colOff>
      <xdr:row>0</xdr:row>
      <xdr:rowOff>243416</xdr:rowOff>
    </xdr:from>
    <xdr:to>
      <xdr:col>15</xdr:col>
      <xdr:colOff>265903</xdr:colOff>
      <xdr:row>4</xdr:row>
      <xdr:rowOff>70115</xdr:rowOff>
    </xdr:to>
    <xdr:sp macro="" textlink="">
      <xdr:nvSpPr>
        <xdr:cNvPr id="6" name="角丸四角形 5"/>
        <xdr:cNvSpPr/>
      </xdr:nvSpPr>
      <xdr:spPr>
        <a:xfrm>
          <a:off x="8684945" y="243416"/>
          <a:ext cx="1952625" cy="726282"/>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t>作成例</a:t>
          </a:r>
          <a:endParaRPr kumimoji="1" lang="ja-JP" altLang="en-US" sz="2800" b="1"/>
        </a:p>
      </xdr:txBody>
    </xdr:sp>
    <xdr:clientData/>
  </xdr:twoCellAnchor>
  <xdr:twoCellAnchor>
    <xdr:from>
      <xdr:col>6</xdr:col>
      <xdr:colOff>510643</xdr:colOff>
      <xdr:row>27</xdr:row>
      <xdr:rowOff>42335</xdr:rowOff>
    </xdr:from>
    <xdr:to>
      <xdr:col>15</xdr:col>
      <xdr:colOff>186341</xdr:colOff>
      <xdr:row>38</xdr:row>
      <xdr:rowOff>31750</xdr:rowOff>
    </xdr:to>
    <xdr:sp macro="" textlink="">
      <xdr:nvSpPr>
        <xdr:cNvPr id="7" name="AutoShape 11"/>
        <xdr:cNvSpPr>
          <a:spLocks noChangeArrowheads="1"/>
        </xdr:cNvSpPr>
      </xdr:nvSpPr>
      <xdr:spPr bwMode="auto">
        <a:xfrm>
          <a:off x="4373560" y="6847418"/>
          <a:ext cx="6184448" cy="3503082"/>
        </a:xfrm>
        <a:prstGeom prst="wedgeRoundRectCallout">
          <a:avLst>
            <a:gd name="adj1" fmla="val -58713"/>
            <a:gd name="adj2" fmla="val -15418"/>
            <a:gd name="adj3" fmla="val 16667"/>
          </a:avLst>
        </a:prstGeom>
        <a:solidFill>
          <a:schemeClr val="accent6">
            <a:lumMod val="40000"/>
            <a:lumOff val="6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marL="0" algn="l" rtl="0">
            <a:lnSpc>
              <a:spcPts val="1700"/>
            </a:lnSpc>
            <a:spcBef>
              <a:spcPts val="0"/>
            </a:spcBef>
            <a:defRPr sz="1000"/>
          </a:pPr>
          <a:r>
            <a:rPr lang="ja-JP" altLang="en-US" sz="1200" b="1" i="0" u="none" strike="noStrike" baseline="0">
              <a:solidFill>
                <a:srgbClr val="000000"/>
              </a:solidFill>
              <a:latin typeface="游ゴシック" panose="020B0400000000000000" pitchFamily="50" charset="-128"/>
              <a:ea typeface="游ゴシック" panose="020B0400000000000000" pitchFamily="50" charset="-128"/>
            </a:rPr>
            <a:t>平均利用児童数と実施類型（承認時間）から，該当する区分の補助基準額が自動計算されます。</a:t>
          </a:r>
          <a:endParaRPr lang="en-US" altLang="ja-JP" sz="1200" b="1" i="0" u="none" strike="noStrike" baseline="0">
            <a:solidFill>
              <a:srgbClr val="000000"/>
            </a:solidFill>
            <a:latin typeface="游ゴシック" panose="020B0400000000000000" pitchFamily="50" charset="-128"/>
            <a:ea typeface="游ゴシック" panose="020B0400000000000000" pitchFamily="50" charset="-128"/>
          </a:endParaRPr>
        </a:p>
        <a:p>
          <a:pPr marL="0" algn="l" rtl="0">
            <a:lnSpc>
              <a:spcPts val="1700"/>
            </a:lnSpc>
            <a:spcBef>
              <a:spcPts val="0"/>
            </a:spcBef>
            <a:defRPr sz="1000"/>
          </a:pPr>
          <a:endParaRPr lang="ja-JP" altLang="en-US" sz="1100" b="0" i="0" u="none" strike="noStrike" baseline="0">
            <a:solidFill>
              <a:srgbClr val="000000"/>
            </a:solidFill>
            <a:latin typeface="游ゴシック" panose="020B0400000000000000" pitchFamily="50" charset="-128"/>
            <a:ea typeface="游ゴシック" panose="020B0400000000000000" pitchFamily="50" charset="-128"/>
          </a:endParaRPr>
        </a:p>
        <a:p>
          <a:pPr marL="0" algn="l" rtl="0">
            <a:lnSpc>
              <a:spcPts val="1700"/>
            </a:lnSpc>
            <a:spcBef>
              <a:spcPts val="0"/>
            </a:spcBef>
            <a:defRPr sz="1000"/>
          </a:pPr>
          <a:r>
            <a:rPr lang="en-US" altLang="ja-JP" sz="1200" b="0" i="0" u="none" strike="noStrike" baseline="0">
              <a:solidFill>
                <a:srgbClr val="000000"/>
              </a:solidFill>
              <a:latin typeface="游ゴシック" panose="020B0400000000000000" pitchFamily="50" charset="-128"/>
              <a:ea typeface="游ゴシック" panose="020B0400000000000000" pitchFamily="50" charset="-128"/>
            </a:rPr>
            <a:t>※</a:t>
          </a: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　記載例の場合は実施類型は</a:t>
          </a:r>
          <a:r>
            <a:rPr lang="en-US" altLang="ja-JP" sz="1200" b="0" i="0" u="none" strike="noStrike" baseline="0">
              <a:solidFill>
                <a:srgbClr val="000000"/>
              </a:solidFill>
              <a:latin typeface="游ゴシック" panose="020B0400000000000000" pitchFamily="50" charset="-128"/>
              <a:ea typeface="游ゴシック" panose="020B0400000000000000" pitchFamily="50" charset="-128"/>
            </a:rPr>
            <a:t>1</a:t>
          </a: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時間延長型ですが，平均利用児童数が</a:t>
          </a:r>
          <a:r>
            <a:rPr lang="en-US" altLang="ja-JP" sz="1200" b="0" i="0" u="none" strike="noStrike" baseline="0">
              <a:solidFill>
                <a:srgbClr val="000000"/>
              </a:solidFill>
              <a:latin typeface="游ゴシック" panose="020B0400000000000000" pitchFamily="50" charset="-128"/>
              <a:ea typeface="游ゴシック" panose="020B0400000000000000" pitchFamily="50" charset="-128"/>
            </a:rPr>
            <a:t>2</a:t>
          </a: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人の要件を満たしていないため（下記「参考」参照），</a:t>
          </a:r>
          <a:r>
            <a:rPr kumimoji="0" lang="ja-JP" altLang="en-US" sz="1200" b="0" i="0" u="none" strike="noStrike" kern="0" cap="none" spc="0" normalizeH="0" baseline="0" noProof="0">
              <a:ln>
                <a:noFill/>
              </a:ln>
              <a:solidFill>
                <a:srgbClr val="000000"/>
              </a:solidFill>
              <a:effectLst/>
              <a:uLnTx/>
              <a:uFillTx/>
              <a:latin typeface="游ゴシック" panose="020B0400000000000000" pitchFamily="50" charset="-128"/>
              <a:ea typeface="游ゴシック" panose="020B0400000000000000" pitchFamily="50" charset="-128"/>
            </a:rPr>
            <a:t>補助基準額は</a:t>
          </a:r>
          <a:r>
            <a:rPr lang="en-US" altLang="ja-JP" sz="1200" b="0" i="0" u="none" strike="noStrike" baseline="0">
              <a:solidFill>
                <a:srgbClr val="000000"/>
              </a:solidFill>
              <a:latin typeface="游ゴシック" panose="020B0400000000000000" pitchFamily="50" charset="-128"/>
              <a:ea typeface="游ゴシック" panose="020B0400000000000000" pitchFamily="50" charset="-128"/>
            </a:rPr>
            <a:t>30</a:t>
          </a: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分延長の</a:t>
          </a:r>
          <a:r>
            <a:rPr lang="en-US" altLang="ja-JP" sz="1200" b="0" i="0" u="none" strike="noStrike" baseline="0">
              <a:solidFill>
                <a:srgbClr val="000000"/>
              </a:solidFill>
              <a:latin typeface="游ゴシック" panose="020B0400000000000000" pitchFamily="50" charset="-128"/>
              <a:ea typeface="游ゴシック" panose="020B0400000000000000" pitchFamily="50" charset="-128"/>
            </a:rPr>
            <a:t>300,000</a:t>
          </a: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円が基本分の金額となります。</a:t>
          </a:r>
          <a:endParaRPr lang="en-US" altLang="ja-JP" sz="1200" b="0" i="0" u="none" strike="noStrike" baseline="0">
            <a:solidFill>
              <a:srgbClr val="000000"/>
            </a:solidFill>
            <a:latin typeface="游ゴシック" panose="020B0400000000000000" pitchFamily="50" charset="-128"/>
            <a:ea typeface="游ゴシック" panose="020B0400000000000000" pitchFamily="50" charset="-128"/>
          </a:endParaRPr>
        </a:p>
        <a:p>
          <a:pPr marL="0" algn="l" rtl="0">
            <a:lnSpc>
              <a:spcPts val="1700"/>
            </a:lnSpc>
            <a:spcBef>
              <a:spcPts val="0"/>
            </a:spcBef>
            <a:defRPr sz="1000"/>
          </a:pPr>
          <a:endParaRPr lang="en-US" altLang="ja-JP" sz="1200" b="0" i="0" u="none" strike="noStrike" baseline="0">
            <a:solidFill>
              <a:srgbClr val="000000"/>
            </a:solidFill>
            <a:latin typeface="游ゴシック" panose="020B0400000000000000" pitchFamily="50" charset="-128"/>
            <a:ea typeface="游ゴシック" panose="020B0400000000000000" pitchFamily="50" charset="-128"/>
          </a:endParaRPr>
        </a:p>
        <a:p>
          <a:pPr marL="0" algn="l" rtl="0">
            <a:lnSpc>
              <a:spcPts val="1700"/>
            </a:lnSpc>
            <a:spcBef>
              <a:spcPts val="0"/>
            </a:spcBef>
            <a:defRPr sz="1000"/>
          </a:pPr>
          <a:r>
            <a:rPr lang="en-US" altLang="ja-JP" sz="1200" b="0" i="0" u="none" strike="noStrike" baseline="0">
              <a:solidFill>
                <a:srgbClr val="000000"/>
              </a:solidFill>
              <a:latin typeface="游ゴシック" panose="020B0400000000000000" pitchFamily="50" charset="-128"/>
              <a:ea typeface="游ゴシック" panose="020B0400000000000000" pitchFamily="50" charset="-128"/>
            </a:rPr>
            <a:t>※ </a:t>
          </a: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上記例で</a:t>
          </a:r>
          <a:r>
            <a:rPr lang="en-US" altLang="ja-JP" sz="1200" b="0" i="0" u="none" strike="noStrike" baseline="0">
              <a:solidFill>
                <a:srgbClr val="000000"/>
              </a:solidFill>
              <a:latin typeface="游ゴシック" panose="020B0400000000000000" pitchFamily="50" charset="-128"/>
              <a:ea typeface="游ゴシック" panose="020B0400000000000000" pitchFamily="50" charset="-128"/>
            </a:rPr>
            <a:t>30</a:t>
          </a: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分延長型及び</a:t>
          </a:r>
          <a:r>
            <a:rPr lang="en-US" altLang="ja-JP" sz="1200" b="0" i="0" u="none" strike="noStrike" baseline="0">
              <a:solidFill>
                <a:srgbClr val="000000"/>
              </a:solidFill>
              <a:latin typeface="游ゴシック" panose="020B0400000000000000" pitchFamily="50" charset="-128"/>
              <a:ea typeface="游ゴシック" panose="020B0400000000000000" pitchFamily="50" charset="-128"/>
            </a:rPr>
            <a:t>1</a:t>
          </a: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時間延長型の両方で要件を満たしている場合，補助基準額は</a:t>
          </a:r>
          <a:r>
            <a:rPr lang="en-US" altLang="ja-JP" sz="1200" b="0" i="0" u="none" strike="noStrike" baseline="0">
              <a:solidFill>
                <a:srgbClr val="000000"/>
              </a:solidFill>
              <a:latin typeface="游ゴシック" panose="020B0400000000000000" pitchFamily="50" charset="-128"/>
              <a:ea typeface="游ゴシック" panose="020B0400000000000000" pitchFamily="50" charset="-128"/>
            </a:rPr>
            <a:t>1</a:t>
          </a: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時間延長の</a:t>
          </a:r>
          <a:r>
            <a:rPr lang="en-US" altLang="ja-JP" sz="1200" b="0" i="0" u="none" strike="noStrike" baseline="0">
              <a:solidFill>
                <a:srgbClr val="000000"/>
              </a:solidFill>
              <a:latin typeface="游ゴシック" panose="020B0400000000000000" pitchFamily="50" charset="-128"/>
              <a:ea typeface="游ゴシック" panose="020B0400000000000000" pitchFamily="50" charset="-128"/>
            </a:rPr>
            <a:t>1,228,000</a:t>
          </a: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円となります。</a:t>
          </a:r>
          <a:endParaRPr lang="en-US" altLang="ja-JP" sz="1200" b="0" i="0" u="none" strike="noStrike" baseline="0">
            <a:solidFill>
              <a:srgbClr val="000000"/>
            </a:solidFill>
            <a:latin typeface="游ゴシック" panose="020B0400000000000000" pitchFamily="50" charset="-128"/>
            <a:ea typeface="游ゴシック" panose="020B0400000000000000" pitchFamily="50" charset="-128"/>
          </a:endParaRPr>
        </a:p>
        <a:p>
          <a:pPr marL="0" algn="l" rtl="0">
            <a:lnSpc>
              <a:spcPts val="1700"/>
            </a:lnSpc>
            <a:spcBef>
              <a:spcPts val="0"/>
            </a:spcBef>
            <a:defRPr sz="1000"/>
          </a:pPr>
          <a:endParaRPr lang="en-US" altLang="ja-JP" sz="1200" b="0" i="0" u="none" strike="noStrike" baseline="0">
            <a:solidFill>
              <a:srgbClr val="000000"/>
            </a:solidFill>
            <a:latin typeface="游ゴシック" panose="020B0400000000000000" pitchFamily="50" charset="-128"/>
            <a:ea typeface="游ゴシック" panose="020B0400000000000000" pitchFamily="50" charset="-128"/>
          </a:endParaRPr>
        </a:p>
        <a:p>
          <a:pPr marL="0" algn="l" rtl="0">
            <a:lnSpc>
              <a:spcPts val="1700"/>
            </a:lnSpc>
            <a:spcBef>
              <a:spcPts val="0"/>
            </a:spcBef>
            <a:defRPr sz="1000"/>
          </a:pPr>
          <a:r>
            <a:rPr lang="en-US" altLang="ja-JP" sz="1200" b="0" i="0" u="none" strike="noStrike" baseline="0">
              <a:solidFill>
                <a:srgbClr val="000000"/>
              </a:solidFill>
              <a:latin typeface="游ゴシック" panose="020B0400000000000000" pitchFamily="50" charset="-128"/>
              <a:ea typeface="游ゴシック" panose="020B0400000000000000" pitchFamily="50" charset="-128"/>
            </a:rPr>
            <a:t>※</a:t>
          </a: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　補助基準額については，別紙「延長保育事業費補助基準額一覧表」参照</a:t>
          </a:r>
          <a:endParaRPr lang="en-US" altLang="ja-JP" sz="1200" b="0" i="0" u="none" strike="noStrike" baseline="0">
            <a:solidFill>
              <a:srgbClr val="000000"/>
            </a:solidFill>
            <a:latin typeface="游ゴシック" panose="020B0400000000000000" pitchFamily="50" charset="-128"/>
            <a:ea typeface="游ゴシック" panose="020B0400000000000000" pitchFamily="50" charset="-128"/>
          </a:endParaRPr>
        </a:p>
      </xdr:txBody>
    </xdr:sp>
    <xdr:clientData/>
  </xdr:twoCellAnchor>
  <xdr:twoCellAnchor>
    <xdr:from>
      <xdr:col>1</xdr:col>
      <xdr:colOff>74083</xdr:colOff>
      <xdr:row>4</xdr:row>
      <xdr:rowOff>136257</xdr:rowOff>
    </xdr:from>
    <xdr:to>
      <xdr:col>15</xdr:col>
      <xdr:colOff>162716</xdr:colOff>
      <xdr:row>11</xdr:row>
      <xdr:rowOff>5291</xdr:rowOff>
    </xdr:to>
    <xdr:sp macro="" textlink="">
      <xdr:nvSpPr>
        <xdr:cNvPr id="8" name="AutoShape 10"/>
        <xdr:cNvSpPr>
          <a:spLocks noChangeArrowheads="1"/>
        </xdr:cNvSpPr>
      </xdr:nvSpPr>
      <xdr:spPr bwMode="auto">
        <a:xfrm flipV="1">
          <a:off x="592666" y="1035840"/>
          <a:ext cx="9941717" cy="1583534"/>
        </a:xfrm>
        <a:prstGeom prst="wedgeRoundRectCallout">
          <a:avLst>
            <a:gd name="adj1" fmla="val -26981"/>
            <a:gd name="adj2" fmla="val -75041"/>
            <a:gd name="adj3" fmla="val 16667"/>
          </a:avLst>
        </a:prstGeom>
        <a:solidFill>
          <a:schemeClr val="accent6">
            <a:lumMod val="40000"/>
            <a:lumOff val="6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0" bIns="22860" anchor="ctr" upright="1"/>
        <a:lstStyle/>
        <a:p>
          <a:pPr algn="l" rtl="0">
            <a:lnSpc>
              <a:spcPts val="1100"/>
            </a:lnSpc>
            <a:defRPr sz="1000"/>
          </a:pP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平均対象児童数は年間の上記延長承認時間区分における各週ごとの最も多い利用児童数の合計を全体の週数で按分し平均とします。</a:t>
          </a:r>
          <a:endParaRPr lang="en-US" altLang="ja-JP" sz="1100" b="0"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1100"/>
            </a:lnSpc>
            <a:defRPr sz="1000"/>
          </a:pPr>
          <a:endParaRPr lang="en-US" altLang="ja-JP" sz="1100" b="0"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1100"/>
            </a:lnSpc>
            <a:defRPr sz="1000"/>
          </a:pPr>
          <a:r>
            <a:rPr lang="ja-JP" altLang="en-US" sz="1100" b="1" i="0" u="none" strike="noStrike" baseline="0">
              <a:solidFill>
                <a:srgbClr val="000000"/>
              </a:solidFill>
              <a:latin typeface="游ゴシック" panose="020B0400000000000000" pitchFamily="50" charset="-128"/>
              <a:ea typeface="游ゴシック" panose="020B0400000000000000" pitchFamily="50" charset="-128"/>
            </a:rPr>
            <a:t>例：第</a:t>
          </a:r>
          <a:r>
            <a:rPr lang="en-US" altLang="ja-JP" sz="1100" b="1" i="0" u="none" strike="noStrike" baseline="0">
              <a:solidFill>
                <a:srgbClr val="000000"/>
              </a:solidFill>
              <a:latin typeface="游ゴシック" panose="020B0400000000000000" pitchFamily="50" charset="-128"/>
              <a:ea typeface="游ゴシック" panose="020B0400000000000000" pitchFamily="50" charset="-128"/>
            </a:rPr>
            <a:t>2</a:t>
          </a:r>
          <a:r>
            <a:rPr lang="ja-JP" altLang="en-US" sz="1100" b="1" i="0" u="none" strike="noStrike" baseline="0">
              <a:solidFill>
                <a:srgbClr val="000000"/>
              </a:solidFill>
              <a:latin typeface="游ゴシック" panose="020B0400000000000000" pitchFamily="50" charset="-128"/>
              <a:ea typeface="游ゴシック" panose="020B0400000000000000" pitchFamily="50" charset="-128"/>
            </a:rPr>
            <a:t>週で月</a:t>
          </a:r>
          <a:r>
            <a:rPr lang="en-US" altLang="ja-JP" sz="1100" b="1" i="0" u="none" strike="noStrike" baseline="0">
              <a:solidFill>
                <a:srgbClr val="000000"/>
              </a:solidFill>
              <a:latin typeface="游ゴシック" panose="020B0400000000000000" pitchFamily="50" charset="-128"/>
              <a:ea typeface="游ゴシック" panose="020B0400000000000000" pitchFamily="50" charset="-128"/>
            </a:rPr>
            <a:t>0</a:t>
          </a:r>
          <a:r>
            <a:rPr lang="ja-JP" altLang="en-US" sz="1100" b="1" i="0" u="none" strike="noStrike" baseline="0">
              <a:solidFill>
                <a:srgbClr val="000000"/>
              </a:solidFill>
              <a:latin typeface="游ゴシック" panose="020B0400000000000000" pitchFamily="50" charset="-128"/>
              <a:ea typeface="游ゴシック" panose="020B0400000000000000" pitchFamily="50" charset="-128"/>
            </a:rPr>
            <a:t>人，火</a:t>
          </a:r>
          <a:r>
            <a:rPr lang="en-US" altLang="ja-JP" sz="1100" b="1" i="0" u="none" strike="noStrike" baseline="0">
              <a:solidFill>
                <a:srgbClr val="000000"/>
              </a:solidFill>
              <a:latin typeface="游ゴシック" panose="020B0400000000000000" pitchFamily="50" charset="-128"/>
              <a:ea typeface="游ゴシック" panose="020B0400000000000000" pitchFamily="50" charset="-128"/>
            </a:rPr>
            <a:t>2</a:t>
          </a:r>
          <a:r>
            <a:rPr lang="ja-JP" altLang="en-US" sz="1100" b="1" i="0" u="none" strike="noStrike" baseline="0">
              <a:solidFill>
                <a:srgbClr val="000000"/>
              </a:solidFill>
              <a:latin typeface="游ゴシック" panose="020B0400000000000000" pitchFamily="50" charset="-128"/>
              <a:ea typeface="游ゴシック" panose="020B0400000000000000" pitchFamily="50" charset="-128"/>
            </a:rPr>
            <a:t>人，水</a:t>
          </a:r>
          <a:r>
            <a:rPr lang="en-US" altLang="ja-JP" sz="1100" b="1" i="0" u="none" strike="noStrike" baseline="0">
              <a:solidFill>
                <a:srgbClr val="000000"/>
              </a:solidFill>
              <a:latin typeface="游ゴシック" panose="020B0400000000000000" pitchFamily="50" charset="-128"/>
              <a:ea typeface="游ゴシック" panose="020B0400000000000000" pitchFamily="50" charset="-128"/>
            </a:rPr>
            <a:t>1</a:t>
          </a:r>
          <a:r>
            <a:rPr lang="ja-JP" altLang="en-US" sz="1100" b="1" i="0" u="none" strike="noStrike" baseline="0">
              <a:solidFill>
                <a:srgbClr val="000000"/>
              </a:solidFill>
              <a:latin typeface="游ゴシック" panose="020B0400000000000000" pitchFamily="50" charset="-128"/>
              <a:ea typeface="游ゴシック" panose="020B0400000000000000" pitchFamily="50" charset="-128"/>
            </a:rPr>
            <a:t>人，木</a:t>
          </a:r>
          <a:r>
            <a:rPr lang="en-US" altLang="ja-JP" sz="1100" b="1" i="0" u="none" strike="noStrike" baseline="0">
              <a:solidFill>
                <a:srgbClr val="000000"/>
              </a:solidFill>
              <a:latin typeface="游ゴシック" panose="020B0400000000000000" pitchFamily="50" charset="-128"/>
              <a:ea typeface="游ゴシック" panose="020B0400000000000000" pitchFamily="50" charset="-128"/>
            </a:rPr>
            <a:t>1</a:t>
          </a:r>
          <a:r>
            <a:rPr lang="ja-JP" altLang="en-US" sz="1100" b="1" i="0" u="none" strike="noStrike" baseline="0">
              <a:solidFill>
                <a:srgbClr val="000000"/>
              </a:solidFill>
              <a:latin typeface="游ゴシック" panose="020B0400000000000000" pitchFamily="50" charset="-128"/>
              <a:ea typeface="游ゴシック" panose="020B0400000000000000" pitchFamily="50" charset="-128"/>
            </a:rPr>
            <a:t>人，金</a:t>
          </a:r>
          <a:r>
            <a:rPr lang="en-US" altLang="ja-JP" sz="1100" b="1" i="0" u="none" strike="noStrike" baseline="0">
              <a:solidFill>
                <a:srgbClr val="000000"/>
              </a:solidFill>
              <a:latin typeface="游ゴシック" panose="020B0400000000000000" pitchFamily="50" charset="-128"/>
              <a:ea typeface="游ゴシック" panose="020B0400000000000000" pitchFamily="50" charset="-128"/>
            </a:rPr>
            <a:t>1</a:t>
          </a:r>
          <a:r>
            <a:rPr lang="ja-JP" altLang="en-US" sz="1100" b="1" i="0" u="none" strike="noStrike" baseline="0">
              <a:solidFill>
                <a:srgbClr val="000000"/>
              </a:solidFill>
              <a:latin typeface="游ゴシック" panose="020B0400000000000000" pitchFamily="50" charset="-128"/>
              <a:ea typeface="游ゴシック" panose="020B0400000000000000" pitchFamily="50" charset="-128"/>
            </a:rPr>
            <a:t>人，土</a:t>
          </a:r>
          <a:r>
            <a:rPr lang="en-US" altLang="ja-JP" sz="1100" b="1" i="0" u="none" strike="noStrike" baseline="0">
              <a:solidFill>
                <a:srgbClr val="000000"/>
              </a:solidFill>
              <a:latin typeface="游ゴシック" panose="020B0400000000000000" pitchFamily="50" charset="-128"/>
              <a:ea typeface="游ゴシック" panose="020B0400000000000000" pitchFamily="50" charset="-128"/>
            </a:rPr>
            <a:t>0</a:t>
          </a:r>
          <a:r>
            <a:rPr lang="ja-JP" altLang="en-US" sz="1100" b="1" i="0" u="none" strike="noStrike" baseline="0">
              <a:solidFill>
                <a:srgbClr val="000000"/>
              </a:solidFill>
              <a:latin typeface="游ゴシック" panose="020B0400000000000000" pitchFamily="50" charset="-128"/>
              <a:ea typeface="游ゴシック" panose="020B0400000000000000" pitchFamily="50" charset="-128"/>
            </a:rPr>
            <a:t>人の延長があった場合は火曜日の</a:t>
          </a:r>
          <a:r>
            <a:rPr lang="en-US" altLang="ja-JP" sz="1100" b="1" i="0" u="none" strike="noStrike" baseline="0">
              <a:solidFill>
                <a:srgbClr val="000000"/>
              </a:solidFill>
              <a:latin typeface="游ゴシック" panose="020B0400000000000000" pitchFamily="50" charset="-128"/>
              <a:ea typeface="游ゴシック" panose="020B0400000000000000" pitchFamily="50" charset="-128"/>
            </a:rPr>
            <a:t>2</a:t>
          </a:r>
          <a:r>
            <a:rPr lang="ja-JP" altLang="en-US" sz="1100" b="1" i="0" u="none" strike="noStrike" baseline="0">
              <a:solidFill>
                <a:srgbClr val="000000"/>
              </a:solidFill>
              <a:latin typeface="游ゴシック" panose="020B0400000000000000" pitchFamily="50" charset="-128"/>
              <a:ea typeface="游ゴシック" panose="020B0400000000000000" pitchFamily="50" charset="-128"/>
            </a:rPr>
            <a:t>人が第</a:t>
          </a:r>
          <a:r>
            <a:rPr lang="en-US" altLang="ja-JP" sz="1100" b="1" i="0" u="none" strike="noStrike" baseline="0">
              <a:solidFill>
                <a:srgbClr val="000000"/>
              </a:solidFill>
              <a:latin typeface="游ゴシック" panose="020B0400000000000000" pitchFamily="50" charset="-128"/>
              <a:ea typeface="游ゴシック" panose="020B0400000000000000" pitchFamily="50" charset="-128"/>
            </a:rPr>
            <a:t>2</a:t>
          </a:r>
          <a:r>
            <a:rPr lang="ja-JP" altLang="en-US" sz="1100" b="1" i="0" u="none" strike="noStrike" baseline="0">
              <a:solidFill>
                <a:srgbClr val="000000"/>
              </a:solidFill>
              <a:latin typeface="游ゴシック" panose="020B0400000000000000" pitchFamily="50" charset="-128"/>
              <a:ea typeface="游ゴシック" panose="020B0400000000000000" pitchFamily="50" charset="-128"/>
            </a:rPr>
            <a:t>週で最も利用が多いので，第</a:t>
          </a:r>
          <a:r>
            <a:rPr lang="en-US" altLang="ja-JP" sz="1100" b="1" i="0" u="none" strike="noStrike" baseline="0">
              <a:solidFill>
                <a:srgbClr val="000000"/>
              </a:solidFill>
              <a:latin typeface="游ゴシック" panose="020B0400000000000000" pitchFamily="50" charset="-128"/>
              <a:ea typeface="游ゴシック" panose="020B0400000000000000" pitchFamily="50" charset="-128"/>
            </a:rPr>
            <a:t>2</a:t>
          </a:r>
          <a:r>
            <a:rPr lang="ja-JP" altLang="en-US" sz="1100" b="1" i="0" u="none" strike="noStrike" baseline="0">
              <a:solidFill>
                <a:srgbClr val="000000"/>
              </a:solidFill>
              <a:latin typeface="游ゴシック" panose="020B0400000000000000" pitchFamily="50" charset="-128"/>
              <a:ea typeface="游ゴシック" panose="020B0400000000000000" pitchFamily="50" charset="-128"/>
            </a:rPr>
            <a:t>週の利用児童数は</a:t>
          </a:r>
          <a:r>
            <a:rPr lang="en-US" altLang="ja-JP" sz="1100" b="1" i="0" u="none" strike="noStrike" baseline="0">
              <a:solidFill>
                <a:srgbClr val="000000"/>
              </a:solidFill>
              <a:latin typeface="游ゴシック" panose="020B0400000000000000" pitchFamily="50" charset="-128"/>
              <a:ea typeface="游ゴシック" panose="020B0400000000000000" pitchFamily="50" charset="-128"/>
            </a:rPr>
            <a:t>2</a:t>
          </a:r>
          <a:r>
            <a:rPr lang="ja-JP" altLang="en-US" sz="1100" b="1" i="0" u="none" strike="noStrike" baseline="0">
              <a:solidFill>
                <a:srgbClr val="000000"/>
              </a:solidFill>
              <a:latin typeface="游ゴシック" panose="020B0400000000000000" pitchFamily="50" charset="-128"/>
              <a:ea typeface="游ゴシック" panose="020B0400000000000000" pitchFamily="50" charset="-128"/>
            </a:rPr>
            <a:t>人となります。</a:t>
          </a:r>
          <a:endParaRPr lang="en-US" altLang="ja-JP" sz="1100" b="1"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1100"/>
            </a:lnSpc>
            <a:defRPr sz="1000"/>
          </a:pPr>
          <a:endParaRPr lang="en-US" altLang="ja-JP" sz="1100" b="0"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1100"/>
            </a:lnSpc>
            <a:defRPr sz="1000"/>
          </a:pP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同様の計算を各週で行い，各週の最も多い利用児童数をすべて合計した後に全体の週数で按分し（小数点以下第</a:t>
          </a:r>
          <a:r>
            <a:rPr lang="en-US" altLang="ja-JP" sz="1100" b="0" i="0" u="none" strike="noStrike" baseline="0">
              <a:solidFill>
                <a:srgbClr val="000000"/>
              </a:solidFill>
              <a:latin typeface="游ゴシック" panose="020B0400000000000000" pitchFamily="50" charset="-128"/>
              <a:ea typeface="游ゴシック" panose="020B0400000000000000" pitchFamily="50" charset="-128"/>
            </a:rPr>
            <a:t>1</a:t>
          </a: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位を四捨五入），平均を算出します。</a:t>
          </a:r>
          <a:endParaRPr lang="en-US" altLang="ja-JP" sz="1100" b="0"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1100"/>
            </a:lnSpc>
            <a:defRPr sz="1000"/>
          </a:pPr>
          <a:endParaRPr lang="en-US" altLang="ja-JP" sz="1100" b="0"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1100"/>
            </a:lnSpc>
            <a:defRPr sz="1000"/>
          </a:pP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現時点では年間の見込み人数のため，おおよその数字でもかまいません。</a:t>
          </a:r>
          <a:endParaRPr lang="en-US" altLang="ja-JP" sz="1100" b="0"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1100"/>
            </a:lnSpc>
            <a:defRPr sz="1000"/>
          </a:pPr>
          <a:endParaRPr lang="en-US" altLang="ja-JP" sz="800" b="0" i="0" u="none" strike="noStrike" baseline="0">
            <a:solidFill>
              <a:srgbClr val="000000"/>
            </a:solidFill>
            <a:latin typeface="游ゴシック" panose="020B0400000000000000" pitchFamily="50" charset="-128"/>
            <a:ea typeface="游ゴシック" panose="020B0400000000000000" pitchFamily="50" charset="-128"/>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19</xdr:col>
      <xdr:colOff>133350</xdr:colOff>
      <xdr:row>0</xdr:row>
      <xdr:rowOff>476250</xdr:rowOff>
    </xdr:from>
    <xdr:to>
      <xdr:col>21</xdr:col>
      <xdr:colOff>723900</xdr:colOff>
      <xdr:row>3</xdr:row>
      <xdr:rowOff>57150</xdr:rowOff>
    </xdr:to>
    <xdr:sp macro="" textlink="">
      <xdr:nvSpPr>
        <xdr:cNvPr id="2" name="角丸四角形 1"/>
        <xdr:cNvSpPr/>
      </xdr:nvSpPr>
      <xdr:spPr>
        <a:xfrm>
          <a:off x="21393150" y="476250"/>
          <a:ext cx="2990850" cy="1276350"/>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3600" b="1"/>
            <a:t>作成例</a:t>
          </a:r>
        </a:p>
      </xdr:txBody>
    </xdr:sp>
    <xdr:clientData/>
  </xdr:twoCellAnchor>
  <xdr:twoCellAnchor>
    <xdr:from>
      <xdr:col>2</xdr:col>
      <xdr:colOff>495300</xdr:colOff>
      <xdr:row>5</xdr:row>
      <xdr:rowOff>590547</xdr:rowOff>
    </xdr:from>
    <xdr:to>
      <xdr:col>8</xdr:col>
      <xdr:colOff>361950</xdr:colOff>
      <xdr:row>7</xdr:row>
      <xdr:rowOff>609598</xdr:rowOff>
    </xdr:to>
    <xdr:sp macro="" textlink="">
      <xdr:nvSpPr>
        <xdr:cNvPr id="3" name="AutoShape 10"/>
        <xdr:cNvSpPr>
          <a:spLocks noChangeArrowheads="1"/>
        </xdr:cNvSpPr>
      </xdr:nvSpPr>
      <xdr:spPr bwMode="auto">
        <a:xfrm flipV="1">
          <a:off x="1866900" y="3314697"/>
          <a:ext cx="6553200" cy="2209801"/>
        </a:xfrm>
        <a:prstGeom prst="wedgeRoundRectCallout">
          <a:avLst>
            <a:gd name="adj1" fmla="val 10497"/>
            <a:gd name="adj2" fmla="val -88926"/>
            <a:gd name="adj3" fmla="val 16667"/>
          </a:avLst>
        </a:prstGeom>
        <a:solidFill>
          <a:schemeClr val="accent6">
            <a:lumMod val="40000"/>
            <a:lumOff val="6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0" bIns="22860" anchor="ctr" upright="1"/>
        <a:lstStyle/>
        <a:p>
          <a:pPr algn="l" rtl="0">
            <a:lnSpc>
              <a:spcPts val="2100"/>
            </a:lnSpc>
            <a:defRPr sz="1000"/>
          </a:pPr>
          <a:r>
            <a:rPr lang="ja-JP" altLang="en-US" sz="2000" b="0" i="0" u="none" strike="noStrike" baseline="0">
              <a:solidFill>
                <a:srgbClr val="000000"/>
              </a:solidFill>
              <a:latin typeface="游ゴシック" panose="020B0400000000000000" pitchFamily="50" charset="-128"/>
              <a:ea typeface="游ゴシック" panose="020B0400000000000000" pitchFamily="50" charset="-128"/>
            </a:rPr>
            <a:t>Ａ欄の延べ人数とは，実人数に延長保育を利用した月数を乗じた人数のことです。</a:t>
          </a:r>
          <a:endParaRPr lang="en-US" altLang="ja-JP" sz="2000" b="0"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2100"/>
            </a:lnSpc>
            <a:defRPr sz="1000"/>
          </a:pPr>
          <a:r>
            <a:rPr lang="ja-JP" altLang="en-US" sz="2000" b="0" i="0" u="none" strike="noStrike" baseline="0">
              <a:solidFill>
                <a:srgbClr val="000000"/>
              </a:solidFill>
              <a:latin typeface="游ゴシック" panose="020B0400000000000000" pitchFamily="50" charset="-128"/>
              <a:ea typeface="游ゴシック" panose="020B0400000000000000" pitchFamily="50" charset="-128"/>
            </a:rPr>
            <a:t>例：Ａ階層の児童が</a:t>
          </a:r>
          <a:r>
            <a:rPr lang="en-US" altLang="ja-JP" sz="2000" b="0" i="0" u="none" strike="noStrike" baseline="0">
              <a:solidFill>
                <a:srgbClr val="000000"/>
              </a:solidFill>
              <a:latin typeface="游ゴシック" panose="020B0400000000000000" pitchFamily="50" charset="-128"/>
              <a:ea typeface="游ゴシック" panose="020B0400000000000000" pitchFamily="50" charset="-128"/>
            </a:rPr>
            <a:t>8</a:t>
          </a:r>
          <a:r>
            <a:rPr lang="ja-JP" altLang="en-US" sz="2000" b="0" i="0" u="none" strike="noStrike" baseline="0">
              <a:solidFill>
                <a:srgbClr val="000000"/>
              </a:solidFill>
              <a:latin typeface="游ゴシック" panose="020B0400000000000000" pitchFamily="50" charset="-128"/>
              <a:ea typeface="游ゴシック" panose="020B0400000000000000" pitchFamily="50" charset="-128"/>
            </a:rPr>
            <a:t>ヶ月延長保育を利用した場合は延べ人数は</a:t>
          </a:r>
          <a:r>
            <a:rPr lang="en-US" altLang="ja-JP" sz="2000" b="0" i="0" u="none" strike="noStrike" baseline="0">
              <a:solidFill>
                <a:srgbClr val="000000"/>
              </a:solidFill>
              <a:latin typeface="游ゴシック" panose="020B0400000000000000" pitchFamily="50" charset="-128"/>
              <a:ea typeface="游ゴシック" panose="020B0400000000000000" pitchFamily="50" charset="-128"/>
            </a:rPr>
            <a:t>8</a:t>
          </a:r>
          <a:r>
            <a:rPr lang="ja-JP" altLang="en-US" sz="2000" b="0" i="0" u="none" strike="noStrike" baseline="0">
              <a:solidFill>
                <a:srgbClr val="000000"/>
              </a:solidFill>
              <a:latin typeface="游ゴシック" panose="020B0400000000000000" pitchFamily="50" charset="-128"/>
              <a:ea typeface="游ゴシック" panose="020B0400000000000000" pitchFamily="50" charset="-128"/>
            </a:rPr>
            <a:t>人となります。</a:t>
          </a:r>
          <a:endParaRPr lang="ja-JP" altLang="en-US" sz="2400" b="0" i="0" u="none" strike="noStrike" baseline="0">
            <a:solidFill>
              <a:srgbClr val="000000"/>
            </a:solidFill>
            <a:latin typeface="游ゴシック" panose="020B0400000000000000" pitchFamily="50" charset="-128"/>
            <a:ea typeface="游ゴシック" panose="020B0400000000000000" pitchFamily="50" charset="-128"/>
          </a:endParaRPr>
        </a:p>
      </xdr:txBody>
    </xdr:sp>
    <xdr:clientData/>
  </xdr:twoCellAnchor>
  <xdr:twoCellAnchor>
    <xdr:from>
      <xdr:col>8</xdr:col>
      <xdr:colOff>990600</xdr:colOff>
      <xdr:row>3</xdr:row>
      <xdr:rowOff>95250</xdr:rowOff>
    </xdr:from>
    <xdr:to>
      <xdr:col>12</xdr:col>
      <xdr:colOff>1047750</xdr:colOff>
      <xdr:row>8</xdr:row>
      <xdr:rowOff>247649</xdr:rowOff>
    </xdr:to>
    <xdr:sp macro="" textlink="">
      <xdr:nvSpPr>
        <xdr:cNvPr id="4" name="AutoShape 10"/>
        <xdr:cNvSpPr>
          <a:spLocks noChangeArrowheads="1"/>
        </xdr:cNvSpPr>
      </xdr:nvSpPr>
      <xdr:spPr bwMode="auto">
        <a:xfrm flipV="1">
          <a:off x="9048750" y="1790700"/>
          <a:ext cx="4857750" cy="4152899"/>
        </a:xfrm>
        <a:prstGeom prst="wedgeRoundRectCallout">
          <a:avLst>
            <a:gd name="adj1" fmla="val -53568"/>
            <a:gd name="adj2" fmla="val -67199"/>
            <a:gd name="adj3" fmla="val 16667"/>
          </a:avLst>
        </a:prstGeom>
        <a:solidFill>
          <a:schemeClr val="accent6">
            <a:lumMod val="40000"/>
            <a:lumOff val="6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0" bIns="22860" anchor="ctr" upright="1"/>
        <a:lstStyle/>
        <a:p>
          <a:pPr algn="l" rtl="0">
            <a:lnSpc>
              <a:spcPts val="2100"/>
            </a:lnSpc>
            <a:defRPr sz="1000"/>
          </a:pPr>
          <a:r>
            <a:rPr lang="ja-JP" altLang="en-US" sz="2000" b="0" i="0" u="none" strike="noStrike" baseline="0">
              <a:solidFill>
                <a:srgbClr val="000000"/>
              </a:solidFill>
              <a:latin typeface="游ゴシック" panose="020B0400000000000000" pitchFamily="50" charset="-128"/>
              <a:ea typeface="游ゴシック" panose="020B0400000000000000" pitchFamily="50" charset="-128"/>
            </a:rPr>
            <a:t>Ｂの単価欄には下記の単価が入ります。</a:t>
          </a:r>
          <a:endParaRPr lang="en-US" altLang="ja-JP" sz="2000" b="0"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2100"/>
            </a:lnSpc>
            <a:defRPr sz="1000"/>
          </a:pPr>
          <a:endParaRPr lang="en-US" altLang="ja-JP" sz="2000" b="0"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2100"/>
            </a:lnSpc>
            <a:defRPr sz="1000"/>
          </a:pPr>
          <a:r>
            <a:rPr lang="en-US" altLang="ja-JP" sz="2000" b="0" i="0" u="none" strike="noStrike" baseline="0">
              <a:solidFill>
                <a:srgbClr val="000000"/>
              </a:solidFill>
              <a:latin typeface="游ゴシック" panose="020B0400000000000000" pitchFamily="50" charset="-128"/>
              <a:ea typeface="游ゴシック" panose="020B0400000000000000" pitchFamily="50" charset="-128"/>
            </a:rPr>
            <a:t>【</a:t>
          </a:r>
          <a:r>
            <a:rPr lang="ja-JP" altLang="en-US" sz="2000" b="0" i="0" u="none" strike="noStrike" baseline="0">
              <a:solidFill>
                <a:srgbClr val="000000"/>
              </a:solidFill>
              <a:latin typeface="游ゴシック" panose="020B0400000000000000" pitchFamily="50" charset="-128"/>
              <a:ea typeface="游ゴシック" panose="020B0400000000000000" pitchFamily="50" charset="-128"/>
            </a:rPr>
            <a:t>月額制の場合</a:t>
          </a:r>
          <a:r>
            <a:rPr lang="en-US" altLang="ja-JP" sz="2000" b="0" i="0" u="none" strike="noStrike" baseline="0">
              <a:solidFill>
                <a:srgbClr val="000000"/>
              </a:solidFill>
              <a:latin typeface="游ゴシック" panose="020B0400000000000000" pitchFamily="50" charset="-128"/>
              <a:ea typeface="游ゴシック" panose="020B0400000000000000" pitchFamily="50" charset="-128"/>
            </a:rPr>
            <a:t>】</a:t>
          </a:r>
        </a:p>
        <a:p>
          <a:pPr algn="l" rtl="0">
            <a:lnSpc>
              <a:spcPts val="2100"/>
            </a:lnSpc>
            <a:defRPr sz="1000"/>
          </a:pPr>
          <a:r>
            <a:rPr lang="ja-JP" altLang="en-US" sz="2000" b="0" i="0" u="none" strike="noStrike" baseline="0">
              <a:solidFill>
                <a:srgbClr val="000000"/>
              </a:solidFill>
              <a:latin typeface="游ゴシック" panose="020B0400000000000000" pitchFamily="50" charset="-128"/>
              <a:ea typeface="游ゴシック" panose="020B0400000000000000" pitchFamily="50" charset="-128"/>
            </a:rPr>
            <a:t>Ａ階層Ｂ階層，及びＣ</a:t>
          </a:r>
          <a:r>
            <a:rPr lang="en-US" altLang="ja-JP" sz="2000" b="0" i="0" u="none" strike="noStrike" baseline="0">
              <a:solidFill>
                <a:srgbClr val="000000"/>
              </a:solidFill>
              <a:latin typeface="游ゴシック" panose="020B0400000000000000" pitchFamily="50" charset="-128"/>
              <a:ea typeface="游ゴシック" panose="020B0400000000000000" pitchFamily="50" charset="-128"/>
            </a:rPr>
            <a:t>1</a:t>
          </a:r>
          <a:r>
            <a:rPr lang="ja-JP" altLang="en-US" sz="2000" b="0" i="0" u="none" strike="noStrike" baseline="0">
              <a:solidFill>
                <a:srgbClr val="000000"/>
              </a:solidFill>
              <a:latin typeface="游ゴシック" panose="020B0400000000000000" pitchFamily="50" charset="-128"/>
              <a:ea typeface="游ゴシック" panose="020B0400000000000000" pitchFamily="50" charset="-128"/>
            </a:rPr>
            <a:t>～Ｃ</a:t>
          </a:r>
          <a:r>
            <a:rPr lang="en-US" altLang="ja-JP" sz="2000" b="0" i="0" u="none" strike="noStrike" baseline="0">
              <a:solidFill>
                <a:srgbClr val="000000"/>
              </a:solidFill>
              <a:latin typeface="游ゴシック" panose="020B0400000000000000" pitchFamily="50" charset="-128"/>
              <a:ea typeface="游ゴシック" panose="020B0400000000000000" pitchFamily="50" charset="-128"/>
            </a:rPr>
            <a:t>5</a:t>
          </a:r>
          <a:r>
            <a:rPr lang="ja-JP" altLang="en-US" sz="2000" b="0" i="0" u="none" strike="noStrike" baseline="0">
              <a:solidFill>
                <a:srgbClr val="000000"/>
              </a:solidFill>
              <a:latin typeface="游ゴシック" panose="020B0400000000000000" pitchFamily="50" charset="-128"/>
              <a:ea typeface="游ゴシック" panose="020B0400000000000000" pitchFamily="50" charset="-128"/>
            </a:rPr>
            <a:t>階層</a:t>
          </a:r>
          <a:endParaRPr lang="en-US" altLang="ja-JP" sz="2000" b="0"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2100"/>
            </a:lnSpc>
            <a:defRPr sz="1000"/>
          </a:pPr>
          <a:r>
            <a:rPr lang="ja-JP" altLang="en-US" sz="2000" b="0" i="0" u="sng" strike="noStrike" baseline="0">
              <a:solidFill>
                <a:srgbClr val="000000"/>
              </a:solidFill>
              <a:latin typeface="游ゴシック" panose="020B0400000000000000" pitchFamily="50" charset="-128"/>
              <a:ea typeface="游ゴシック" panose="020B0400000000000000" pitchFamily="50" charset="-128"/>
            </a:rPr>
            <a:t>各延長時間　　　</a:t>
          </a:r>
          <a:r>
            <a:rPr lang="en-US" altLang="ja-JP" sz="2000" b="0" i="0" u="sng" strike="noStrike" baseline="0">
              <a:solidFill>
                <a:srgbClr val="000000"/>
              </a:solidFill>
              <a:latin typeface="游ゴシック" panose="020B0400000000000000" pitchFamily="50" charset="-128"/>
              <a:ea typeface="游ゴシック" panose="020B0400000000000000" pitchFamily="50" charset="-128"/>
            </a:rPr>
            <a:t>1,000</a:t>
          </a:r>
          <a:r>
            <a:rPr lang="ja-JP" altLang="en-US" sz="2000" b="0" i="0" u="sng" strike="noStrike" baseline="0">
              <a:solidFill>
                <a:srgbClr val="000000"/>
              </a:solidFill>
              <a:latin typeface="游ゴシック" panose="020B0400000000000000" pitchFamily="50" charset="-128"/>
              <a:ea typeface="游ゴシック" panose="020B0400000000000000" pitchFamily="50" charset="-128"/>
            </a:rPr>
            <a:t>円</a:t>
          </a:r>
          <a:endParaRPr lang="en-US" altLang="ja-JP" sz="2000" b="0" i="0" u="sng"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2100"/>
            </a:lnSpc>
            <a:defRPr sz="1000"/>
          </a:pPr>
          <a:endParaRPr lang="en-US" altLang="ja-JP" sz="2000" b="0"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2100"/>
            </a:lnSpc>
            <a:defRPr sz="1000"/>
          </a:pPr>
          <a:r>
            <a:rPr lang="ja-JP" altLang="en-US" sz="2000" b="0" i="0" u="none" strike="noStrike" baseline="0">
              <a:solidFill>
                <a:srgbClr val="000000"/>
              </a:solidFill>
              <a:latin typeface="游ゴシック" panose="020B0400000000000000" pitchFamily="50" charset="-128"/>
              <a:ea typeface="游ゴシック" panose="020B0400000000000000" pitchFamily="50" charset="-128"/>
            </a:rPr>
            <a:t>多子減免</a:t>
          </a:r>
          <a:endParaRPr lang="en-US" altLang="ja-JP" sz="2000" b="0"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2100"/>
            </a:lnSpc>
            <a:defRPr sz="1000"/>
          </a:pPr>
          <a:r>
            <a:rPr lang="ja-JP" altLang="en-US" sz="2000" b="0" i="0" u="sng" strike="noStrike" baseline="0">
              <a:solidFill>
                <a:srgbClr val="000000"/>
              </a:solidFill>
              <a:latin typeface="游ゴシック" panose="020B0400000000000000" pitchFamily="50" charset="-128"/>
              <a:ea typeface="游ゴシック" panose="020B0400000000000000" pitchFamily="50" charset="-128"/>
            </a:rPr>
            <a:t>各延長時間　　　</a:t>
          </a:r>
          <a:r>
            <a:rPr lang="en-US" altLang="ja-JP" sz="2000" b="0" i="0" u="sng" strike="noStrike" baseline="0">
              <a:solidFill>
                <a:srgbClr val="000000"/>
              </a:solidFill>
              <a:latin typeface="游ゴシック" panose="020B0400000000000000" pitchFamily="50" charset="-128"/>
              <a:ea typeface="游ゴシック" panose="020B0400000000000000" pitchFamily="50" charset="-128"/>
            </a:rPr>
            <a:t>500</a:t>
          </a:r>
          <a:r>
            <a:rPr lang="ja-JP" altLang="en-US" sz="2000" b="0" i="0" u="sng" strike="noStrike" baseline="0">
              <a:solidFill>
                <a:srgbClr val="000000"/>
              </a:solidFill>
              <a:latin typeface="游ゴシック" panose="020B0400000000000000" pitchFamily="50" charset="-128"/>
              <a:ea typeface="游ゴシック" panose="020B0400000000000000" pitchFamily="50" charset="-128"/>
            </a:rPr>
            <a:t>円</a:t>
          </a:r>
          <a:endParaRPr lang="en-US" altLang="ja-JP" sz="2000" b="0" i="0" u="sng"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2100"/>
            </a:lnSpc>
            <a:defRPr sz="1000"/>
          </a:pPr>
          <a:endParaRPr lang="en-US" altLang="ja-JP" sz="2000" b="0"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2100"/>
            </a:lnSpc>
            <a:defRPr sz="1000"/>
          </a:pPr>
          <a:r>
            <a:rPr lang="en-US" altLang="ja-JP" sz="2000" b="0" i="0" u="none" strike="noStrike" baseline="0">
              <a:solidFill>
                <a:srgbClr val="000000"/>
              </a:solidFill>
              <a:latin typeface="游ゴシック" panose="020B0400000000000000" pitchFamily="50" charset="-128"/>
              <a:ea typeface="游ゴシック" panose="020B0400000000000000" pitchFamily="50" charset="-128"/>
            </a:rPr>
            <a:t>【</a:t>
          </a:r>
          <a:r>
            <a:rPr lang="ja-JP" altLang="en-US" sz="2000" b="0" i="0" u="none" strike="noStrike" baseline="0">
              <a:solidFill>
                <a:srgbClr val="000000"/>
              </a:solidFill>
              <a:latin typeface="游ゴシック" panose="020B0400000000000000" pitchFamily="50" charset="-128"/>
              <a:ea typeface="游ゴシック" panose="020B0400000000000000" pitchFamily="50" charset="-128"/>
            </a:rPr>
            <a:t>日額制の場合</a:t>
          </a:r>
          <a:r>
            <a:rPr lang="en-US" altLang="ja-JP" sz="2000" b="0" i="0" u="none" strike="noStrike" baseline="0">
              <a:solidFill>
                <a:srgbClr val="000000"/>
              </a:solidFill>
              <a:latin typeface="游ゴシック" panose="020B0400000000000000" pitchFamily="50" charset="-128"/>
              <a:ea typeface="游ゴシック" panose="020B0400000000000000" pitchFamily="50" charset="-128"/>
            </a:rPr>
            <a:t>】</a:t>
          </a:r>
        </a:p>
        <a:p>
          <a:pPr algn="l" rtl="0">
            <a:lnSpc>
              <a:spcPts val="2100"/>
            </a:lnSpc>
            <a:defRPr sz="1000"/>
          </a:pPr>
          <a:r>
            <a:rPr lang="ja-JP" altLang="en-US" sz="2000" b="0" i="0" u="sng" strike="noStrike" baseline="0">
              <a:solidFill>
                <a:srgbClr val="000000"/>
              </a:solidFill>
              <a:latin typeface="游ゴシック" panose="020B0400000000000000" pitchFamily="50" charset="-128"/>
              <a:ea typeface="游ゴシック" panose="020B0400000000000000" pitchFamily="50" charset="-128"/>
            </a:rPr>
            <a:t>各施設の設定による</a:t>
          </a:r>
          <a:endParaRPr lang="en-US" altLang="ja-JP" sz="2000" b="0" i="0" u="sng" strike="noStrike" baseline="0">
            <a:solidFill>
              <a:srgbClr val="000000"/>
            </a:solidFill>
            <a:latin typeface="游ゴシック" panose="020B0400000000000000" pitchFamily="50" charset="-128"/>
            <a:ea typeface="游ゴシック" panose="020B0400000000000000" pitchFamily="50" charset="-128"/>
          </a:endParaRPr>
        </a:p>
      </xdr:txBody>
    </xdr:sp>
    <xdr:clientData/>
  </xdr:twoCellAnchor>
  <xdr:twoCellAnchor>
    <xdr:from>
      <xdr:col>13</xdr:col>
      <xdr:colOff>704850</xdr:colOff>
      <xdr:row>5</xdr:row>
      <xdr:rowOff>0</xdr:rowOff>
    </xdr:from>
    <xdr:to>
      <xdr:col>20</xdr:col>
      <xdr:colOff>609600</xdr:colOff>
      <xdr:row>7</xdr:row>
      <xdr:rowOff>571500</xdr:rowOff>
    </xdr:to>
    <xdr:sp macro="" textlink="">
      <xdr:nvSpPr>
        <xdr:cNvPr id="5" name="AutoShape 10"/>
        <xdr:cNvSpPr>
          <a:spLocks noChangeArrowheads="1"/>
        </xdr:cNvSpPr>
      </xdr:nvSpPr>
      <xdr:spPr bwMode="auto">
        <a:xfrm flipV="1">
          <a:off x="14763750" y="2724150"/>
          <a:ext cx="8305800" cy="2762250"/>
        </a:xfrm>
        <a:prstGeom prst="wedgeRoundRectCallout">
          <a:avLst>
            <a:gd name="adj1" fmla="val -10449"/>
            <a:gd name="adj2" fmla="val -88578"/>
            <a:gd name="adj3" fmla="val 16667"/>
          </a:avLst>
        </a:prstGeom>
        <a:solidFill>
          <a:schemeClr val="accent6">
            <a:lumMod val="40000"/>
            <a:lumOff val="6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0" bIns="22860" anchor="ctr" upright="1"/>
        <a:lstStyle/>
        <a:p>
          <a:pPr algn="l" rtl="0">
            <a:lnSpc>
              <a:spcPts val="2800"/>
            </a:lnSpc>
          </a:pPr>
          <a:r>
            <a:rPr lang="en-US" altLang="ja-JP" sz="1800" b="0" i="0" baseline="0">
              <a:effectLst/>
              <a:latin typeface="游ゴシック" panose="020B0400000000000000" pitchFamily="50" charset="-128"/>
              <a:ea typeface="游ゴシック" panose="020B0400000000000000" pitchFamily="50" charset="-128"/>
              <a:cs typeface="+mn-cs"/>
            </a:rPr>
            <a:t>1</a:t>
          </a:r>
          <a:r>
            <a:rPr lang="ja-JP" altLang="ja-JP" sz="1800" b="0" i="0" baseline="0">
              <a:effectLst/>
              <a:latin typeface="游ゴシック" panose="020B0400000000000000" pitchFamily="50" charset="-128"/>
              <a:ea typeface="游ゴシック" panose="020B0400000000000000" pitchFamily="50" charset="-128"/>
              <a:cs typeface="+mn-cs"/>
            </a:rPr>
            <a:t>人で</a:t>
          </a:r>
          <a:r>
            <a:rPr lang="en-US" altLang="ja-JP" sz="1800" b="0" i="0" baseline="0">
              <a:effectLst/>
              <a:latin typeface="游ゴシック" panose="020B0400000000000000" pitchFamily="50" charset="-128"/>
              <a:ea typeface="游ゴシック" panose="020B0400000000000000" pitchFamily="50" charset="-128"/>
              <a:cs typeface="+mn-cs"/>
            </a:rPr>
            <a:t>30</a:t>
          </a:r>
          <a:r>
            <a:rPr lang="ja-JP" altLang="ja-JP" sz="1800" b="0" i="0" baseline="0">
              <a:effectLst/>
              <a:latin typeface="游ゴシック" panose="020B0400000000000000" pitchFamily="50" charset="-128"/>
              <a:ea typeface="游ゴシック" panose="020B0400000000000000" pitchFamily="50" charset="-128"/>
              <a:cs typeface="+mn-cs"/>
            </a:rPr>
            <a:t>分延長型と</a:t>
          </a:r>
          <a:r>
            <a:rPr lang="en-US" altLang="ja-JP" sz="1800" b="0" i="0" baseline="0">
              <a:effectLst/>
              <a:latin typeface="游ゴシック" panose="020B0400000000000000" pitchFamily="50" charset="-128"/>
              <a:ea typeface="游ゴシック" panose="020B0400000000000000" pitchFamily="50" charset="-128"/>
              <a:cs typeface="+mn-cs"/>
            </a:rPr>
            <a:t>1</a:t>
          </a:r>
          <a:r>
            <a:rPr lang="ja-JP" altLang="ja-JP" sz="1800" b="0" i="0" baseline="0">
              <a:effectLst/>
              <a:latin typeface="游ゴシック" panose="020B0400000000000000" pitchFamily="50" charset="-128"/>
              <a:ea typeface="游ゴシック" panose="020B0400000000000000" pitchFamily="50" charset="-128"/>
              <a:cs typeface="+mn-cs"/>
            </a:rPr>
            <a:t>時間延長型の両方で利用実績がある場合はそれぞれの延長類型に延</a:t>
          </a:r>
          <a:r>
            <a:rPr lang="ja-JP" altLang="en-US" sz="1800" b="0" i="0" baseline="0">
              <a:effectLst/>
              <a:latin typeface="游ゴシック" panose="020B0400000000000000" pitchFamily="50" charset="-128"/>
              <a:ea typeface="游ゴシック" panose="020B0400000000000000" pitchFamily="50" charset="-128"/>
              <a:cs typeface="+mn-cs"/>
            </a:rPr>
            <a:t>べ</a:t>
          </a:r>
          <a:r>
            <a:rPr lang="ja-JP" altLang="ja-JP" sz="1800" b="0" i="0" baseline="0">
              <a:effectLst/>
              <a:latin typeface="游ゴシック" panose="020B0400000000000000" pitchFamily="50" charset="-128"/>
              <a:ea typeface="游ゴシック" panose="020B0400000000000000" pitchFamily="50" charset="-128"/>
              <a:cs typeface="+mn-cs"/>
            </a:rPr>
            <a:t>人数を記載してください。</a:t>
          </a:r>
          <a:endParaRPr lang="ja-JP" altLang="ja-JP" sz="3600">
            <a:effectLst/>
            <a:latin typeface="游ゴシック" panose="020B0400000000000000" pitchFamily="50" charset="-128"/>
            <a:ea typeface="游ゴシック" panose="020B0400000000000000" pitchFamily="50" charset="-128"/>
          </a:endParaRPr>
        </a:p>
        <a:p>
          <a:pPr algn="l">
            <a:lnSpc>
              <a:spcPts val="2800"/>
            </a:lnSpc>
          </a:pPr>
          <a:r>
            <a:rPr lang="ja-JP" altLang="ja-JP" sz="1800" b="0" i="0" baseline="0">
              <a:effectLst/>
              <a:latin typeface="游ゴシック" panose="020B0400000000000000" pitchFamily="50" charset="-128"/>
              <a:ea typeface="游ゴシック" panose="020B0400000000000000" pitchFamily="50" charset="-128"/>
              <a:cs typeface="+mn-cs"/>
            </a:rPr>
            <a:t>例：Ａ階層の児童が</a:t>
          </a:r>
          <a:r>
            <a:rPr lang="en-US" altLang="ja-JP" sz="1800" b="0" i="0" baseline="0">
              <a:effectLst/>
              <a:latin typeface="游ゴシック" panose="020B0400000000000000" pitchFamily="50" charset="-128"/>
              <a:ea typeface="游ゴシック" panose="020B0400000000000000" pitchFamily="50" charset="-128"/>
              <a:cs typeface="+mn-cs"/>
            </a:rPr>
            <a:t>4</a:t>
          </a:r>
          <a:r>
            <a:rPr lang="ja-JP" altLang="ja-JP" sz="1800" b="0" i="0" baseline="0">
              <a:effectLst/>
              <a:latin typeface="游ゴシック" panose="020B0400000000000000" pitchFamily="50" charset="-128"/>
              <a:ea typeface="游ゴシック" panose="020B0400000000000000" pitchFamily="50" charset="-128"/>
              <a:cs typeface="+mn-cs"/>
            </a:rPr>
            <a:t>月のみ</a:t>
          </a:r>
          <a:r>
            <a:rPr lang="en-US" altLang="ja-JP" sz="1800" b="0" i="0" baseline="0">
              <a:effectLst/>
              <a:latin typeface="游ゴシック" panose="020B0400000000000000" pitchFamily="50" charset="-128"/>
              <a:ea typeface="游ゴシック" panose="020B0400000000000000" pitchFamily="50" charset="-128"/>
              <a:cs typeface="+mn-cs"/>
            </a:rPr>
            <a:t>30</a:t>
          </a:r>
          <a:r>
            <a:rPr lang="ja-JP" altLang="ja-JP" sz="1800" b="0" i="0" baseline="0">
              <a:effectLst/>
              <a:latin typeface="游ゴシック" panose="020B0400000000000000" pitchFamily="50" charset="-128"/>
              <a:ea typeface="游ゴシック" panose="020B0400000000000000" pitchFamily="50" charset="-128"/>
              <a:cs typeface="+mn-cs"/>
            </a:rPr>
            <a:t>分延長を行い，</a:t>
          </a:r>
          <a:r>
            <a:rPr lang="en-US" altLang="ja-JP" sz="1800" b="0" i="0" baseline="0">
              <a:effectLst/>
              <a:latin typeface="游ゴシック" panose="020B0400000000000000" pitchFamily="50" charset="-128"/>
              <a:ea typeface="游ゴシック" panose="020B0400000000000000" pitchFamily="50" charset="-128"/>
              <a:cs typeface="+mn-cs"/>
            </a:rPr>
            <a:t>5</a:t>
          </a:r>
          <a:r>
            <a:rPr lang="ja-JP" altLang="ja-JP" sz="1800" b="0" i="0" baseline="0">
              <a:effectLst/>
              <a:latin typeface="游ゴシック" panose="020B0400000000000000" pitchFamily="50" charset="-128"/>
              <a:ea typeface="游ゴシック" panose="020B0400000000000000" pitchFamily="50" charset="-128"/>
              <a:cs typeface="+mn-cs"/>
            </a:rPr>
            <a:t>月～</a:t>
          </a:r>
          <a:r>
            <a:rPr lang="en-US" altLang="ja-JP" sz="1800" b="0" i="0" baseline="0">
              <a:effectLst/>
              <a:latin typeface="游ゴシック" panose="020B0400000000000000" pitchFamily="50" charset="-128"/>
              <a:ea typeface="游ゴシック" panose="020B0400000000000000" pitchFamily="50" charset="-128"/>
              <a:cs typeface="+mn-cs"/>
            </a:rPr>
            <a:t>3</a:t>
          </a:r>
          <a:r>
            <a:rPr lang="ja-JP" altLang="ja-JP" sz="1800" b="0" i="0" baseline="0">
              <a:effectLst/>
              <a:latin typeface="游ゴシック" panose="020B0400000000000000" pitchFamily="50" charset="-128"/>
              <a:ea typeface="游ゴシック" panose="020B0400000000000000" pitchFamily="50" charset="-128"/>
              <a:cs typeface="+mn-cs"/>
            </a:rPr>
            <a:t>月は</a:t>
          </a:r>
          <a:r>
            <a:rPr lang="en-US" altLang="ja-JP" sz="1800" b="0" i="0" baseline="0">
              <a:effectLst/>
              <a:latin typeface="游ゴシック" panose="020B0400000000000000" pitchFamily="50" charset="-128"/>
              <a:ea typeface="游ゴシック" panose="020B0400000000000000" pitchFamily="50" charset="-128"/>
              <a:cs typeface="+mn-cs"/>
            </a:rPr>
            <a:t>1</a:t>
          </a:r>
          <a:r>
            <a:rPr lang="ja-JP" altLang="ja-JP" sz="1800" b="0" i="0" baseline="0">
              <a:effectLst/>
              <a:latin typeface="游ゴシック" panose="020B0400000000000000" pitchFamily="50" charset="-128"/>
              <a:ea typeface="游ゴシック" panose="020B0400000000000000" pitchFamily="50" charset="-128"/>
              <a:cs typeface="+mn-cs"/>
            </a:rPr>
            <a:t>時間延長を行った場合の延べ人数は，</a:t>
          </a:r>
          <a:r>
            <a:rPr lang="en-US" altLang="ja-JP" sz="1800" b="0" i="0" baseline="0">
              <a:effectLst/>
              <a:latin typeface="游ゴシック" panose="020B0400000000000000" pitchFamily="50" charset="-128"/>
              <a:ea typeface="游ゴシック" panose="020B0400000000000000" pitchFamily="50" charset="-128"/>
              <a:cs typeface="+mn-cs"/>
            </a:rPr>
            <a:t>30</a:t>
          </a:r>
          <a:r>
            <a:rPr lang="ja-JP" altLang="ja-JP" sz="1800" b="0" i="0" baseline="0">
              <a:effectLst/>
              <a:latin typeface="游ゴシック" panose="020B0400000000000000" pitchFamily="50" charset="-128"/>
              <a:ea typeface="游ゴシック" panose="020B0400000000000000" pitchFamily="50" charset="-128"/>
              <a:cs typeface="+mn-cs"/>
            </a:rPr>
            <a:t>分延長型で</a:t>
          </a:r>
          <a:r>
            <a:rPr lang="en-US" altLang="ja-JP" sz="1800" b="0" i="0" baseline="0">
              <a:effectLst/>
              <a:latin typeface="游ゴシック" panose="020B0400000000000000" pitchFamily="50" charset="-128"/>
              <a:ea typeface="游ゴシック" panose="020B0400000000000000" pitchFamily="50" charset="-128"/>
              <a:cs typeface="+mn-cs"/>
            </a:rPr>
            <a:t>1</a:t>
          </a:r>
          <a:r>
            <a:rPr lang="ja-JP" altLang="ja-JP" sz="1800" b="0" i="0" baseline="0">
              <a:effectLst/>
              <a:latin typeface="游ゴシック" panose="020B0400000000000000" pitchFamily="50" charset="-128"/>
              <a:ea typeface="游ゴシック" panose="020B0400000000000000" pitchFamily="50" charset="-128"/>
              <a:cs typeface="+mn-cs"/>
            </a:rPr>
            <a:t>人，</a:t>
          </a:r>
          <a:r>
            <a:rPr lang="en-US" altLang="ja-JP" sz="1800" b="0" i="0" baseline="0">
              <a:effectLst/>
              <a:latin typeface="游ゴシック" panose="020B0400000000000000" pitchFamily="50" charset="-128"/>
              <a:ea typeface="游ゴシック" panose="020B0400000000000000" pitchFamily="50" charset="-128"/>
              <a:cs typeface="+mn-cs"/>
            </a:rPr>
            <a:t>1</a:t>
          </a:r>
          <a:r>
            <a:rPr lang="ja-JP" altLang="ja-JP" sz="1800" b="0" i="0" baseline="0">
              <a:effectLst/>
              <a:latin typeface="游ゴシック" panose="020B0400000000000000" pitchFamily="50" charset="-128"/>
              <a:ea typeface="游ゴシック" panose="020B0400000000000000" pitchFamily="50" charset="-128"/>
              <a:cs typeface="+mn-cs"/>
            </a:rPr>
            <a:t>時間延長型で</a:t>
          </a:r>
          <a:r>
            <a:rPr lang="en-US" altLang="ja-JP" sz="1800" b="0" i="0" baseline="0">
              <a:effectLst/>
              <a:latin typeface="游ゴシック" panose="020B0400000000000000" pitchFamily="50" charset="-128"/>
              <a:ea typeface="游ゴシック" panose="020B0400000000000000" pitchFamily="50" charset="-128"/>
              <a:cs typeface="+mn-cs"/>
            </a:rPr>
            <a:t>11</a:t>
          </a:r>
          <a:r>
            <a:rPr lang="ja-JP" altLang="ja-JP" sz="1800" b="0" i="0" baseline="0">
              <a:effectLst/>
              <a:latin typeface="游ゴシック" panose="020B0400000000000000" pitchFamily="50" charset="-128"/>
              <a:ea typeface="游ゴシック" panose="020B0400000000000000" pitchFamily="50" charset="-128"/>
              <a:cs typeface="+mn-cs"/>
            </a:rPr>
            <a:t>人と記載してください</a:t>
          </a:r>
          <a:r>
            <a:rPr lang="ja-JP" altLang="en-US" sz="1800" b="0" i="0" baseline="0">
              <a:effectLst/>
              <a:latin typeface="游ゴシック" panose="020B0400000000000000" pitchFamily="50" charset="-128"/>
              <a:ea typeface="游ゴシック" panose="020B0400000000000000" pitchFamily="50" charset="-128"/>
              <a:cs typeface="+mn-cs"/>
            </a:rPr>
            <a:t>。</a:t>
          </a:r>
          <a:endParaRPr lang="en-US" altLang="ja-JP" sz="3600" b="0" i="0" u="sng" strike="noStrike" baseline="0">
            <a:solidFill>
              <a:srgbClr val="000000"/>
            </a:solidFill>
            <a:latin typeface="游ゴシック" panose="020B0400000000000000" pitchFamily="50" charset="-128"/>
            <a:ea typeface="游ゴシック" panose="020B0400000000000000" pitchFamily="50" charset="-128"/>
          </a:endParaRPr>
        </a:p>
      </xdr:txBody>
    </xdr:sp>
    <xdr:clientData/>
  </xdr:twoCellAnchor>
  <xdr:twoCellAnchor>
    <xdr:from>
      <xdr:col>12</xdr:col>
      <xdr:colOff>571500</xdr:colOff>
      <xdr:row>24</xdr:row>
      <xdr:rowOff>228600</xdr:rowOff>
    </xdr:from>
    <xdr:to>
      <xdr:col>18</xdr:col>
      <xdr:colOff>495300</xdr:colOff>
      <xdr:row>38</xdr:row>
      <xdr:rowOff>419099</xdr:rowOff>
    </xdr:to>
    <xdr:sp macro="" textlink="">
      <xdr:nvSpPr>
        <xdr:cNvPr id="6" name="AutoShape 10"/>
        <xdr:cNvSpPr>
          <a:spLocks noChangeArrowheads="1"/>
        </xdr:cNvSpPr>
      </xdr:nvSpPr>
      <xdr:spPr bwMode="auto">
        <a:xfrm flipV="1">
          <a:off x="13430250" y="10420350"/>
          <a:ext cx="7124700" cy="5924549"/>
        </a:xfrm>
        <a:prstGeom prst="wedgeRoundRectCallout">
          <a:avLst>
            <a:gd name="adj1" fmla="val 36690"/>
            <a:gd name="adj2" fmla="val 70052"/>
            <a:gd name="adj3" fmla="val 16667"/>
          </a:avLst>
        </a:prstGeom>
        <a:solidFill>
          <a:schemeClr val="accent6">
            <a:lumMod val="40000"/>
            <a:lumOff val="6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0" bIns="22860" anchor="ctr" upright="1"/>
        <a:lstStyle/>
        <a:p>
          <a:pPr algn="l" rtl="0">
            <a:lnSpc>
              <a:spcPts val="2000"/>
            </a:lnSpc>
          </a:pPr>
          <a:r>
            <a:rPr lang="ja-JP" altLang="ja-JP" sz="2000" b="0" i="0" baseline="0">
              <a:effectLst/>
              <a:latin typeface="游ゴシック" panose="020B0400000000000000" pitchFamily="50" charset="-128"/>
              <a:ea typeface="游ゴシック" panose="020B0400000000000000" pitchFamily="50" charset="-128"/>
              <a:cs typeface="+mn-cs"/>
            </a:rPr>
            <a:t>Ｂの単価欄には下記の単価が入ります</a:t>
          </a:r>
          <a:endParaRPr lang="en-US" altLang="ja-JP" sz="2000" b="0" i="0" baseline="0">
            <a:effectLst/>
            <a:latin typeface="游ゴシック" panose="020B0400000000000000" pitchFamily="50" charset="-128"/>
            <a:ea typeface="游ゴシック" panose="020B0400000000000000" pitchFamily="50" charset="-128"/>
            <a:cs typeface="+mn-cs"/>
          </a:endParaRPr>
        </a:p>
        <a:p>
          <a:pPr algn="l" rtl="0">
            <a:lnSpc>
              <a:spcPts val="2300"/>
            </a:lnSpc>
          </a:pPr>
          <a:endParaRPr lang="ja-JP" altLang="ja-JP" sz="4000" b="0">
            <a:effectLst/>
            <a:latin typeface="游ゴシック" panose="020B0400000000000000" pitchFamily="50" charset="-128"/>
            <a:ea typeface="游ゴシック" panose="020B0400000000000000" pitchFamily="50" charset="-128"/>
          </a:endParaRPr>
        </a:p>
        <a:p>
          <a:pPr algn="l" rtl="0">
            <a:lnSpc>
              <a:spcPts val="2300"/>
            </a:lnSpc>
          </a:pPr>
          <a:r>
            <a:rPr lang="en-US" altLang="ja-JP" sz="2000" b="0" i="0" baseline="0">
              <a:effectLst/>
              <a:latin typeface="游ゴシック" panose="020B0400000000000000" pitchFamily="50" charset="-128"/>
              <a:ea typeface="游ゴシック" panose="020B0400000000000000" pitchFamily="50" charset="-128"/>
              <a:cs typeface="+mn-cs"/>
            </a:rPr>
            <a:t>【</a:t>
          </a:r>
          <a:r>
            <a:rPr lang="ja-JP" altLang="en-US" sz="2000" b="0" i="0" baseline="0">
              <a:effectLst/>
              <a:latin typeface="游ゴシック" panose="020B0400000000000000" pitchFamily="50" charset="-128"/>
              <a:ea typeface="游ゴシック" panose="020B0400000000000000" pitchFamily="50" charset="-128"/>
              <a:cs typeface="+mn-cs"/>
            </a:rPr>
            <a:t>月額制の場合</a:t>
          </a:r>
          <a:r>
            <a:rPr lang="en-US" altLang="ja-JP" sz="2000" b="0" i="0" baseline="0">
              <a:effectLst/>
              <a:latin typeface="游ゴシック" panose="020B0400000000000000" pitchFamily="50" charset="-128"/>
              <a:ea typeface="游ゴシック" panose="020B0400000000000000" pitchFamily="50" charset="-128"/>
              <a:cs typeface="+mn-cs"/>
            </a:rPr>
            <a:t>】</a:t>
          </a:r>
        </a:p>
        <a:p>
          <a:pPr algn="l" rtl="0">
            <a:lnSpc>
              <a:spcPts val="2300"/>
            </a:lnSpc>
          </a:pPr>
          <a:r>
            <a:rPr lang="ja-JP" altLang="ja-JP" sz="2000" b="0" i="0" baseline="0">
              <a:effectLst/>
              <a:latin typeface="游ゴシック" panose="020B0400000000000000" pitchFamily="50" charset="-128"/>
              <a:ea typeface="游ゴシック" panose="020B0400000000000000" pitchFamily="50" charset="-128"/>
              <a:cs typeface="+mn-cs"/>
            </a:rPr>
            <a:t>Ａ階層及びＢ階層</a:t>
          </a:r>
          <a:endParaRPr lang="ja-JP" altLang="ja-JP" sz="4000" b="0">
            <a:effectLst/>
            <a:latin typeface="游ゴシック" panose="020B0400000000000000" pitchFamily="50" charset="-128"/>
            <a:ea typeface="游ゴシック" panose="020B0400000000000000" pitchFamily="50" charset="-128"/>
          </a:endParaRPr>
        </a:p>
        <a:p>
          <a:pPr algn="l" rtl="0">
            <a:lnSpc>
              <a:spcPts val="2300"/>
            </a:lnSpc>
          </a:pPr>
          <a:r>
            <a:rPr lang="en-US" altLang="ja-JP" sz="2000" b="0" i="0" u="sng" baseline="0">
              <a:effectLst/>
              <a:latin typeface="游ゴシック" panose="020B0400000000000000" pitchFamily="50" charset="-128"/>
              <a:ea typeface="游ゴシック" panose="020B0400000000000000" pitchFamily="50" charset="-128"/>
              <a:cs typeface="+mn-cs"/>
            </a:rPr>
            <a:t>30</a:t>
          </a:r>
          <a:r>
            <a:rPr lang="ja-JP" altLang="ja-JP" sz="2000" b="0" i="0" u="sng" baseline="0">
              <a:effectLst/>
              <a:latin typeface="游ゴシック" panose="020B0400000000000000" pitchFamily="50" charset="-128"/>
              <a:ea typeface="游ゴシック" panose="020B0400000000000000" pitchFamily="50" charset="-128"/>
              <a:cs typeface="+mn-cs"/>
            </a:rPr>
            <a:t>分延長　　　　　　　</a:t>
          </a:r>
          <a:r>
            <a:rPr lang="en-US" altLang="ja-JP" sz="2000" b="0" i="0" u="sng" baseline="0">
              <a:effectLst/>
              <a:latin typeface="游ゴシック" panose="020B0400000000000000" pitchFamily="50" charset="-128"/>
              <a:ea typeface="游ゴシック" panose="020B0400000000000000" pitchFamily="50" charset="-128"/>
              <a:cs typeface="+mn-cs"/>
            </a:rPr>
            <a:t>3,000</a:t>
          </a:r>
          <a:r>
            <a:rPr lang="ja-JP" altLang="ja-JP" sz="2000" b="0" i="0" u="sng" baseline="0">
              <a:effectLst/>
              <a:latin typeface="游ゴシック" panose="020B0400000000000000" pitchFamily="50" charset="-128"/>
              <a:ea typeface="游ゴシック" panose="020B0400000000000000" pitchFamily="50" charset="-128"/>
              <a:cs typeface="+mn-cs"/>
            </a:rPr>
            <a:t>円</a:t>
          </a:r>
          <a:endParaRPr lang="ja-JP" altLang="ja-JP" sz="4000" b="0">
            <a:effectLst/>
            <a:latin typeface="游ゴシック" panose="020B0400000000000000" pitchFamily="50" charset="-128"/>
            <a:ea typeface="游ゴシック" panose="020B0400000000000000" pitchFamily="50" charset="-128"/>
          </a:endParaRPr>
        </a:p>
        <a:p>
          <a:pPr algn="l" rtl="0">
            <a:lnSpc>
              <a:spcPts val="2300"/>
            </a:lnSpc>
          </a:pPr>
          <a:r>
            <a:rPr lang="en-US" altLang="ja-JP" sz="2000" b="0" i="0" u="sng" baseline="0">
              <a:effectLst/>
              <a:latin typeface="游ゴシック" panose="020B0400000000000000" pitchFamily="50" charset="-128"/>
              <a:ea typeface="游ゴシック" panose="020B0400000000000000" pitchFamily="50" charset="-128"/>
              <a:cs typeface="+mn-cs"/>
            </a:rPr>
            <a:t>1</a:t>
          </a:r>
          <a:r>
            <a:rPr lang="ja-JP" altLang="ja-JP" sz="2000" b="0" i="0" u="sng" baseline="0">
              <a:effectLst/>
              <a:latin typeface="游ゴシック" panose="020B0400000000000000" pitchFamily="50" charset="-128"/>
              <a:ea typeface="游ゴシック" panose="020B0400000000000000" pitchFamily="50" charset="-128"/>
              <a:cs typeface="+mn-cs"/>
            </a:rPr>
            <a:t>時間延長　 　　　　　</a:t>
          </a:r>
          <a:r>
            <a:rPr lang="en-US" altLang="ja-JP" sz="2000" b="0" i="0" u="sng" baseline="0">
              <a:effectLst/>
              <a:latin typeface="游ゴシック" panose="020B0400000000000000" pitchFamily="50" charset="-128"/>
              <a:ea typeface="游ゴシック" panose="020B0400000000000000" pitchFamily="50" charset="-128"/>
              <a:cs typeface="+mn-cs"/>
            </a:rPr>
            <a:t>3,000</a:t>
          </a:r>
          <a:r>
            <a:rPr lang="ja-JP" altLang="ja-JP" sz="2000" b="0" i="0" u="sng" baseline="0">
              <a:effectLst/>
              <a:latin typeface="游ゴシック" panose="020B0400000000000000" pitchFamily="50" charset="-128"/>
              <a:ea typeface="游ゴシック" panose="020B0400000000000000" pitchFamily="50" charset="-128"/>
              <a:cs typeface="+mn-cs"/>
            </a:rPr>
            <a:t>円</a:t>
          </a:r>
          <a:endParaRPr lang="ja-JP" altLang="ja-JP" sz="4000" b="0">
            <a:effectLst/>
            <a:latin typeface="游ゴシック" panose="020B0400000000000000" pitchFamily="50" charset="-128"/>
            <a:ea typeface="游ゴシック" panose="020B0400000000000000" pitchFamily="50" charset="-128"/>
          </a:endParaRPr>
        </a:p>
        <a:p>
          <a:pPr algn="l" rtl="0">
            <a:lnSpc>
              <a:spcPts val="2300"/>
            </a:lnSpc>
          </a:pPr>
          <a:r>
            <a:rPr lang="en-US" altLang="ja-JP" sz="2000" b="0" i="0" u="sng" baseline="0">
              <a:effectLst/>
              <a:latin typeface="游ゴシック" panose="020B0400000000000000" pitchFamily="50" charset="-128"/>
              <a:ea typeface="游ゴシック" panose="020B0400000000000000" pitchFamily="50" charset="-128"/>
              <a:cs typeface="+mn-cs"/>
            </a:rPr>
            <a:t>2</a:t>
          </a:r>
          <a:r>
            <a:rPr lang="ja-JP" altLang="ja-JP" sz="2000" b="0" i="0" u="sng" baseline="0">
              <a:effectLst/>
              <a:latin typeface="游ゴシック" panose="020B0400000000000000" pitchFamily="50" charset="-128"/>
              <a:ea typeface="游ゴシック" panose="020B0400000000000000" pitchFamily="50" charset="-128"/>
              <a:cs typeface="+mn-cs"/>
            </a:rPr>
            <a:t>時間以上の延長　　各施設の設定料金</a:t>
          </a:r>
          <a:endParaRPr lang="ja-JP" altLang="ja-JP" sz="4000" b="0">
            <a:effectLst/>
            <a:latin typeface="游ゴシック" panose="020B0400000000000000" pitchFamily="50" charset="-128"/>
            <a:ea typeface="游ゴシック" panose="020B0400000000000000" pitchFamily="50" charset="-128"/>
          </a:endParaRPr>
        </a:p>
        <a:p>
          <a:pPr algn="l" rtl="0">
            <a:lnSpc>
              <a:spcPts val="2300"/>
            </a:lnSpc>
          </a:pPr>
          <a:r>
            <a:rPr lang="ja-JP" altLang="ja-JP" sz="2000" b="0" i="0" baseline="0">
              <a:effectLst/>
              <a:latin typeface="游ゴシック" panose="020B0400000000000000" pitchFamily="50" charset="-128"/>
              <a:ea typeface="游ゴシック" panose="020B0400000000000000" pitchFamily="50" charset="-128"/>
              <a:cs typeface="+mn-cs"/>
            </a:rPr>
            <a:t>多子減免</a:t>
          </a:r>
          <a:endParaRPr lang="ja-JP" altLang="ja-JP" sz="4000" b="0">
            <a:effectLst/>
            <a:latin typeface="游ゴシック" panose="020B0400000000000000" pitchFamily="50" charset="-128"/>
            <a:ea typeface="游ゴシック" panose="020B0400000000000000" pitchFamily="50" charset="-128"/>
          </a:endParaRPr>
        </a:p>
        <a:p>
          <a:pPr algn="l" rtl="0">
            <a:lnSpc>
              <a:spcPts val="2300"/>
            </a:lnSpc>
          </a:pPr>
          <a:r>
            <a:rPr lang="en-US" altLang="ja-JP" sz="2000" b="0" i="0" u="sng" baseline="0">
              <a:effectLst/>
              <a:latin typeface="游ゴシック" panose="020B0400000000000000" pitchFamily="50" charset="-128"/>
              <a:ea typeface="游ゴシック" panose="020B0400000000000000" pitchFamily="50" charset="-128"/>
              <a:cs typeface="+mn-cs"/>
            </a:rPr>
            <a:t>30</a:t>
          </a:r>
          <a:r>
            <a:rPr lang="ja-JP" altLang="ja-JP" sz="2000" b="0" i="0" u="sng" baseline="0">
              <a:effectLst/>
              <a:latin typeface="游ゴシック" panose="020B0400000000000000" pitchFamily="50" charset="-128"/>
              <a:ea typeface="游ゴシック" panose="020B0400000000000000" pitchFamily="50" charset="-128"/>
              <a:cs typeface="+mn-cs"/>
            </a:rPr>
            <a:t>分延長　　　　　　　</a:t>
          </a:r>
          <a:r>
            <a:rPr lang="en-US" altLang="ja-JP" sz="2000" b="0" i="0" u="sng" baseline="0">
              <a:effectLst/>
              <a:latin typeface="游ゴシック" panose="020B0400000000000000" pitchFamily="50" charset="-128"/>
              <a:ea typeface="游ゴシック" panose="020B0400000000000000" pitchFamily="50" charset="-128"/>
              <a:cs typeface="+mn-cs"/>
            </a:rPr>
            <a:t>1,500</a:t>
          </a:r>
          <a:r>
            <a:rPr lang="ja-JP" altLang="ja-JP" sz="2000" b="0" i="0" u="sng" baseline="0">
              <a:effectLst/>
              <a:latin typeface="游ゴシック" panose="020B0400000000000000" pitchFamily="50" charset="-128"/>
              <a:ea typeface="游ゴシック" panose="020B0400000000000000" pitchFamily="50" charset="-128"/>
              <a:cs typeface="+mn-cs"/>
            </a:rPr>
            <a:t>円（＠</a:t>
          </a:r>
          <a:r>
            <a:rPr lang="en-US" altLang="ja-JP" sz="2000" b="0" i="0" u="sng" baseline="0">
              <a:effectLst/>
              <a:latin typeface="游ゴシック" panose="020B0400000000000000" pitchFamily="50" charset="-128"/>
              <a:ea typeface="游ゴシック" panose="020B0400000000000000" pitchFamily="50" charset="-128"/>
              <a:cs typeface="+mn-cs"/>
            </a:rPr>
            <a:t>3,000×1/2</a:t>
          </a:r>
          <a:r>
            <a:rPr lang="ja-JP" altLang="ja-JP" sz="2000" b="0" i="0" u="sng" baseline="0">
              <a:effectLst/>
              <a:latin typeface="游ゴシック" panose="020B0400000000000000" pitchFamily="50" charset="-128"/>
              <a:ea typeface="游ゴシック" panose="020B0400000000000000" pitchFamily="50" charset="-128"/>
              <a:cs typeface="+mn-cs"/>
            </a:rPr>
            <a:t>）</a:t>
          </a:r>
          <a:endParaRPr lang="ja-JP" altLang="ja-JP" sz="4000" b="0">
            <a:effectLst/>
            <a:latin typeface="游ゴシック" panose="020B0400000000000000" pitchFamily="50" charset="-128"/>
            <a:ea typeface="游ゴシック" panose="020B0400000000000000" pitchFamily="50" charset="-128"/>
          </a:endParaRPr>
        </a:p>
        <a:p>
          <a:pPr algn="l" rtl="0" eaLnBrk="1" fontAlgn="auto" latinLnBrk="0" hangingPunct="1">
            <a:lnSpc>
              <a:spcPts val="2300"/>
            </a:lnSpc>
          </a:pPr>
          <a:r>
            <a:rPr lang="en-US" altLang="ja-JP" sz="2000" b="0" i="0" u="sng" baseline="0">
              <a:effectLst/>
              <a:latin typeface="游ゴシック" panose="020B0400000000000000" pitchFamily="50" charset="-128"/>
              <a:ea typeface="游ゴシック" panose="020B0400000000000000" pitchFamily="50" charset="-128"/>
              <a:cs typeface="+mn-cs"/>
            </a:rPr>
            <a:t>1</a:t>
          </a:r>
          <a:r>
            <a:rPr lang="ja-JP" altLang="ja-JP" sz="2000" b="0" i="0" u="sng" baseline="0">
              <a:effectLst/>
              <a:latin typeface="游ゴシック" panose="020B0400000000000000" pitchFamily="50" charset="-128"/>
              <a:ea typeface="游ゴシック" panose="020B0400000000000000" pitchFamily="50" charset="-128"/>
              <a:cs typeface="+mn-cs"/>
            </a:rPr>
            <a:t>時間延長　　　　　  </a:t>
          </a:r>
          <a:r>
            <a:rPr lang="en-US" altLang="ja-JP" sz="2000" b="0" i="0" u="sng" baseline="0">
              <a:effectLst/>
              <a:latin typeface="游ゴシック" panose="020B0400000000000000" pitchFamily="50" charset="-128"/>
              <a:ea typeface="游ゴシック" panose="020B0400000000000000" pitchFamily="50" charset="-128"/>
              <a:cs typeface="+mn-cs"/>
            </a:rPr>
            <a:t>1,500</a:t>
          </a:r>
          <a:r>
            <a:rPr lang="ja-JP" altLang="ja-JP" sz="2000" b="0" i="0" u="sng" baseline="0">
              <a:effectLst/>
              <a:latin typeface="游ゴシック" panose="020B0400000000000000" pitchFamily="50" charset="-128"/>
              <a:ea typeface="游ゴシック" panose="020B0400000000000000" pitchFamily="50" charset="-128"/>
              <a:cs typeface="+mn-cs"/>
            </a:rPr>
            <a:t>円（＠</a:t>
          </a:r>
          <a:r>
            <a:rPr lang="en-US" altLang="ja-JP" sz="2000" b="0" i="0" u="sng" baseline="0">
              <a:effectLst/>
              <a:latin typeface="游ゴシック" panose="020B0400000000000000" pitchFamily="50" charset="-128"/>
              <a:ea typeface="游ゴシック" panose="020B0400000000000000" pitchFamily="50" charset="-128"/>
              <a:cs typeface="+mn-cs"/>
            </a:rPr>
            <a:t>3,000×1/2</a:t>
          </a:r>
          <a:r>
            <a:rPr lang="ja-JP" altLang="ja-JP" sz="2000" b="0" i="0" u="sng" baseline="0">
              <a:effectLst/>
              <a:latin typeface="游ゴシック" panose="020B0400000000000000" pitchFamily="50" charset="-128"/>
              <a:ea typeface="游ゴシック" panose="020B0400000000000000" pitchFamily="50" charset="-128"/>
              <a:cs typeface="+mn-cs"/>
            </a:rPr>
            <a:t>）</a:t>
          </a:r>
          <a:endParaRPr lang="ja-JP" altLang="ja-JP" sz="4000" b="0">
            <a:effectLst/>
            <a:latin typeface="游ゴシック" panose="020B0400000000000000" pitchFamily="50" charset="-128"/>
            <a:ea typeface="游ゴシック" panose="020B0400000000000000" pitchFamily="50" charset="-128"/>
          </a:endParaRPr>
        </a:p>
        <a:p>
          <a:pPr algn="l" rtl="0">
            <a:lnSpc>
              <a:spcPts val="2300"/>
            </a:lnSpc>
          </a:pPr>
          <a:r>
            <a:rPr lang="en-US" altLang="ja-JP" sz="2000" b="0" i="0" u="sng" baseline="0">
              <a:effectLst/>
              <a:latin typeface="游ゴシック" panose="020B0400000000000000" pitchFamily="50" charset="-128"/>
              <a:ea typeface="游ゴシック" panose="020B0400000000000000" pitchFamily="50" charset="-128"/>
              <a:cs typeface="+mn-cs"/>
            </a:rPr>
            <a:t>2</a:t>
          </a:r>
          <a:r>
            <a:rPr lang="ja-JP" altLang="ja-JP" sz="2000" b="0" i="0" u="sng" baseline="0">
              <a:effectLst/>
              <a:latin typeface="游ゴシック" panose="020B0400000000000000" pitchFamily="50" charset="-128"/>
              <a:ea typeface="游ゴシック" panose="020B0400000000000000" pitchFamily="50" charset="-128"/>
              <a:cs typeface="+mn-cs"/>
            </a:rPr>
            <a:t>時間以上の延長　　各施設の設定料金</a:t>
          </a:r>
          <a:r>
            <a:rPr lang="en-US" altLang="ja-JP" sz="2000" b="0" i="0" u="sng" baseline="0">
              <a:effectLst/>
              <a:latin typeface="游ゴシック" panose="020B0400000000000000" pitchFamily="50" charset="-128"/>
              <a:ea typeface="游ゴシック" panose="020B0400000000000000" pitchFamily="50" charset="-128"/>
              <a:cs typeface="+mn-cs"/>
            </a:rPr>
            <a:t>×1/2</a:t>
          </a:r>
          <a:endParaRPr lang="ja-JP" altLang="ja-JP" sz="4000" b="0">
            <a:effectLst/>
            <a:latin typeface="游ゴシック" panose="020B0400000000000000" pitchFamily="50" charset="-128"/>
            <a:ea typeface="游ゴシック" panose="020B0400000000000000" pitchFamily="50" charset="-128"/>
          </a:endParaRPr>
        </a:p>
        <a:p>
          <a:pPr algn="l" rtl="0">
            <a:lnSpc>
              <a:spcPts val="2300"/>
            </a:lnSpc>
            <a:defRPr sz="1000"/>
          </a:pPr>
          <a:endParaRPr lang="en-US" altLang="ja-JP" sz="2400" b="0"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2300"/>
            </a:lnSpc>
            <a:defRPr sz="1000"/>
          </a:pPr>
          <a:r>
            <a:rPr lang="en-US" altLang="ja-JP" sz="2000" b="0" i="0" u="none" strike="noStrike" baseline="0">
              <a:solidFill>
                <a:srgbClr val="000000"/>
              </a:solidFill>
              <a:latin typeface="游ゴシック" panose="020B0400000000000000" pitchFamily="50" charset="-128"/>
              <a:ea typeface="游ゴシック" panose="020B0400000000000000" pitchFamily="50" charset="-128"/>
            </a:rPr>
            <a:t>【</a:t>
          </a:r>
          <a:r>
            <a:rPr lang="ja-JP" altLang="en-US" sz="2000" b="0" i="0" u="none" strike="noStrike" baseline="0">
              <a:solidFill>
                <a:srgbClr val="000000"/>
              </a:solidFill>
              <a:latin typeface="游ゴシック" panose="020B0400000000000000" pitchFamily="50" charset="-128"/>
              <a:ea typeface="游ゴシック" panose="020B0400000000000000" pitchFamily="50" charset="-128"/>
            </a:rPr>
            <a:t>日額制の場合</a:t>
          </a:r>
          <a:r>
            <a:rPr lang="en-US" altLang="ja-JP" sz="2000" b="0" i="0" u="none" strike="noStrike" baseline="0">
              <a:solidFill>
                <a:srgbClr val="000000"/>
              </a:solidFill>
              <a:latin typeface="游ゴシック" panose="020B0400000000000000" pitchFamily="50" charset="-128"/>
              <a:ea typeface="游ゴシック" panose="020B0400000000000000" pitchFamily="50" charset="-128"/>
            </a:rPr>
            <a:t>】</a:t>
          </a:r>
        </a:p>
        <a:p>
          <a:pPr algn="l" rtl="0">
            <a:lnSpc>
              <a:spcPts val="2300"/>
            </a:lnSpc>
            <a:defRPr sz="1000"/>
          </a:pPr>
          <a:r>
            <a:rPr lang="ja-JP" altLang="en-US" sz="2000" b="0" i="0" u="sng" strike="noStrike" baseline="0">
              <a:solidFill>
                <a:srgbClr val="000000"/>
              </a:solidFill>
              <a:latin typeface="游ゴシック" panose="020B0400000000000000" pitchFamily="50" charset="-128"/>
              <a:ea typeface="游ゴシック" panose="020B0400000000000000" pitchFamily="50" charset="-128"/>
            </a:rPr>
            <a:t>各施設の設定による</a:t>
          </a:r>
          <a:endParaRPr lang="en-US" altLang="ja-JP" sz="2000" b="0" i="0" u="sng" strike="noStrike" baseline="0">
            <a:solidFill>
              <a:srgbClr val="000000"/>
            </a:solidFill>
            <a:latin typeface="游ゴシック" panose="020B0400000000000000" pitchFamily="50" charset="-128"/>
            <a:ea typeface="游ゴシック" panose="020B0400000000000000" pitchFamily="50" charset="-128"/>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02_&#32102;&#20184;&#20418;&#21729;&#29992;/02_&#35036;&#21161;&#37329;&#12539;&#21161;&#25104;&#37329;&#38306;&#20418;/01_&#20445;&#32946;&#25152;/03_&#30149;&#21407;&#24615;&#22823;&#33144;&#33740;&#23550;&#31574;/R2/4&#12304;&#21407;&#26412;&#12305;&#30149;&#21407;&#24615;&#22823;&#33144;&#33740;&#23550;&#31574;%20&#35519;&#26360;&#1228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別表１（消耗品購入）"/>
      <sheetName val="別表２（検便費）"/>
    </sheetNames>
    <sheetDataSet>
      <sheetData sheetId="0"/>
      <sheetData sheetId="1">
        <row r="55">
          <cell r="O55" t="str">
            <v>　 ～45</v>
          </cell>
          <cell r="P55">
            <v>23000</v>
          </cell>
        </row>
        <row r="56">
          <cell r="O56" t="str">
            <v>46～60</v>
          </cell>
          <cell r="P56">
            <v>30000</v>
          </cell>
        </row>
        <row r="57">
          <cell r="O57" t="str">
            <v>61～90</v>
          </cell>
          <cell r="P57">
            <v>37000</v>
          </cell>
        </row>
        <row r="58">
          <cell r="O58" t="str">
            <v>91～120</v>
          </cell>
          <cell r="P58">
            <v>41000</v>
          </cell>
        </row>
        <row r="59">
          <cell r="O59" t="str">
            <v>121～150</v>
          </cell>
          <cell r="P59">
            <v>45000</v>
          </cell>
        </row>
        <row r="60">
          <cell r="O60" t="str">
            <v>151～180</v>
          </cell>
          <cell r="P60">
            <v>49000</v>
          </cell>
        </row>
        <row r="61">
          <cell r="O61" t="str">
            <v>181～</v>
          </cell>
          <cell r="P61">
            <v>53000</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5.bin"/><Relationship Id="rId4" Type="http://schemas.openxmlformats.org/officeDocument/2006/relationships/comments" Target="../comments3.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5.xml"/><Relationship Id="rId1" Type="http://schemas.openxmlformats.org/officeDocument/2006/relationships/printerSettings" Target="../printerSettings/printerSettings6.bin"/><Relationship Id="rId4" Type="http://schemas.openxmlformats.org/officeDocument/2006/relationships/comments" Target="../comments4.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Q122"/>
  <sheetViews>
    <sheetView view="pageBreakPreview" topLeftCell="A34" zoomScaleNormal="100" zoomScaleSheetLayoutView="100" workbookViewId="0">
      <selection activeCell="C13" sqref="C13"/>
    </sheetView>
  </sheetViews>
  <sheetFormatPr defaultRowHeight="13.5" x14ac:dyDescent="0.15"/>
  <cols>
    <col min="1" max="2" width="9" style="2"/>
    <col min="3" max="3" width="9" style="2" customWidth="1"/>
    <col min="4" max="16384" width="9" style="2"/>
  </cols>
  <sheetData>
    <row r="1" spans="1:16" ht="17.25" x14ac:dyDescent="0.15">
      <c r="A1" s="1" t="s">
        <v>184</v>
      </c>
    </row>
    <row r="2" spans="1:16" x14ac:dyDescent="0.15">
      <c r="A2" s="3"/>
    </row>
    <row r="3" spans="1:16" x14ac:dyDescent="0.15">
      <c r="A3" s="3"/>
    </row>
    <row r="4" spans="1:16" x14ac:dyDescent="0.15">
      <c r="A4" s="3"/>
    </row>
    <row r="5" spans="1:16" x14ac:dyDescent="0.15">
      <c r="A5" s="3" t="s">
        <v>89</v>
      </c>
    </row>
    <row r="7" spans="1:16" x14ac:dyDescent="0.15">
      <c r="A7" s="4"/>
    </row>
    <row r="8" spans="1:16" s="232" customFormat="1" ht="14.25" x14ac:dyDescent="0.15">
      <c r="A8" s="230" t="s">
        <v>250</v>
      </c>
      <c r="B8" s="231" t="s">
        <v>251</v>
      </c>
      <c r="C8" s="231"/>
      <c r="D8" s="231"/>
      <c r="E8" s="231"/>
      <c r="F8" s="231"/>
      <c r="G8" s="231"/>
      <c r="H8" s="231"/>
      <c r="I8" s="231"/>
      <c r="J8" s="231"/>
      <c r="K8" s="231"/>
    </row>
    <row r="9" spans="1:16" ht="14.25" thickBot="1" x14ac:dyDescent="0.2">
      <c r="A9" s="4"/>
    </row>
    <row r="10" spans="1:16" ht="31.5" customHeight="1" thickTop="1" thickBot="1" x14ac:dyDescent="0.2">
      <c r="A10" s="4"/>
      <c r="C10" s="351">
        <v>99999</v>
      </c>
      <c r="D10" s="352"/>
      <c r="E10" s="352"/>
      <c r="F10" s="353"/>
    </row>
    <row r="11" spans="1:16" ht="19.5" thickTop="1" x14ac:dyDescent="0.15">
      <c r="A11" s="4"/>
      <c r="C11" s="5"/>
    </row>
    <row r="12" spans="1:16" x14ac:dyDescent="0.15">
      <c r="A12" s="4" t="s">
        <v>252</v>
      </c>
      <c r="B12" s="354" t="s">
        <v>185</v>
      </c>
      <c r="C12" s="354"/>
      <c r="D12" s="354"/>
      <c r="E12" s="354"/>
      <c r="F12" s="354"/>
      <c r="G12" s="354"/>
      <c r="H12" s="354"/>
      <c r="I12" s="354"/>
      <c r="J12" s="354"/>
      <c r="K12" s="354"/>
      <c r="L12" s="354"/>
      <c r="M12" s="354"/>
      <c r="N12" s="354"/>
    </row>
    <row r="13" spans="1:16" ht="14.25" thickBot="1" x14ac:dyDescent="0.2">
      <c r="A13" s="4"/>
    </row>
    <row r="14" spans="1:16" ht="31.5" customHeight="1" thickTop="1" thickBot="1" x14ac:dyDescent="0.2">
      <c r="A14" s="4"/>
      <c r="C14" s="227">
        <v>3</v>
      </c>
      <c r="O14" s="6"/>
    </row>
    <row r="15" spans="1:16" ht="14.25" thickTop="1" x14ac:dyDescent="0.15">
      <c r="A15" s="4"/>
      <c r="O15" s="6"/>
    </row>
    <row r="16" spans="1:16" ht="13.5" customHeight="1" x14ac:dyDescent="0.15">
      <c r="A16" s="4" t="s">
        <v>253</v>
      </c>
      <c r="B16" s="355" t="s">
        <v>246</v>
      </c>
      <c r="C16" s="355"/>
      <c r="D16" s="355"/>
      <c r="E16" s="355"/>
      <c r="F16" s="355"/>
      <c r="G16" s="355"/>
      <c r="H16" s="355"/>
      <c r="I16" s="355"/>
      <c r="J16" s="355"/>
      <c r="K16" s="355"/>
      <c r="L16" s="355"/>
      <c r="M16" s="355"/>
      <c r="N16" s="355"/>
      <c r="O16" s="355"/>
      <c r="P16" s="355"/>
    </row>
    <row r="17" spans="1:16" ht="24" customHeight="1" x14ac:dyDescent="0.15">
      <c r="A17" s="4"/>
      <c r="B17" s="355"/>
      <c r="C17" s="355"/>
      <c r="D17" s="355"/>
      <c r="E17" s="355"/>
      <c r="F17" s="355"/>
      <c r="G17" s="355"/>
      <c r="H17" s="355"/>
      <c r="I17" s="355"/>
      <c r="J17" s="355"/>
      <c r="K17" s="355"/>
      <c r="L17" s="355"/>
      <c r="M17" s="355"/>
      <c r="N17" s="355"/>
      <c r="O17" s="355"/>
      <c r="P17" s="355"/>
    </row>
    <row r="18" spans="1:16" x14ac:dyDescent="0.15">
      <c r="A18" s="4"/>
      <c r="O18" s="6"/>
    </row>
    <row r="19" spans="1:16" ht="24" customHeight="1" x14ac:dyDescent="0.15">
      <c r="A19" s="7" t="s">
        <v>254</v>
      </c>
      <c r="B19" s="355" t="s">
        <v>260</v>
      </c>
      <c r="C19" s="355"/>
      <c r="D19" s="355"/>
      <c r="E19" s="355"/>
      <c r="F19" s="355"/>
      <c r="G19" s="355"/>
      <c r="H19" s="355"/>
      <c r="I19" s="355"/>
      <c r="J19" s="355"/>
      <c r="K19" s="355"/>
      <c r="L19" s="355"/>
      <c r="M19" s="355"/>
      <c r="N19" s="355"/>
      <c r="O19" s="355"/>
      <c r="P19" s="355"/>
    </row>
    <row r="20" spans="1:16" x14ac:dyDescent="0.15">
      <c r="A20" s="4"/>
      <c r="O20" s="6"/>
    </row>
    <row r="21" spans="1:16" ht="17.25" customHeight="1" x14ac:dyDescent="0.15">
      <c r="A21" s="4" t="s">
        <v>255</v>
      </c>
      <c r="B21" s="2" t="s">
        <v>247</v>
      </c>
      <c r="O21" s="6"/>
    </row>
    <row r="22" spans="1:16" x14ac:dyDescent="0.15">
      <c r="A22" s="4"/>
      <c r="B22" s="8" t="s">
        <v>87</v>
      </c>
      <c r="C22" s="354" t="s">
        <v>186</v>
      </c>
      <c r="D22" s="354"/>
      <c r="E22" s="354"/>
      <c r="F22" s="354"/>
      <c r="G22" s="354"/>
      <c r="H22" s="354"/>
      <c r="I22" s="354"/>
      <c r="J22" s="354"/>
      <c r="K22" s="354"/>
      <c r="L22" s="354"/>
      <c r="M22" s="354"/>
      <c r="N22" s="354"/>
    </row>
    <row r="23" spans="1:16" ht="13.5" customHeight="1" x14ac:dyDescent="0.15">
      <c r="A23" s="4"/>
      <c r="B23" s="8" t="s">
        <v>86</v>
      </c>
      <c r="C23" s="355" t="s">
        <v>187</v>
      </c>
      <c r="D23" s="355"/>
      <c r="E23" s="355"/>
      <c r="F23" s="355"/>
      <c r="G23" s="355"/>
      <c r="H23" s="355"/>
      <c r="I23" s="355"/>
      <c r="J23" s="355"/>
      <c r="K23" s="355"/>
      <c r="L23" s="355"/>
      <c r="M23" s="355"/>
      <c r="N23" s="355"/>
    </row>
    <row r="24" spans="1:16" ht="16.5" customHeight="1" x14ac:dyDescent="0.15">
      <c r="A24" s="4"/>
      <c r="B24" s="8"/>
      <c r="C24" s="355"/>
      <c r="D24" s="355"/>
      <c r="E24" s="355"/>
      <c r="F24" s="355"/>
      <c r="G24" s="355"/>
      <c r="H24" s="355"/>
      <c r="I24" s="355"/>
      <c r="J24" s="355"/>
      <c r="K24" s="355"/>
      <c r="L24" s="355"/>
      <c r="M24" s="355"/>
      <c r="N24" s="355"/>
    </row>
    <row r="25" spans="1:16" x14ac:dyDescent="0.15">
      <c r="A25" s="4"/>
    </row>
    <row r="26" spans="1:16" ht="21.75" customHeight="1" x14ac:dyDescent="0.15">
      <c r="A26" s="7" t="s">
        <v>256</v>
      </c>
      <c r="B26" s="355" t="s">
        <v>188</v>
      </c>
      <c r="C26" s="355"/>
      <c r="D26" s="355"/>
      <c r="E26" s="355"/>
      <c r="F26" s="355"/>
      <c r="G26" s="355"/>
      <c r="H26" s="355"/>
      <c r="I26" s="355"/>
      <c r="J26" s="355"/>
      <c r="K26" s="355"/>
      <c r="L26" s="355"/>
      <c r="M26" s="355"/>
      <c r="N26" s="355"/>
    </row>
    <row r="27" spans="1:16" ht="21.75" customHeight="1" x14ac:dyDescent="0.15">
      <c r="A27" s="6"/>
      <c r="B27" s="12" t="s">
        <v>87</v>
      </c>
      <c r="C27" s="363" t="s">
        <v>189</v>
      </c>
      <c r="D27" s="363"/>
      <c r="E27" s="363"/>
      <c r="F27" s="363"/>
      <c r="G27" s="363"/>
      <c r="H27" s="363"/>
      <c r="I27" s="363"/>
      <c r="J27" s="363"/>
      <c r="K27" s="363"/>
      <c r="L27" s="363"/>
      <c r="M27" s="363"/>
      <c r="N27" s="363"/>
      <c r="O27" s="363"/>
      <c r="P27" s="363"/>
    </row>
    <row r="28" spans="1:16" ht="50.25" customHeight="1" x14ac:dyDescent="0.15">
      <c r="A28" s="11"/>
      <c r="B28" s="12" t="s">
        <v>86</v>
      </c>
      <c r="C28" s="363" t="s">
        <v>190</v>
      </c>
      <c r="D28" s="363"/>
      <c r="E28" s="363"/>
      <c r="F28" s="363"/>
      <c r="G28" s="363"/>
      <c r="H28" s="363"/>
      <c r="I28" s="363"/>
      <c r="J28" s="363"/>
      <c r="K28" s="363"/>
      <c r="L28" s="363"/>
      <c r="M28" s="363"/>
      <c r="N28" s="363"/>
      <c r="O28" s="363"/>
      <c r="P28" s="363"/>
    </row>
    <row r="29" spans="1:16" ht="18" customHeight="1" x14ac:dyDescent="0.15">
      <c r="A29" s="11"/>
      <c r="B29" s="12" t="s">
        <v>88</v>
      </c>
      <c r="C29" s="10" t="s">
        <v>183</v>
      </c>
      <c r="D29" s="13"/>
      <c r="E29" s="13"/>
      <c r="F29" s="13"/>
      <c r="G29" s="13"/>
      <c r="H29" s="13"/>
      <c r="I29" s="13"/>
      <c r="J29" s="13"/>
      <c r="K29" s="13"/>
      <c r="L29" s="13"/>
    </row>
    <row r="30" spans="1:16" ht="63" customHeight="1" x14ac:dyDescent="0.15">
      <c r="A30" s="11"/>
      <c r="B30" s="12" t="s">
        <v>96</v>
      </c>
      <c r="C30" s="363" t="s">
        <v>191</v>
      </c>
      <c r="D30" s="363"/>
      <c r="E30" s="363"/>
      <c r="F30" s="363"/>
      <c r="G30" s="363"/>
      <c r="H30" s="363"/>
      <c r="I30" s="363"/>
      <c r="J30" s="363"/>
      <c r="K30" s="363"/>
      <c r="L30" s="363"/>
      <c r="M30" s="363"/>
      <c r="N30" s="363"/>
      <c r="O30" s="363"/>
      <c r="P30" s="363"/>
    </row>
    <row r="31" spans="1:16" x14ac:dyDescent="0.15">
      <c r="A31" s="6"/>
      <c r="B31" s="8"/>
    </row>
    <row r="32" spans="1:16" x14ac:dyDescent="0.15">
      <c r="A32" s="6"/>
    </row>
    <row r="33" spans="1:16" ht="16.5" customHeight="1" x14ac:dyDescent="0.15">
      <c r="A33" s="4" t="s">
        <v>257</v>
      </c>
      <c r="B33" s="354" t="s">
        <v>192</v>
      </c>
      <c r="C33" s="354"/>
      <c r="D33" s="354"/>
      <c r="E33" s="354"/>
      <c r="F33" s="354"/>
      <c r="G33" s="354"/>
      <c r="H33" s="354"/>
      <c r="I33" s="354"/>
      <c r="J33" s="354"/>
      <c r="K33" s="354"/>
      <c r="L33" s="354"/>
      <c r="M33" s="354"/>
      <c r="N33" s="354"/>
    </row>
    <row r="34" spans="1:16" ht="33.75" customHeight="1" x14ac:dyDescent="0.15">
      <c r="A34" s="6"/>
      <c r="B34" s="9" t="s">
        <v>87</v>
      </c>
      <c r="C34" s="364" t="s">
        <v>189</v>
      </c>
      <c r="D34" s="364"/>
      <c r="E34" s="364"/>
      <c r="F34" s="364"/>
      <c r="G34" s="364"/>
      <c r="H34" s="364"/>
      <c r="I34" s="364"/>
      <c r="J34" s="364"/>
      <c r="K34" s="364"/>
      <c r="L34" s="364"/>
      <c r="M34" s="364"/>
      <c r="N34" s="364"/>
      <c r="O34" s="364"/>
      <c r="P34" s="364"/>
    </row>
    <row r="35" spans="1:16" x14ac:dyDescent="0.15">
      <c r="A35" s="11"/>
      <c r="B35" s="9" t="s">
        <v>86</v>
      </c>
      <c r="C35" s="356" t="s">
        <v>98</v>
      </c>
      <c r="D35" s="356"/>
      <c r="E35" s="356"/>
      <c r="F35" s="356"/>
      <c r="G35" s="356"/>
      <c r="H35" s="356"/>
      <c r="I35" s="356"/>
      <c r="J35" s="356"/>
      <c r="K35" s="356"/>
      <c r="L35" s="356"/>
      <c r="M35" s="356"/>
      <c r="N35" s="356"/>
    </row>
    <row r="36" spans="1:16" ht="13.5" customHeight="1" x14ac:dyDescent="0.15">
      <c r="A36" s="11"/>
      <c r="B36" s="9" t="s">
        <v>88</v>
      </c>
      <c r="C36" s="363" t="s">
        <v>193</v>
      </c>
      <c r="D36" s="363"/>
      <c r="E36" s="363"/>
      <c r="F36" s="363"/>
      <c r="G36" s="363"/>
      <c r="H36" s="363"/>
      <c r="I36" s="363"/>
      <c r="J36" s="363"/>
      <c r="K36" s="363"/>
      <c r="L36" s="363"/>
      <c r="M36" s="363"/>
      <c r="N36" s="363"/>
      <c r="O36" s="363"/>
      <c r="P36" s="363"/>
    </row>
    <row r="37" spans="1:16" ht="34.5" customHeight="1" x14ac:dyDescent="0.15">
      <c r="A37" s="6"/>
      <c r="B37" s="8"/>
      <c r="C37" s="363"/>
      <c r="D37" s="363"/>
      <c r="E37" s="363"/>
      <c r="F37" s="363"/>
      <c r="G37" s="363"/>
      <c r="H37" s="363"/>
      <c r="I37" s="363"/>
      <c r="J37" s="363"/>
      <c r="K37" s="363"/>
      <c r="L37" s="363"/>
      <c r="M37" s="363"/>
      <c r="N37" s="363"/>
      <c r="O37" s="363"/>
      <c r="P37" s="363"/>
    </row>
    <row r="38" spans="1:16" ht="13.5" customHeight="1" x14ac:dyDescent="0.15">
      <c r="A38" s="11"/>
      <c r="B38" s="9" t="s">
        <v>96</v>
      </c>
      <c r="C38" s="363" t="s">
        <v>854</v>
      </c>
      <c r="D38" s="363"/>
      <c r="E38" s="363"/>
      <c r="F38" s="363"/>
      <c r="G38" s="363"/>
      <c r="H38" s="363"/>
      <c r="I38" s="363"/>
      <c r="J38" s="363"/>
      <c r="K38" s="363"/>
      <c r="L38" s="363"/>
      <c r="M38" s="363"/>
      <c r="N38" s="363"/>
      <c r="O38" s="363"/>
      <c r="P38" s="363"/>
    </row>
    <row r="39" spans="1:16" ht="15.75" customHeight="1" x14ac:dyDescent="0.15">
      <c r="A39" s="6"/>
      <c r="B39" s="8"/>
      <c r="C39" s="363"/>
      <c r="D39" s="363"/>
      <c r="E39" s="363"/>
      <c r="F39" s="363"/>
      <c r="G39" s="363"/>
      <c r="H39" s="363"/>
      <c r="I39" s="363"/>
      <c r="J39" s="363"/>
      <c r="K39" s="363"/>
      <c r="L39" s="363"/>
      <c r="M39" s="363"/>
      <c r="N39" s="363"/>
      <c r="O39" s="363"/>
      <c r="P39" s="363"/>
    </row>
    <row r="40" spans="1:16" x14ac:dyDescent="0.15">
      <c r="A40" s="6"/>
    </row>
    <row r="41" spans="1:16" x14ac:dyDescent="0.15">
      <c r="A41" s="14" t="s">
        <v>258</v>
      </c>
      <c r="B41" s="15" t="s">
        <v>855</v>
      </c>
      <c r="C41" s="10"/>
      <c r="D41" s="10"/>
      <c r="E41" s="10"/>
      <c r="F41" s="10"/>
      <c r="G41" s="10"/>
    </row>
    <row r="42" spans="1:16" ht="45.75" customHeight="1" x14ac:dyDescent="0.15">
      <c r="A42" s="16"/>
      <c r="B42" s="12" t="s">
        <v>87</v>
      </c>
      <c r="C42" s="363" t="s">
        <v>847</v>
      </c>
      <c r="D42" s="363"/>
      <c r="E42" s="363"/>
      <c r="F42" s="363"/>
      <c r="G42" s="363"/>
      <c r="H42" s="363"/>
      <c r="I42" s="363"/>
      <c r="J42" s="363"/>
      <c r="K42" s="363"/>
      <c r="L42" s="363"/>
      <c r="M42" s="363"/>
      <c r="N42" s="363"/>
      <c r="O42" s="363"/>
      <c r="P42" s="363"/>
    </row>
    <row r="43" spans="1:16" x14ac:dyDescent="0.15">
      <c r="A43" s="16"/>
      <c r="B43" s="10"/>
      <c r="C43" s="17" t="s">
        <v>194</v>
      </c>
      <c r="D43" s="10"/>
      <c r="E43" s="10"/>
      <c r="F43" s="10"/>
      <c r="G43" s="10"/>
    </row>
    <row r="44" spans="1:16" x14ac:dyDescent="0.15">
      <c r="A44" s="11"/>
      <c r="B44" s="13"/>
      <c r="C44" s="13"/>
      <c r="D44" s="13"/>
      <c r="E44" s="13"/>
      <c r="F44" s="13"/>
      <c r="G44" s="13"/>
    </row>
    <row r="45" spans="1:16" x14ac:dyDescent="0.15">
      <c r="A45" s="6"/>
    </row>
    <row r="46" spans="1:16" x14ac:dyDescent="0.15">
      <c r="A46" s="4" t="s">
        <v>259</v>
      </c>
      <c r="B46" s="2" t="s">
        <v>195</v>
      </c>
    </row>
    <row r="47" spans="1:16" x14ac:dyDescent="0.15">
      <c r="A47" s="6"/>
      <c r="B47" s="8" t="s">
        <v>87</v>
      </c>
      <c r="C47" s="2" t="s">
        <v>856</v>
      </c>
    </row>
    <row r="48" spans="1:16" ht="32.25" customHeight="1" x14ac:dyDescent="0.15">
      <c r="B48" s="8" t="s">
        <v>86</v>
      </c>
      <c r="C48" s="357" t="s">
        <v>857</v>
      </c>
      <c r="D48" s="357"/>
      <c r="E48" s="357"/>
      <c r="F48" s="357"/>
      <c r="G48" s="357"/>
      <c r="H48" s="357"/>
      <c r="I48" s="357"/>
      <c r="J48" s="357"/>
      <c r="K48" s="357"/>
      <c r="L48" s="357"/>
      <c r="M48" s="357"/>
      <c r="N48" s="357"/>
    </row>
    <row r="49" spans="1:17" x14ac:dyDescent="0.15">
      <c r="A49" s="4"/>
    </row>
    <row r="50" spans="1:17" ht="13.5" customHeight="1" x14ac:dyDescent="0.15">
      <c r="A50" s="4" t="s">
        <v>112</v>
      </c>
      <c r="B50" s="355" t="s">
        <v>248</v>
      </c>
      <c r="C50" s="355"/>
      <c r="D50" s="355"/>
      <c r="E50" s="355"/>
      <c r="F50" s="355"/>
      <c r="G50" s="355"/>
      <c r="H50" s="355"/>
      <c r="I50" s="355"/>
      <c r="J50" s="355"/>
      <c r="K50" s="355"/>
      <c r="L50" s="355"/>
      <c r="M50" s="355"/>
      <c r="N50" s="355"/>
      <c r="O50" s="355"/>
      <c r="P50" s="355"/>
    </row>
    <row r="51" spans="1:17" ht="18.75" customHeight="1" x14ac:dyDescent="0.15">
      <c r="A51" s="4"/>
      <c r="B51" s="355"/>
      <c r="C51" s="355"/>
      <c r="D51" s="355"/>
      <c r="E51" s="355"/>
      <c r="F51" s="355"/>
      <c r="G51" s="355"/>
      <c r="H51" s="355"/>
      <c r="I51" s="355"/>
      <c r="J51" s="355"/>
      <c r="K51" s="355"/>
      <c r="L51" s="355"/>
      <c r="M51" s="355"/>
      <c r="N51" s="355"/>
      <c r="O51" s="355"/>
      <c r="P51" s="355"/>
    </row>
    <row r="52" spans="1:17" x14ac:dyDescent="0.15">
      <c r="A52" s="4"/>
    </row>
    <row r="53" spans="1:17" ht="18.75" customHeight="1" x14ac:dyDescent="0.15">
      <c r="A53" s="4"/>
      <c r="B53" s="2" t="s">
        <v>858</v>
      </c>
    </row>
    <row r="54" spans="1:17" ht="18.75" customHeight="1" x14ac:dyDescent="0.15">
      <c r="A54" s="4"/>
    </row>
    <row r="55" spans="1:17" s="235" customFormat="1" ht="21" customHeight="1" x14ac:dyDescent="0.15">
      <c r="A55" s="365" t="s">
        <v>261</v>
      </c>
      <c r="B55" s="365"/>
      <c r="C55" s="365"/>
      <c r="D55" s="365"/>
      <c r="E55" s="365"/>
      <c r="F55" s="365"/>
      <c r="G55" s="365"/>
      <c r="H55" s="365"/>
      <c r="I55" s="365"/>
      <c r="J55" s="365"/>
      <c r="K55" s="365"/>
      <c r="L55" s="365"/>
      <c r="M55" s="365"/>
      <c r="N55" s="365"/>
      <c r="O55" s="365"/>
      <c r="P55" s="365"/>
      <c r="Q55" s="297"/>
    </row>
    <row r="56" spans="1:17" s="235" customFormat="1" x14ac:dyDescent="0.15">
      <c r="A56" s="366" t="s">
        <v>262</v>
      </c>
      <c r="B56" s="367"/>
      <c r="C56" s="367"/>
      <c r="D56" s="367"/>
      <c r="E56" s="367"/>
      <c r="F56" s="367"/>
      <c r="G56" s="367"/>
      <c r="H56" s="367"/>
      <c r="I56" s="367"/>
      <c r="J56" s="367"/>
      <c r="K56" s="367"/>
      <c r="L56" s="367"/>
      <c r="M56" s="367"/>
      <c r="N56" s="367"/>
      <c r="O56" s="367"/>
      <c r="P56" s="233"/>
      <c r="Q56" s="234"/>
    </row>
    <row r="57" spans="1:17" s="235" customFormat="1" x14ac:dyDescent="0.15">
      <c r="A57" s="368" t="s">
        <v>263</v>
      </c>
      <c r="B57" s="368"/>
      <c r="C57" s="368"/>
      <c r="D57" s="368"/>
      <c r="E57" s="368" t="s">
        <v>264</v>
      </c>
      <c r="F57" s="368"/>
      <c r="G57" s="368"/>
      <c r="H57" s="368"/>
      <c r="I57" s="368" t="s">
        <v>265</v>
      </c>
      <c r="J57" s="368"/>
      <c r="K57" s="368"/>
      <c r="L57" s="368"/>
      <c r="M57" s="369" t="s">
        <v>266</v>
      </c>
      <c r="N57" s="370"/>
      <c r="O57" s="370"/>
      <c r="P57" s="370"/>
      <c r="Q57" s="234"/>
    </row>
    <row r="58" spans="1:17" s="235" customFormat="1" x14ac:dyDescent="0.15">
      <c r="A58" s="236">
        <v>41102</v>
      </c>
      <c r="B58" s="358" t="s">
        <v>267</v>
      </c>
      <c r="C58" s="358"/>
      <c r="D58" s="358"/>
      <c r="E58" s="236">
        <v>41201</v>
      </c>
      <c r="F58" s="359" t="s">
        <v>268</v>
      </c>
      <c r="G58" s="360"/>
      <c r="H58" s="361"/>
      <c r="I58" s="237">
        <v>41403</v>
      </c>
      <c r="J58" s="362" t="s">
        <v>269</v>
      </c>
      <c r="K58" s="362"/>
      <c r="L58" s="362"/>
      <c r="M58" s="238">
        <v>41502</v>
      </c>
      <c r="N58" s="362" t="s">
        <v>270</v>
      </c>
      <c r="O58" s="362"/>
      <c r="P58" s="362"/>
      <c r="Q58" s="234"/>
    </row>
    <row r="59" spans="1:17" s="235" customFormat="1" x14ac:dyDescent="0.15">
      <c r="A59" s="236">
        <v>41103</v>
      </c>
      <c r="B59" s="358" t="s">
        <v>271</v>
      </c>
      <c r="C59" s="358"/>
      <c r="D59" s="358"/>
      <c r="E59" s="236">
        <v>41203</v>
      </c>
      <c r="F59" s="359" t="s">
        <v>272</v>
      </c>
      <c r="G59" s="360"/>
      <c r="H59" s="361"/>
      <c r="I59" s="237">
        <v>41405</v>
      </c>
      <c r="J59" s="362" t="s">
        <v>273</v>
      </c>
      <c r="K59" s="362"/>
      <c r="L59" s="362"/>
      <c r="M59" s="238">
        <v>41503</v>
      </c>
      <c r="N59" s="362" t="s">
        <v>274</v>
      </c>
      <c r="O59" s="362"/>
      <c r="P59" s="362"/>
      <c r="Q59" s="234"/>
    </row>
    <row r="60" spans="1:17" s="235" customFormat="1" ht="13.5" customHeight="1" x14ac:dyDescent="0.15">
      <c r="A60" s="236">
        <v>41106</v>
      </c>
      <c r="B60" s="358" t="s">
        <v>275</v>
      </c>
      <c r="C60" s="358"/>
      <c r="D60" s="358"/>
      <c r="E60" s="236">
        <v>41204</v>
      </c>
      <c r="F60" s="359" t="s">
        <v>276</v>
      </c>
      <c r="G60" s="360"/>
      <c r="H60" s="361"/>
      <c r="I60" s="237">
        <v>41407</v>
      </c>
      <c r="J60" s="362" t="s">
        <v>277</v>
      </c>
      <c r="K60" s="362"/>
      <c r="L60" s="362"/>
      <c r="M60" s="238">
        <v>41505</v>
      </c>
      <c r="N60" s="362" t="s">
        <v>278</v>
      </c>
      <c r="O60" s="362"/>
      <c r="P60" s="362"/>
      <c r="Q60" s="234"/>
    </row>
    <row r="61" spans="1:17" s="235" customFormat="1" x14ac:dyDescent="0.15">
      <c r="A61" s="236">
        <v>41107</v>
      </c>
      <c r="B61" s="358" t="s">
        <v>279</v>
      </c>
      <c r="C61" s="358"/>
      <c r="D61" s="358"/>
      <c r="E61" s="236">
        <v>41205</v>
      </c>
      <c r="F61" s="359" t="s">
        <v>280</v>
      </c>
      <c r="G61" s="360"/>
      <c r="H61" s="361"/>
      <c r="I61" s="237">
        <v>41408</v>
      </c>
      <c r="J61" s="362" t="s">
        <v>281</v>
      </c>
      <c r="K61" s="362"/>
      <c r="L61" s="362"/>
      <c r="M61" s="238">
        <v>41506</v>
      </c>
      <c r="N61" s="362" t="s">
        <v>282</v>
      </c>
      <c r="O61" s="362"/>
      <c r="P61" s="362"/>
      <c r="Q61" s="234"/>
    </row>
    <row r="62" spans="1:17" s="235" customFormat="1" x14ac:dyDescent="0.15">
      <c r="A62" s="236">
        <v>41109</v>
      </c>
      <c r="B62" s="358" t="s">
        <v>285</v>
      </c>
      <c r="C62" s="358"/>
      <c r="D62" s="358"/>
      <c r="E62" s="368" t="s">
        <v>283</v>
      </c>
      <c r="F62" s="368"/>
      <c r="G62" s="368"/>
      <c r="H62" s="368"/>
      <c r="I62" s="237">
        <v>41409</v>
      </c>
      <c r="J62" s="362" t="s">
        <v>284</v>
      </c>
      <c r="K62" s="362"/>
      <c r="L62" s="362"/>
      <c r="M62" s="238">
        <v>41512</v>
      </c>
      <c r="N62" s="362" t="s">
        <v>288</v>
      </c>
      <c r="O62" s="362"/>
      <c r="P62" s="362"/>
      <c r="Q62" s="234"/>
    </row>
    <row r="63" spans="1:17" s="235" customFormat="1" x14ac:dyDescent="0.15">
      <c r="A63" s="236">
        <v>41110</v>
      </c>
      <c r="B63" s="358" t="s">
        <v>289</v>
      </c>
      <c r="C63" s="358"/>
      <c r="D63" s="358"/>
      <c r="E63" s="236">
        <v>41302</v>
      </c>
      <c r="F63" s="371" t="s">
        <v>286</v>
      </c>
      <c r="G63" s="372"/>
      <c r="H63" s="373"/>
      <c r="I63" s="237">
        <v>41410</v>
      </c>
      <c r="J63" s="362" t="s">
        <v>287</v>
      </c>
      <c r="K63" s="362"/>
      <c r="L63" s="362"/>
      <c r="M63" s="238">
        <v>41514</v>
      </c>
      <c r="N63" s="362" t="s">
        <v>295</v>
      </c>
      <c r="O63" s="362"/>
      <c r="P63" s="362"/>
      <c r="Q63" s="234"/>
    </row>
    <row r="64" spans="1:17" s="235" customFormat="1" x14ac:dyDescent="0.15">
      <c r="A64" s="236">
        <v>41112</v>
      </c>
      <c r="B64" s="358" t="s">
        <v>292</v>
      </c>
      <c r="C64" s="358"/>
      <c r="D64" s="358"/>
      <c r="E64" s="236">
        <v>41303</v>
      </c>
      <c r="F64" s="371" t="s">
        <v>290</v>
      </c>
      <c r="G64" s="372"/>
      <c r="H64" s="373"/>
      <c r="I64" s="237">
        <v>41411</v>
      </c>
      <c r="J64" s="362" t="s">
        <v>291</v>
      </c>
      <c r="K64" s="362"/>
      <c r="L64" s="362"/>
      <c r="M64" s="238">
        <v>41516</v>
      </c>
      <c r="N64" s="362" t="s">
        <v>300</v>
      </c>
      <c r="O64" s="362"/>
      <c r="P64" s="362"/>
      <c r="Q64" s="234"/>
    </row>
    <row r="65" spans="1:17" s="235" customFormat="1" x14ac:dyDescent="0.15">
      <c r="A65" s="236" t="s">
        <v>296</v>
      </c>
      <c r="B65" s="358" t="s">
        <v>297</v>
      </c>
      <c r="C65" s="358"/>
      <c r="D65" s="358"/>
      <c r="E65" s="236">
        <v>41304</v>
      </c>
      <c r="F65" s="371" t="s">
        <v>293</v>
      </c>
      <c r="G65" s="372"/>
      <c r="H65" s="373"/>
      <c r="I65" s="237">
        <v>41412</v>
      </c>
      <c r="J65" s="362" t="s">
        <v>294</v>
      </c>
      <c r="K65" s="362"/>
      <c r="L65" s="362"/>
      <c r="M65" s="238">
        <v>41517</v>
      </c>
      <c r="N65" s="362" t="s">
        <v>303</v>
      </c>
      <c r="O65" s="362"/>
      <c r="P65" s="362"/>
      <c r="Q65" s="234"/>
    </row>
    <row r="66" spans="1:17" s="235" customFormat="1" x14ac:dyDescent="0.15">
      <c r="A66" s="368" t="s">
        <v>301</v>
      </c>
      <c r="B66" s="368"/>
      <c r="C66" s="368"/>
      <c r="D66" s="376"/>
      <c r="E66" s="236">
        <v>41307</v>
      </c>
      <c r="F66" s="358" t="s">
        <v>298</v>
      </c>
      <c r="G66" s="358"/>
      <c r="H66" s="358"/>
      <c r="I66" s="237">
        <v>41413</v>
      </c>
      <c r="J66" s="362" t="s">
        <v>299</v>
      </c>
      <c r="K66" s="362"/>
      <c r="L66" s="362"/>
      <c r="M66" s="237">
        <v>41518</v>
      </c>
      <c r="N66" s="362" t="s">
        <v>306</v>
      </c>
      <c r="O66" s="362"/>
      <c r="P66" s="362"/>
      <c r="Q66" s="234"/>
    </row>
    <row r="67" spans="1:17" s="235" customFormat="1" x14ac:dyDescent="0.15">
      <c r="A67" s="240" t="s">
        <v>304</v>
      </c>
      <c r="B67" s="377" t="s">
        <v>305</v>
      </c>
      <c r="C67" s="377"/>
      <c r="D67" s="377"/>
      <c r="E67" s="239"/>
      <c r="F67" s="374"/>
      <c r="G67" s="374"/>
      <c r="H67" s="375"/>
      <c r="I67" s="238">
        <v>41414</v>
      </c>
      <c r="J67" s="362" t="s">
        <v>302</v>
      </c>
      <c r="K67" s="362"/>
      <c r="L67" s="362"/>
      <c r="M67" s="237">
        <v>41519</v>
      </c>
      <c r="N67" s="362" t="s">
        <v>309</v>
      </c>
      <c r="O67" s="362"/>
      <c r="P67" s="362"/>
      <c r="Q67" s="234"/>
    </row>
    <row r="68" spans="1:17" s="235" customFormat="1" x14ac:dyDescent="0.15">
      <c r="A68" s="240" t="s">
        <v>307</v>
      </c>
      <c r="B68" s="377" t="s">
        <v>308</v>
      </c>
      <c r="C68" s="377"/>
      <c r="D68" s="377"/>
      <c r="E68" s="241"/>
      <c r="F68" s="241"/>
      <c r="G68" s="241"/>
      <c r="H68" s="241"/>
      <c r="I68" s="238">
        <v>41415</v>
      </c>
      <c r="J68" s="362" t="s">
        <v>405</v>
      </c>
      <c r="K68" s="362"/>
      <c r="L68" s="362"/>
      <c r="M68" s="237">
        <v>41520</v>
      </c>
      <c r="N68" s="362" t="s">
        <v>312</v>
      </c>
      <c r="O68" s="362"/>
      <c r="P68" s="362"/>
      <c r="Q68" s="234"/>
    </row>
    <row r="69" spans="1:17" s="235" customFormat="1" x14ac:dyDescent="0.15">
      <c r="A69" s="240" t="s">
        <v>310</v>
      </c>
      <c r="B69" s="377" t="s">
        <v>311</v>
      </c>
      <c r="C69" s="377"/>
      <c r="D69" s="377"/>
      <c r="E69" s="241"/>
      <c r="F69" s="241"/>
      <c r="G69" s="241"/>
      <c r="H69" s="241"/>
      <c r="I69" s="295"/>
      <c r="J69" s="295"/>
      <c r="K69" s="295"/>
      <c r="L69" s="295"/>
      <c r="M69" s="234"/>
    </row>
    <row r="70" spans="1:17" s="235" customFormat="1" x14ac:dyDescent="0.15">
      <c r="A70" s="240" t="s">
        <v>313</v>
      </c>
      <c r="B70" s="377" t="s">
        <v>314</v>
      </c>
      <c r="C70" s="377"/>
      <c r="D70" s="377"/>
      <c r="E70" s="241"/>
      <c r="F70" s="241"/>
      <c r="G70" s="241"/>
      <c r="H70" s="241"/>
      <c r="I70" s="295"/>
      <c r="J70" s="295"/>
      <c r="K70" s="295"/>
      <c r="L70" s="295"/>
      <c r="M70" s="234"/>
    </row>
    <row r="71" spans="1:17" s="235" customFormat="1" x14ac:dyDescent="0.15">
      <c r="A71" s="240" t="s">
        <v>315</v>
      </c>
      <c r="B71" s="377" t="s">
        <v>316</v>
      </c>
      <c r="C71" s="377"/>
      <c r="D71" s="377"/>
      <c r="E71" s="241"/>
      <c r="F71" s="241"/>
      <c r="G71" s="241"/>
      <c r="H71" s="241"/>
      <c r="I71" s="295"/>
      <c r="J71" s="295"/>
      <c r="K71" s="295"/>
      <c r="L71" s="295"/>
      <c r="M71" s="234"/>
    </row>
    <row r="72" spans="1:17" s="235" customFormat="1" x14ac:dyDescent="0.15">
      <c r="A72" s="240" t="s">
        <v>317</v>
      </c>
      <c r="B72" s="377" t="s">
        <v>318</v>
      </c>
      <c r="C72" s="377"/>
      <c r="D72" s="377"/>
      <c r="E72" s="241"/>
      <c r="F72" s="241"/>
      <c r="G72" s="241"/>
      <c r="H72" s="241"/>
      <c r="I72" s="295"/>
      <c r="J72" s="295"/>
      <c r="K72" s="295"/>
      <c r="L72" s="295"/>
      <c r="M72" s="241"/>
      <c r="N72" s="241"/>
      <c r="O72" s="241"/>
      <c r="P72" s="241"/>
      <c r="Q72" s="234"/>
    </row>
    <row r="73" spans="1:17" s="235" customFormat="1" x14ac:dyDescent="0.15">
      <c r="A73" s="241"/>
      <c r="B73" s="241"/>
      <c r="C73" s="241"/>
      <c r="D73" s="241"/>
      <c r="E73" s="295"/>
      <c r="F73" s="295"/>
      <c r="G73" s="295"/>
      <c r="H73" s="295"/>
      <c r="I73" s="241"/>
      <c r="J73" s="241"/>
      <c r="K73" s="241"/>
      <c r="L73" s="241"/>
      <c r="M73" s="234"/>
    </row>
    <row r="74" spans="1:17" s="235" customFormat="1" x14ac:dyDescent="0.15">
      <c r="A74" s="241"/>
      <c r="B74" s="241"/>
      <c r="C74" s="241"/>
      <c r="D74" s="241"/>
      <c r="E74" s="241"/>
      <c r="F74" s="241"/>
      <c r="G74" s="241"/>
      <c r="H74" s="241"/>
      <c r="I74" s="295"/>
      <c r="J74" s="295"/>
      <c r="K74" s="295"/>
      <c r="L74" s="295"/>
      <c r="M74" s="241"/>
      <c r="N74" s="241"/>
      <c r="O74" s="241"/>
      <c r="P74" s="241"/>
      <c r="Q74" s="234"/>
    </row>
    <row r="75" spans="1:17" s="235" customFormat="1" x14ac:dyDescent="0.15">
      <c r="A75" s="241"/>
      <c r="B75" s="241"/>
      <c r="C75" s="241"/>
      <c r="D75" s="241"/>
      <c r="E75" s="295"/>
      <c r="F75" s="295"/>
      <c r="G75" s="295"/>
      <c r="H75" s="241"/>
      <c r="I75" s="295"/>
      <c r="J75" s="295"/>
      <c r="K75" s="295"/>
      <c r="L75" s="295"/>
      <c r="M75" s="241"/>
      <c r="N75" s="241"/>
      <c r="O75" s="241"/>
      <c r="P75" s="241"/>
      <c r="Q75" s="234"/>
    </row>
    <row r="76" spans="1:17" s="299" customFormat="1" x14ac:dyDescent="0.15">
      <c r="A76" s="384" t="s">
        <v>406</v>
      </c>
      <c r="B76" s="385"/>
      <c r="C76" s="385"/>
      <c r="D76" s="385"/>
      <c r="E76" s="385"/>
      <c r="F76" s="385"/>
      <c r="G76" s="385"/>
      <c r="H76" s="385"/>
      <c r="I76" s="385"/>
      <c r="J76" s="385"/>
      <c r="K76" s="385"/>
      <c r="L76" s="385"/>
      <c r="M76" s="385"/>
      <c r="N76" s="385"/>
      <c r="O76" s="385"/>
      <c r="P76" s="385"/>
      <c r="Q76" s="298"/>
    </row>
    <row r="77" spans="1:17" s="299" customFormat="1" x14ac:dyDescent="0.15">
      <c r="A77" s="389" t="s">
        <v>407</v>
      </c>
      <c r="B77" s="390"/>
      <c r="C77" s="390"/>
      <c r="D77" s="391"/>
      <c r="E77" s="389" t="s">
        <v>408</v>
      </c>
      <c r="F77" s="390"/>
      <c r="G77" s="390"/>
      <c r="H77" s="391"/>
      <c r="I77" s="389" t="s">
        <v>409</v>
      </c>
      <c r="J77" s="390"/>
      <c r="K77" s="390"/>
      <c r="L77" s="391"/>
      <c r="M77" s="386" t="s">
        <v>410</v>
      </c>
      <c r="N77" s="387"/>
      <c r="O77" s="387"/>
      <c r="P77" s="388"/>
    </row>
    <row r="78" spans="1:17" s="299" customFormat="1" x14ac:dyDescent="0.15">
      <c r="A78" s="300">
        <v>31102</v>
      </c>
      <c r="B78" s="378" t="s">
        <v>320</v>
      </c>
      <c r="C78" s="379"/>
      <c r="D78" s="380"/>
      <c r="E78" s="301">
        <v>31202</v>
      </c>
      <c r="F78" s="381" t="s">
        <v>324</v>
      </c>
      <c r="G78" s="382"/>
      <c r="H78" s="383"/>
      <c r="I78" s="302">
        <v>31401</v>
      </c>
      <c r="J78" s="378" t="s">
        <v>321</v>
      </c>
      <c r="K78" s="379"/>
      <c r="L78" s="380"/>
      <c r="M78" s="302">
        <v>32103</v>
      </c>
      <c r="N78" s="378" t="s">
        <v>322</v>
      </c>
      <c r="O78" s="379"/>
      <c r="P78" s="380"/>
      <c r="Q78" s="298"/>
    </row>
    <row r="79" spans="1:17" s="299" customFormat="1" x14ac:dyDescent="0.15">
      <c r="A79" s="301">
        <v>31103</v>
      </c>
      <c r="B79" s="378" t="s">
        <v>323</v>
      </c>
      <c r="C79" s="379"/>
      <c r="D79" s="380"/>
      <c r="E79" s="301">
        <v>31203</v>
      </c>
      <c r="F79" s="381" t="s">
        <v>327</v>
      </c>
      <c r="G79" s="382"/>
      <c r="H79" s="383"/>
      <c r="I79" s="302">
        <v>31402</v>
      </c>
      <c r="J79" s="378" t="s">
        <v>325</v>
      </c>
      <c r="K79" s="379"/>
      <c r="L79" s="380"/>
      <c r="M79" s="302">
        <v>32105</v>
      </c>
      <c r="N79" s="378" t="s">
        <v>108</v>
      </c>
      <c r="O79" s="379"/>
      <c r="P79" s="380"/>
      <c r="Q79" s="298"/>
    </row>
    <row r="80" spans="1:17" s="299" customFormat="1" x14ac:dyDescent="0.15">
      <c r="A80" s="301">
        <v>31104</v>
      </c>
      <c r="B80" s="378" t="s">
        <v>326</v>
      </c>
      <c r="C80" s="379"/>
      <c r="D80" s="380"/>
      <c r="E80" s="301">
        <v>31204</v>
      </c>
      <c r="F80" s="381" t="s">
        <v>411</v>
      </c>
      <c r="G80" s="382"/>
      <c r="H80" s="383"/>
      <c r="I80" s="302">
        <v>31403</v>
      </c>
      <c r="J80" s="378" t="s">
        <v>328</v>
      </c>
      <c r="K80" s="379"/>
      <c r="L80" s="380"/>
      <c r="M80" s="302">
        <v>32109</v>
      </c>
      <c r="N80" s="378" t="s">
        <v>412</v>
      </c>
      <c r="O80" s="379"/>
      <c r="P80" s="380"/>
      <c r="Q80" s="298"/>
    </row>
    <row r="81" spans="1:17" s="299" customFormat="1" x14ac:dyDescent="0.15">
      <c r="A81" s="301">
        <v>31105</v>
      </c>
      <c r="B81" s="378" t="s">
        <v>413</v>
      </c>
      <c r="C81" s="379"/>
      <c r="D81" s="380"/>
      <c r="E81" s="301">
        <v>31205</v>
      </c>
      <c r="F81" s="381" t="s">
        <v>414</v>
      </c>
      <c r="G81" s="382"/>
      <c r="H81" s="383"/>
      <c r="I81" s="302">
        <v>31404</v>
      </c>
      <c r="J81" s="378" t="s">
        <v>415</v>
      </c>
      <c r="K81" s="379"/>
      <c r="L81" s="380"/>
      <c r="M81" s="302">
        <v>32112</v>
      </c>
      <c r="N81" s="378" t="s">
        <v>416</v>
      </c>
      <c r="O81" s="379"/>
      <c r="P81" s="380"/>
      <c r="Q81" s="298"/>
    </row>
    <row r="82" spans="1:17" s="299" customFormat="1" x14ac:dyDescent="0.15">
      <c r="A82" s="301">
        <v>31106</v>
      </c>
      <c r="B82" s="378" t="s">
        <v>329</v>
      </c>
      <c r="C82" s="379"/>
      <c r="D82" s="380"/>
      <c r="E82" s="301">
        <v>31206</v>
      </c>
      <c r="F82" s="381" t="s">
        <v>417</v>
      </c>
      <c r="G82" s="382"/>
      <c r="H82" s="383"/>
      <c r="I82" s="302">
        <v>31405</v>
      </c>
      <c r="J82" s="378" t="s">
        <v>418</v>
      </c>
      <c r="K82" s="379"/>
      <c r="L82" s="380"/>
      <c r="M82" s="302">
        <v>32203</v>
      </c>
      <c r="N82" s="378" t="s">
        <v>330</v>
      </c>
      <c r="O82" s="379"/>
      <c r="P82" s="380"/>
      <c r="Q82" s="298"/>
    </row>
    <row r="83" spans="1:17" s="299" customFormat="1" x14ac:dyDescent="0.15">
      <c r="A83" s="301">
        <v>31107</v>
      </c>
      <c r="B83" s="378" t="s">
        <v>419</v>
      </c>
      <c r="C83" s="379"/>
      <c r="D83" s="380"/>
      <c r="E83" s="301">
        <v>31207</v>
      </c>
      <c r="F83" s="381" t="s">
        <v>420</v>
      </c>
      <c r="G83" s="382"/>
      <c r="H83" s="383"/>
      <c r="I83" s="302">
        <v>31407</v>
      </c>
      <c r="J83" s="378" t="s">
        <v>421</v>
      </c>
      <c r="K83" s="379"/>
      <c r="L83" s="380"/>
      <c r="M83" s="303">
        <v>32205</v>
      </c>
      <c r="N83" s="378" t="s">
        <v>331</v>
      </c>
      <c r="O83" s="379"/>
      <c r="P83" s="380"/>
      <c r="Q83" s="298"/>
    </row>
    <row r="84" spans="1:17" s="299" customFormat="1" x14ac:dyDescent="0.15">
      <c r="A84" s="301">
        <v>31108</v>
      </c>
      <c r="B84" s="378" t="s">
        <v>422</v>
      </c>
      <c r="C84" s="379"/>
      <c r="D84" s="380"/>
      <c r="E84" s="301">
        <v>31208</v>
      </c>
      <c r="F84" s="381" t="s">
        <v>423</v>
      </c>
      <c r="G84" s="382"/>
      <c r="H84" s="383"/>
      <c r="I84" s="302">
        <v>31408</v>
      </c>
      <c r="J84" s="378" t="s">
        <v>424</v>
      </c>
      <c r="K84" s="379"/>
      <c r="L84" s="380"/>
      <c r="M84" s="303">
        <v>32208</v>
      </c>
      <c r="N84" s="378" t="s">
        <v>425</v>
      </c>
      <c r="O84" s="379"/>
      <c r="P84" s="380"/>
      <c r="Q84" s="298"/>
    </row>
    <row r="85" spans="1:17" s="299" customFormat="1" x14ac:dyDescent="0.15">
      <c r="A85" s="301">
        <v>31109</v>
      </c>
      <c r="B85" s="378" t="s">
        <v>426</v>
      </c>
      <c r="C85" s="379"/>
      <c r="D85" s="380"/>
      <c r="E85" s="301">
        <v>31209</v>
      </c>
      <c r="F85" s="381" t="s">
        <v>427</v>
      </c>
      <c r="G85" s="382"/>
      <c r="H85" s="383"/>
      <c r="I85" s="302">
        <v>31409</v>
      </c>
      <c r="J85" s="378" t="s">
        <v>428</v>
      </c>
      <c r="K85" s="379"/>
      <c r="L85" s="380"/>
      <c r="M85" s="303">
        <v>32306</v>
      </c>
      <c r="N85" s="378" t="s">
        <v>429</v>
      </c>
      <c r="O85" s="379"/>
      <c r="P85" s="380"/>
      <c r="Q85" s="298"/>
    </row>
    <row r="86" spans="1:17" s="299" customFormat="1" x14ac:dyDescent="0.15">
      <c r="A86" s="301">
        <v>31110</v>
      </c>
      <c r="B86" s="378" t="s">
        <v>430</v>
      </c>
      <c r="C86" s="379"/>
      <c r="D86" s="380"/>
      <c r="E86" s="301">
        <v>31210</v>
      </c>
      <c r="F86" s="381" t="s">
        <v>332</v>
      </c>
      <c r="G86" s="382"/>
      <c r="H86" s="383"/>
      <c r="I86" s="302">
        <v>31410</v>
      </c>
      <c r="J86" s="378" t="s">
        <v>431</v>
      </c>
      <c r="K86" s="379"/>
      <c r="L86" s="380"/>
      <c r="M86" s="303">
        <v>32402</v>
      </c>
      <c r="N86" s="378" t="s">
        <v>334</v>
      </c>
      <c r="O86" s="379"/>
      <c r="P86" s="380"/>
      <c r="Q86" s="298"/>
    </row>
    <row r="87" spans="1:17" s="299" customFormat="1" x14ac:dyDescent="0.15">
      <c r="A87" s="301">
        <v>31111</v>
      </c>
      <c r="B87" s="378" t="s">
        <v>432</v>
      </c>
      <c r="C87" s="379"/>
      <c r="D87" s="380"/>
      <c r="E87" s="301">
        <v>31211</v>
      </c>
      <c r="F87" s="381" t="s">
        <v>333</v>
      </c>
      <c r="G87" s="382"/>
      <c r="H87" s="383"/>
      <c r="I87" s="302">
        <v>31411</v>
      </c>
      <c r="J87" s="378" t="s">
        <v>106</v>
      </c>
      <c r="K87" s="379"/>
      <c r="L87" s="380"/>
      <c r="M87" s="303">
        <v>32502</v>
      </c>
      <c r="N87" s="378" t="s">
        <v>335</v>
      </c>
      <c r="O87" s="379"/>
      <c r="P87" s="380"/>
      <c r="Q87" s="298"/>
    </row>
    <row r="88" spans="1:17" s="299" customFormat="1" x14ac:dyDescent="0.15">
      <c r="A88" s="301">
        <v>31112</v>
      </c>
      <c r="B88" s="378" t="s">
        <v>433</v>
      </c>
      <c r="C88" s="379"/>
      <c r="D88" s="380"/>
      <c r="E88" s="301">
        <v>31212</v>
      </c>
      <c r="F88" s="381" t="s">
        <v>249</v>
      </c>
      <c r="G88" s="382"/>
      <c r="H88" s="383"/>
      <c r="I88" s="302">
        <v>31412</v>
      </c>
      <c r="J88" s="378" t="s">
        <v>434</v>
      </c>
      <c r="K88" s="379"/>
      <c r="L88" s="380"/>
      <c r="M88" s="302">
        <v>32504</v>
      </c>
      <c r="N88" s="378" t="s">
        <v>435</v>
      </c>
      <c r="O88" s="379"/>
      <c r="P88" s="380"/>
      <c r="Q88" s="298"/>
    </row>
    <row r="89" spans="1:17" s="299" customFormat="1" x14ac:dyDescent="0.15">
      <c r="A89" s="301">
        <v>31113</v>
      </c>
      <c r="B89" s="378" t="s">
        <v>436</v>
      </c>
      <c r="C89" s="379"/>
      <c r="D89" s="380"/>
      <c r="E89" s="301">
        <v>31214</v>
      </c>
      <c r="F89" s="381" t="s">
        <v>437</v>
      </c>
      <c r="G89" s="382"/>
      <c r="H89" s="383"/>
      <c r="I89" s="302">
        <v>31413</v>
      </c>
      <c r="J89" s="378" t="s">
        <v>438</v>
      </c>
      <c r="K89" s="379"/>
      <c r="L89" s="380"/>
      <c r="M89" s="302">
        <v>32505</v>
      </c>
      <c r="N89" s="378" t="s">
        <v>109</v>
      </c>
      <c r="O89" s="379"/>
      <c r="P89" s="380"/>
      <c r="Q89" s="298"/>
    </row>
    <row r="90" spans="1:17" s="299" customFormat="1" x14ac:dyDescent="0.15">
      <c r="A90" s="301">
        <v>31114</v>
      </c>
      <c r="B90" s="378" t="s">
        <v>439</v>
      </c>
      <c r="C90" s="379"/>
      <c r="D90" s="380"/>
      <c r="E90" s="301">
        <v>31215</v>
      </c>
      <c r="F90" s="381" t="s">
        <v>440</v>
      </c>
      <c r="G90" s="382"/>
      <c r="H90" s="383"/>
      <c r="I90" s="302">
        <v>31414</v>
      </c>
      <c r="J90" s="378" t="s">
        <v>441</v>
      </c>
      <c r="K90" s="379"/>
      <c r="L90" s="380"/>
      <c r="M90" s="302">
        <v>32506</v>
      </c>
      <c r="N90" s="378" t="s">
        <v>442</v>
      </c>
      <c r="O90" s="379"/>
      <c r="P90" s="380"/>
      <c r="Q90" s="298"/>
    </row>
    <row r="91" spans="1:17" s="299" customFormat="1" x14ac:dyDescent="0.15">
      <c r="A91" s="301">
        <v>31115</v>
      </c>
      <c r="B91" s="378" t="s">
        <v>443</v>
      </c>
      <c r="C91" s="379"/>
      <c r="D91" s="380"/>
      <c r="E91" s="301">
        <v>31216</v>
      </c>
      <c r="F91" s="381" t="s">
        <v>378</v>
      </c>
      <c r="G91" s="382"/>
      <c r="H91" s="383"/>
      <c r="I91" s="302">
        <v>31415</v>
      </c>
      <c r="J91" s="378" t="s">
        <v>444</v>
      </c>
      <c r="K91" s="379"/>
      <c r="L91" s="380"/>
      <c r="M91" s="302">
        <v>32507</v>
      </c>
      <c r="N91" s="378" t="s">
        <v>445</v>
      </c>
      <c r="O91" s="379"/>
      <c r="P91" s="380"/>
      <c r="Q91" s="298"/>
    </row>
    <row r="92" spans="1:17" s="299" customFormat="1" x14ac:dyDescent="0.15">
      <c r="A92" s="301">
        <v>31116</v>
      </c>
      <c r="B92" s="378" t="s">
        <v>336</v>
      </c>
      <c r="C92" s="379"/>
      <c r="D92" s="380"/>
      <c r="E92" s="301">
        <v>31218</v>
      </c>
      <c r="F92" s="381" t="s">
        <v>446</v>
      </c>
      <c r="G92" s="382"/>
      <c r="H92" s="383"/>
      <c r="I92" s="302">
        <v>31416</v>
      </c>
      <c r="J92" s="378" t="s">
        <v>447</v>
      </c>
      <c r="K92" s="379"/>
      <c r="L92" s="380"/>
      <c r="M92" s="302">
        <v>32603</v>
      </c>
      <c r="N92" s="378" t="s">
        <v>448</v>
      </c>
      <c r="O92" s="379"/>
      <c r="P92" s="380"/>
      <c r="Q92" s="298"/>
    </row>
    <row r="93" spans="1:17" s="299" customFormat="1" x14ac:dyDescent="0.15">
      <c r="A93" s="301">
        <v>31117</v>
      </c>
      <c r="B93" s="378" t="s">
        <v>449</v>
      </c>
      <c r="C93" s="379"/>
      <c r="D93" s="380"/>
      <c r="E93" s="304">
        <v>31220</v>
      </c>
      <c r="F93" s="381" t="s">
        <v>450</v>
      </c>
      <c r="G93" s="382"/>
      <c r="H93" s="383"/>
      <c r="I93" s="302">
        <v>31417</v>
      </c>
      <c r="J93" s="378" t="s">
        <v>451</v>
      </c>
      <c r="K93" s="379"/>
      <c r="L93" s="379"/>
      <c r="M93" s="392"/>
      <c r="N93" s="392"/>
      <c r="O93" s="392"/>
      <c r="P93" s="392"/>
      <c r="Q93" s="298"/>
    </row>
    <row r="94" spans="1:17" s="299" customFormat="1" x14ac:dyDescent="0.15">
      <c r="A94" s="301">
        <v>31118</v>
      </c>
      <c r="B94" s="378" t="s">
        <v>452</v>
      </c>
      <c r="C94" s="379"/>
      <c r="D94" s="380"/>
      <c r="E94" s="304">
        <v>31221</v>
      </c>
      <c r="F94" s="381" t="s">
        <v>453</v>
      </c>
      <c r="G94" s="382"/>
      <c r="H94" s="383"/>
      <c r="I94" s="302">
        <v>31418</v>
      </c>
      <c r="J94" s="378" t="s">
        <v>454</v>
      </c>
      <c r="K94" s="379"/>
      <c r="L94" s="379"/>
      <c r="M94" s="366" t="s">
        <v>455</v>
      </c>
      <c r="N94" s="367"/>
      <c r="O94" s="367"/>
      <c r="P94" s="396"/>
      <c r="Q94" s="298"/>
    </row>
    <row r="95" spans="1:17" s="299" customFormat="1" x14ac:dyDescent="0.15">
      <c r="A95" s="301">
        <v>31119</v>
      </c>
      <c r="B95" s="378" t="s">
        <v>456</v>
      </c>
      <c r="C95" s="379"/>
      <c r="D95" s="380"/>
      <c r="E95" s="386" t="s">
        <v>457</v>
      </c>
      <c r="F95" s="387"/>
      <c r="G95" s="387"/>
      <c r="H95" s="388"/>
      <c r="I95" s="302">
        <v>31419</v>
      </c>
      <c r="J95" s="378" t="s">
        <v>458</v>
      </c>
      <c r="K95" s="379"/>
      <c r="L95" s="379"/>
      <c r="M95" s="236">
        <v>33101</v>
      </c>
      <c r="N95" s="393" t="s">
        <v>459</v>
      </c>
      <c r="O95" s="394"/>
      <c r="P95" s="395"/>
      <c r="Q95" s="298"/>
    </row>
    <row r="96" spans="1:17" s="299" customFormat="1" x14ac:dyDescent="0.15">
      <c r="A96" s="301">
        <v>31120</v>
      </c>
      <c r="B96" s="378" t="s">
        <v>460</v>
      </c>
      <c r="C96" s="379"/>
      <c r="D96" s="380"/>
      <c r="E96" s="301">
        <v>31301</v>
      </c>
      <c r="F96" s="378" t="s">
        <v>105</v>
      </c>
      <c r="G96" s="379"/>
      <c r="H96" s="380"/>
      <c r="I96" s="302">
        <v>31420</v>
      </c>
      <c r="J96" s="378" t="s">
        <v>461</v>
      </c>
      <c r="K96" s="379"/>
      <c r="L96" s="379"/>
      <c r="M96" s="236">
        <v>33102</v>
      </c>
      <c r="N96" s="393" t="s">
        <v>462</v>
      </c>
      <c r="O96" s="394"/>
      <c r="P96" s="395"/>
      <c r="Q96" s="298"/>
    </row>
    <row r="97" spans="1:17" s="299" customFormat="1" x14ac:dyDescent="0.15">
      <c r="A97" s="301">
        <v>31121</v>
      </c>
      <c r="B97" s="378" t="s">
        <v>463</v>
      </c>
      <c r="C97" s="379"/>
      <c r="D97" s="380"/>
      <c r="E97" s="301">
        <v>31302</v>
      </c>
      <c r="F97" s="378" t="s">
        <v>338</v>
      </c>
      <c r="G97" s="379"/>
      <c r="H97" s="380"/>
      <c r="I97" s="302">
        <v>31421</v>
      </c>
      <c r="J97" s="378" t="s">
        <v>464</v>
      </c>
      <c r="K97" s="379"/>
      <c r="L97" s="379"/>
      <c r="M97" s="236">
        <v>33103</v>
      </c>
      <c r="N97" s="393" t="s">
        <v>465</v>
      </c>
      <c r="O97" s="394"/>
      <c r="P97" s="395"/>
      <c r="Q97" s="298"/>
    </row>
    <row r="98" spans="1:17" s="299" customFormat="1" x14ac:dyDescent="0.15">
      <c r="A98" s="301">
        <v>31122</v>
      </c>
      <c r="B98" s="378" t="s">
        <v>466</v>
      </c>
      <c r="C98" s="379"/>
      <c r="D98" s="380"/>
      <c r="E98" s="301">
        <v>31303</v>
      </c>
      <c r="F98" s="378" t="s">
        <v>467</v>
      </c>
      <c r="G98" s="379"/>
      <c r="H98" s="380"/>
      <c r="I98" s="386" t="s">
        <v>468</v>
      </c>
      <c r="J98" s="387"/>
      <c r="K98" s="387"/>
      <c r="L98" s="387"/>
      <c r="M98" s="236">
        <v>33202</v>
      </c>
      <c r="N98" s="362" t="s">
        <v>469</v>
      </c>
      <c r="O98" s="362"/>
      <c r="P98" s="362"/>
      <c r="Q98" s="298"/>
    </row>
    <row r="99" spans="1:17" s="299" customFormat="1" x14ac:dyDescent="0.15">
      <c r="A99" s="301">
        <v>31123</v>
      </c>
      <c r="B99" s="378" t="s">
        <v>470</v>
      </c>
      <c r="C99" s="379"/>
      <c r="D99" s="380"/>
      <c r="E99" s="301">
        <v>31304</v>
      </c>
      <c r="F99" s="378" t="s">
        <v>471</v>
      </c>
      <c r="G99" s="379"/>
      <c r="H99" s="380"/>
      <c r="I99" s="302">
        <v>31501</v>
      </c>
      <c r="J99" s="378" t="s">
        <v>337</v>
      </c>
      <c r="K99" s="379"/>
      <c r="L99" s="379"/>
      <c r="M99" s="236">
        <v>33301</v>
      </c>
      <c r="N99" s="362" t="s">
        <v>472</v>
      </c>
      <c r="O99" s="362"/>
      <c r="P99" s="362"/>
      <c r="Q99" s="298"/>
    </row>
    <row r="100" spans="1:17" s="299" customFormat="1" x14ac:dyDescent="0.15">
      <c r="A100" s="301">
        <v>31124</v>
      </c>
      <c r="B100" s="378" t="s">
        <v>473</v>
      </c>
      <c r="C100" s="379"/>
      <c r="D100" s="380"/>
      <c r="E100" s="301">
        <v>31305</v>
      </c>
      <c r="F100" s="378" t="s">
        <v>474</v>
      </c>
      <c r="G100" s="379"/>
      <c r="H100" s="380"/>
      <c r="I100" s="302">
        <v>31503</v>
      </c>
      <c r="J100" s="378" t="s">
        <v>475</v>
      </c>
      <c r="K100" s="379"/>
      <c r="L100" s="379"/>
      <c r="M100" s="236">
        <v>33302</v>
      </c>
      <c r="N100" s="362" t="s">
        <v>476</v>
      </c>
      <c r="O100" s="362"/>
      <c r="P100" s="362"/>
      <c r="Q100" s="298"/>
    </row>
    <row r="101" spans="1:17" s="299" customFormat="1" x14ac:dyDescent="0.15">
      <c r="A101" s="301">
        <v>31125</v>
      </c>
      <c r="B101" s="378" t="s">
        <v>477</v>
      </c>
      <c r="C101" s="379"/>
      <c r="D101" s="380"/>
      <c r="E101" s="301">
        <v>31306</v>
      </c>
      <c r="F101" s="378" t="s">
        <v>478</v>
      </c>
      <c r="G101" s="379"/>
      <c r="H101" s="380"/>
      <c r="I101" s="302">
        <v>31504</v>
      </c>
      <c r="J101" s="378" t="s">
        <v>479</v>
      </c>
      <c r="K101" s="379"/>
      <c r="L101" s="379"/>
      <c r="M101" s="305">
        <v>33501</v>
      </c>
      <c r="N101" s="362" t="s">
        <v>480</v>
      </c>
      <c r="O101" s="362"/>
      <c r="P101" s="362"/>
      <c r="Q101" s="298"/>
    </row>
    <row r="102" spans="1:17" s="299" customFormat="1" x14ac:dyDescent="0.15">
      <c r="A102" s="301">
        <v>31126</v>
      </c>
      <c r="B102" s="378" t="s">
        <v>103</v>
      </c>
      <c r="C102" s="379"/>
      <c r="D102" s="380"/>
      <c r="E102" s="301">
        <v>31307</v>
      </c>
      <c r="F102" s="378" t="s">
        <v>344</v>
      </c>
      <c r="G102" s="379"/>
      <c r="H102" s="380"/>
      <c r="I102" s="302">
        <v>31505</v>
      </c>
      <c r="J102" s="378" t="s">
        <v>339</v>
      </c>
      <c r="K102" s="379"/>
      <c r="L102" s="379"/>
      <c r="M102" s="241"/>
      <c r="N102" s="241"/>
      <c r="O102" s="241"/>
      <c r="P102" s="241"/>
      <c r="Q102" s="298"/>
    </row>
    <row r="103" spans="1:17" s="299" customFormat="1" x14ac:dyDescent="0.15">
      <c r="A103" s="301">
        <v>31127</v>
      </c>
      <c r="B103" s="378" t="s">
        <v>481</v>
      </c>
      <c r="C103" s="379"/>
      <c r="D103" s="380"/>
      <c r="E103" s="301">
        <v>31308</v>
      </c>
      <c r="F103" s="378" t="s">
        <v>346</v>
      </c>
      <c r="G103" s="379"/>
      <c r="H103" s="380"/>
      <c r="I103" s="303">
        <v>31506</v>
      </c>
      <c r="J103" s="378" t="s">
        <v>482</v>
      </c>
      <c r="K103" s="379"/>
      <c r="L103" s="379"/>
      <c r="M103" s="403" t="s">
        <v>340</v>
      </c>
      <c r="N103" s="403"/>
      <c r="O103" s="403"/>
      <c r="P103" s="403"/>
      <c r="Q103" s="298"/>
    </row>
    <row r="104" spans="1:17" s="299" customFormat="1" x14ac:dyDescent="0.15">
      <c r="A104" s="301">
        <v>31128</v>
      </c>
      <c r="B104" s="378" t="s">
        <v>349</v>
      </c>
      <c r="C104" s="379"/>
      <c r="D104" s="380"/>
      <c r="E104" s="301">
        <v>31309</v>
      </c>
      <c r="F104" s="378" t="s">
        <v>483</v>
      </c>
      <c r="G104" s="379"/>
      <c r="H104" s="380"/>
      <c r="I104" s="302">
        <v>31507</v>
      </c>
      <c r="J104" s="378" t="s">
        <v>484</v>
      </c>
      <c r="K104" s="379"/>
      <c r="L104" s="379"/>
      <c r="M104" s="368" t="s">
        <v>342</v>
      </c>
      <c r="N104" s="368"/>
      <c r="O104" s="368"/>
      <c r="P104" s="368"/>
      <c r="Q104" s="298"/>
    </row>
    <row r="105" spans="1:17" s="299" customFormat="1" x14ac:dyDescent="0.15">
      <c r="A105" s="301">
        <v>31129</v>
      </c>
      <c r="B105" s="378" t="s">
        <v>485</v>
      </c>
      <c r="C105" s="379"/>
      <c r="D105" s="380"/>
      <c r="E105" s="301">
        <v>31310</v>
      </c>
      <c r="F105" s="378" t="s">
        <v>350</v>
      </c>
      <c r="G105" s="379"/>
      <c r="H105" s="380"/>
      <c r="I105" s="302">
        <v>31508</v>
      </c>
      <c r="J105" s="378" t="s">
        <v>341</v>
      </c>
      <c r="K105" s="379"/>
      <c r="L105" s="379"/>
      <c r="M105" s="236">
        <v>61101</v>
      </c>
      <c r="N105" s="399" t="s">
        <v>343</v>
      </c>
      <c r="O105" s="400"/>
      <c r="P105" s="401"/>
      <c r="Q105" s="298"/>
    </row>
    <row r="106" spans="1:17" s="299" customFormat="1" x14ac:dyDescent="0.15">
      <c r="A106" s="306"/>
      <c r="B106" s="397"/>
      <c r="C106" s="397"/>
      <c r="D106" s="397"/>
      <c r="E106" s="301">
        <v>31311</v>
      </c>
      <c r="F106" s="378" t="s">
        <v>486</v>
      </c>
      <c r="G106" s="379"/>
      <c r="H106" s="380"/>
      <c r="I106" s="302">
        <v>31510</v>
      </c>
      <c r="J106" s="378" t="s">
        <v>487</v>
      </c>
      <c r="K106" s="379"/>
      <c r="L106" s="379"/>
      <c r="M106" s="236">
        <v>61103</v>
      </c>
      <c r="N106" s="399" t="s">
        <v>345</v>
      </c>
      <c r="O106" s="400"/>
      <c r="P106" s="401"/>
      <c r="Q106" s="298"/>
    </row>
    <row r="107" spans="1:17" s="299" customFormat="1" x14ac:dyDescent="0.15">
      <c r="A107" s="306"/>
      <c r="B107" s="397"/>
      <c r="C107" s="397"/>
      <c r="D107" s="397"/>
      <c r="E107" s="301">
        <v>31312</v>
      </c>
      <c r="F107" s="378" t="s">
        <v>488</v>
      </c>
      <c r="G107" s="379"/>
      <c r="H107" s="380"/>
      <c r="I107" s="303">
        <v>31511</v>
      </c>
      <c r="J107" s="378" t="s">
        <v>489</v>
      </c>
      <c r="K107" s="379"/>
      <c r="L107" s="379"/>
      <c r="M107" s="236">
        <v>61104</v>
      </c>
      <c r="N107" s="399" t="s">
        <v>347</v>
      </c>
      <c r="O107" s="400"/>
      <c r="P107" s="401"/>
      <c r="Q107" s="298"/>
    </row>
    <row r="108" spans="1:17" s="299" customFormat="1" x14ac:dyDescent="0.15">
      <c r="A108" s="306"/>
      <c r="B108" s="397"/>
      <c r="C108" s="397"/>
      <c r="D108" s="397"/>
      <c r="E108" s="301">
        <v>31313</v>
      </c>
      <c r="F108" s="378" t="s">
        <v>490</v>
      </c>
      <c r="G108" s="379"/>
      <c r="H108" s="380"/>
      <c r="I108" s="303">
        <v>31512</v>
      </c>
      <c r="J108" s="378" t="s">
        <v>491</v>
      </c>
      <c r="K108" s="379"/>
      <c r="L108" s="379"/>
      <c r="M108" s="236">
        <v>61105</v>
      </c>
      <c r="N108" s="399" t="s">
        <v>348</v>
      </c>
      <c r="O108" s="400"/>
      <c r="P108" s="401"/>
      <c r="Q108" s="298"/>
    </row>
    <row r="109" spans="1:17" s="299" customFormat="1" x14ac:dyDescent="0.15">
      <c r="A109" s="306"/>
      <c r="B109" s="397"/>
      <c r="C109" s="397"/>
      <c r="D109" s="397"/>
      <c r="E109" s="307">
        <v>31314</v>
      </c>
      <c r="F109" s="378" t="s">
        <v>492</v>
      </c>
      <c r="G109" s="379"/>
      <c r="H109" s="380"/>
      <c r="I109" s="303">
        <v>31514</v>
      </c>
      <c r="J109" s="378" t="s">
        <v>493</v>
      </c>
      <c r="K109" s="379"/>
      <c r="L109" s="379"/>
      <c r="M109" s="302">
        <v>61107</v>
      </c>
      <c r="N109" s="399" t="s">
        <v>494</v>
      </c>
      <c r="O109" s="400"/>
      <c r="P109" s="401"/>
      <c r="Q109" s="298"/>
    </row>
    <row r="110" spans="1:17" s="299" customFormat="1" x14ac:dyDescent="0.15">
      <c r="A110" s="306"/>
      <c r="B110" s="397"/>
      <c r="C110" s="397"/>
      <c r="D110" s="397"/>
      <c r="E110" s="308">
        <v>31316</v>
      </c>
      <c r="F110" s="378" t="s">
        <v>495</v>
      </c>
      <c r="G110" s="379"/>
      <c r="H110" s="380"/>
      <c r="I110" s="303">
        <v>31515</v>
      </c>
      <c r="J110" s="378" t="s">
        <v>496</v>
      </c>
      <c r="K110" s="379"/>
      <c r="L110" s="380"/>
      <c r="M110" s="236">
        <v>61401</v>
      </c>
      <c r="N110" s="399" t="s">
        <v>351</v>
      </c>
      <c r="O110" s="400"/>
      <c r="P110" s="401"/>
      <c r="Q110" s="298"/>
    </row>
    <row r="111" spans="1:17" s="299" customFormat="1" x14ac:dyDescent="0.15">
      <c r="A111" s="306"/>
      <c r="B111" s="397"/>
      <c r="C111" s="397"/>
      <c r="D111" s="397"/>
      <c r="E111" s="309">
        <v>31317</v>
      </c>
      <c r="F111" s="378" t="s">
        <v>497</v>
      </c>
      <c r="G111" s="379"/>
      <c r="H111" s="380"/>
      <c r="I111" s="303">
        <v>31516</v>
      </c>
      <c r="J111" s="378" t="s">
        <v>498</v>
      </c>
      <c r="K111" s="379"/>
      <c r="L111" s="380"/>
      <c r="M111" s="236">
        <v>61402</v>
      </c>
      <c r="N111" s="399" t="s">
        <v>352</v>
      </c>
      <c r="O111" s="400"/>
      <c r="P111" s="401"/>
      <c r="Q111" s="298"/>
    </row>
    <row r="112" spans="1:17" s="299" customFormat="1" x14ac:dyDescent="0.15">
      <c r="A112" s="306"/>
      <c r="B112" s="397"/>
      <c r="C112" s="397"/>
      <c r="D112" s="397"/>
      <c r="E112" s="306"/>
      <c r="F112" s="397"/>
      <c r="G112" s="397"/>
      <c r="H112" s="397"/>
      <c r="I112" s="303">
        <v>31602</v>
      </c>
      <c r="J112" s="378" t="s">
        <v>107</v>
      </c>
      <c r="K112" s="379"/>
      <c r="L112" s="380"/>
      <c r="M112" s="236">
        <v>61501</v>
      </c>
      <c r="N112" s="399" t="s">
        <v>354</v>
      </c>
      <c r="O112" s="400"/>
      <c r="P112" s="401"/>
      <c r="Q112" s="298"/>
    </row>
    <row r="113" spans="1:17" s="299" customFormat="1" x14ac:dyDescent="0.15">
      <c r="A113" s="402"/>
      <c r="B113" s="402"/>
      <c r="C113" s="402"/>
      <c r="D113" s="402"/>
      <c r="E113" s="306"/>
      <c r="F113" s="397"/>
      <c r="G113" s="397"/>
      <c r="H113" s="397"/>
      <c r="I113" s="303">
        <v>31603</v>
      </c>
      <c r="J113" s="378" t="s">
        <v>353</v>
      </c>
      <c r="K113" s="379"/>
      <c r="L113" s="380"/>
      <c r="M113" s="368" t="s">
        <v>355</v>
      </c>
      <c r="N113" s="368"/>
      <c r="O113" s="368"/>
      <c r="P113" s="368"/>
      <c r="Q113" s="298"/>
    </row>
    <row r="114" spans="1:17" s="299" customFormat="1" x14ac:dyDescent="0.15">
      <c r="A114" s="310"/>
      <c r="B114" s="398"/>
      <c r="C114" s="398"/>
      <c r="D114" s="398"/>
      <c r="E114" s="306"/>
      <c r="F114" s="397"/>
      <c r="G114" s="397"/>
      <c r="H114" s="397"/>
      <c r="I114" s="302">
        <v>31604</v>
      </c>
      <c r="J114" s="378" t="s">
        <v>390</v>
      </c>
      <c r="K114" s="379"/>
      <c r="L114" s="380"/>
      <c r="M114" s="236">
        <v>62101</v>
      </c>
      <c r="N114" s="399" t="s">
        <v>356</v>
      </c>
      <c r="O114" s="400"/>
      <c r="P114" s="401"/>
      <c r="Q114" s="298"/>
    </row>
    <row r="115" spans="1:17" s="235" customFormat="1" x14ac:dyDescent="0.15">
      <c r="A115" s="310"/>
      <c r="B115" s="398"/>
      <c r="C115" s="398"/>
      <c r="D115" s="398"/>
      <c r="E115" s="241"/>
      <c r="F115" s="241"/>
      <c r="G115" s="241"/>
      <c r="H115" s="241"/>
      <c r="I115" s="241"/>
      <c r="J115" s="241"/>
      <c r="K115" s="241"/>
      <c r="L115" s="241"/>
      <c r="M115" s="236">
        <v>62501</v>
      </c>
      <c r="N115" s="399" t="s">
        <v>357</v>
      </c>
      <c r="O115" s="400"/>
      <c r="P115" s="401"/>
      <c r="Q115" s="234"/>
    </row>
    <row r="116" spans="1:17" s="235" customFormat="1" x14ac:dyDescent="0.15">
      <c r="A116" s="310"/>
      <c r="B116" s="398"/>
      <c r="C116" s="398"/>
      <c r="D116" s="398"/>
      <c r="E116" s="241"/>
      <c r="F116" s="241"/>
      <c r="G116" s="241"/>
      <c r="H116" s="241"/>
      <c r="I116" s="241"/>
      <c r="J116" s="241"/>
      <c r="K116" s="241"/>
      <c r="L116" s="241"/>
      <c r="M116" s="236">
        <v>62601</v>
      </c>
      <c r="N116" s="399" t="s">
        <v>358</v>
      </c>
      <c r="O116" s="400"/>
      <c r="P116" s="401"/>
      <c r="Q116" s="234"/>
    </row>
    <row r="117" spans="1:17" s="235" customFormat="1" x14ac:dyDescent="0.15">
      <c r="A117" s="310"/>
      <c r="B117" s="398"/>
      <c r="C117" s="398"/>
      <c r="D117" s="398"/>
      <c r="E117" s="241"/>
      <c r="F117" s="241"/>
      <c r="G117" s="241"/>
      <c r="H117" s="241"/>
      <c r="I117" s="241"/>
      <c r="J117" s="241"/>
      <c r="K117" s="241"/>
      <c r="L117" s="241"/>
      <c r="M117" s="368" t="s">
        <v>359</v>
      </c>
      <c r="N117" s="368"/>
      <c r="O117" s="368"/>
      <c r="P117" s="368"/>
      <c r="Q117" s="234"/>
    </row>
    <row r="118" spans="1:17" s="235" customFormat="1" x14ac:dyDescent="0.15">
      <c r="A118" s="310"/>
      <c r="B118" s="398"/>
      <c r="C118" s="398"/>
      <c r="D118" s="398"/>
      <c r="E118" s="241"/>
      <c r="F118" s="241"/>
      <c r="G118" s="241"/>
      <c r="H118" s="241"/>
      <c r="I118" s="311"/>
      <c r="J118" s="311"/>
      <c r="K118" s="311"/>
      <c r="L118" s="311"/>
      <c r="M118" s="236">
        <v>63102</v>
      </c>
      <c r="N118" s="399" t="s">
        <v>360</v>
      </c>
      <c r="O118" s="400"/>
      <c r="P118" s="401"/>
      <c r="Q118" s="234"/>
    </row>
    <row r="119" spans="1:17" s="235" customFormat="1" x14ac:dyDescent="0.15">
      <c r="A119" s="310"/>
      <c r="B119" s="398"/>
      <c r="C119" s="398"/>
      <c r="D119" s="398"/>
      <c r="E119" s="241"/>
      <c r="F119" s="241"/>
      <c r="G119" s="241"/>
      <c r="H119" s="241"/>
      <c r="I119" s="311"/>
      <c r="J119" s="311"/>
      <c r="K119" s="311"/>
      <c r="L119" s="311"/>
      <c r="M119" s="236">
        <v>63201</v>
      </c>
      <c r="N119" s="399" t="s">
        <v>361</v>
      </c>
      <c r="O119" s="400"/>
      <c r="P119" s="401"/>
      <c r="Q119" s="234"/>
    </row>
    <row r="120" spans="1:17" s="235" customFormat="1" x14ac:dyDescent="0.15">
      <c r="A120" s="312"/>
      <c r="B120" s="398"/>
      <c r="C120" s="398"/>
      <c r="D120" s="398"/>
      <c r="E120" s="241"/>
      <c r="F120" s="313"/>
      <c r="G120" s="313"/>
      <c r="H120" s="313"/>
      <c r="I120" s="313"/>
      <c r="J120" s="311"/>
      <c r="K120" s="311"/>
      <c r="L120" s="311"/>
      <c r="M120" s="236">
        <v>63501</v>
      </c>
      <c r="N120" s="399" t="s">
        <v>362</v>
      </c>
      <c r="O120" s="400"/>
      <c r="P120" s="401"/>
      <c r="Q120" s="234"/>
    </row>
    <row r="121" spans="1:17" s="235" customFormat="1" x14ac:dyDescent="0.15">
      <c r="A121" s="313"/>
      <c r="B121" s="313"/>
      <c r="C121" s="313"/>
      <c r="D121" s="313"/>
      <c r="E121" s="241"/>
      <c r="F121" s="313"/>
      <c r="G121" s="313"/>
      <c r="H121" s="313"/>
      <c r="I121" s="313"/>
      <c r="J121" s="311"/>
      <c r="K121" s="311"/>
      <c r="L121" s="311"/>
      <c r="M121" s="236">
        <v>63502</v>
      </c>
      <c r="N121" s="399" t="s">
        <v>244</v>
      </c>
      <c r="O121" s="400"/>
      <c r="P121" s="401"/>
      <c r="Q121" s="234"/>
    </row>
    <row r="122" spans="1:17" s="235" customFormat="1" x14ac:dyDescent="0.15">
      <c r="A122" s="402"/>
      <c r="B122" s="402"/>
      <c r="C122" s="402"/>
      <c r="D122" s="402"/>
      <c r="E122" s="241"/>
      <c r="F122" s="404"/>
      <c r="G122" s="404"/>
      <c r="H122" s="404"/>
      <c r="I122" s="404"/>
      <c r="J122" s="311"/>
      <c r="K122" s="311"/>
      <c r="L122" s="311"/>
      <c r="M122" s="236">
        <v>63603</v>
      </c>
      <c r="N122" s="399" t="s">
        <v>363</v>
      </c>
      <c r="O122" s="400"/>
      <c r="P122" s="401"/>
      <c r="Q122" s="234"/>
    </row>
  </sheetData>
  <mergeCells count="239">
    <mergeCell ref="M117:P117"/>
    <mergeCell ref="B119:D119"/>
    <mergeCell ref="N119:P119"/>
    <mergeCell ref="B120:D120"/>
    <mergeCell ref="N120:P120"/>
    <mergeCell ref="N121:P121"/>
    <mergeCell ref="A122:D122"/>
    <mergeCell ref="F122:I122"/>
    <mergeCell ref="N122:P122"/>
    <mergeCell ref="B117:D117"/>
    <mergeCell ref="B118:D118"/>
    <mergeCell ref="N118:P118"/>
    <mergeCell ref="N100:P100"/>
    <mergeCell ref="M103:P103"/>
    <mergeCell ref="M104:P104"/>
    <mergeCell ref="B106:D106"/>
    <mergeCell ref="J107:L107"/>
    <mergeCell ref="J108:L108"/>
    <mergeCell ref="J109:L109"/>
    <mergeCell ref="N109:P109"/>
    <mergeCell ref="N105:P105"/>
    <mergeCell ref="N106:P106"/>
    <mergeCell ref="B103:D103"/>
    <mergeCell ref="F103:H103"/>
    <mergeCell ref="J103:L103"/>
    <mergeCell ref="B104:D104"/>
    <mergeCell ref="F104:H104"/>
    <mergeCell ref="J104:L104"/>
    <mergeCell ref="B101:D101"/>
    <mergeCell ref="F101:H101"/>
    <mergeCell ref="J101:L101"/>
    <mergeCell ref="N101:P101"/>
    <mergeCell ref="B102:D102"/>
    <mergeCell ref="F102:H102"/>
    <mergeCell ref="B105:D105"/>
    <mergeCell ref="F105:H105"/>
    <mergeCell ref="N110:P110"/>
    <mergeCell ref="B107:D107"/>
    <mergeCell ref="F107:H107"/>
    <mergeCell ref="N107:P107"/>
    <mergeCell ref="B108:D108"/>
    <mergeCell ref="F108:H108"/>
    <mergeCell ref="N108:P108"/>
    <mergeCell ref="B110:D110"/>
    <mergeCell ref="J110:L110"/>
    <mergeCell ref="B114:D114"/>
    <mergeCell ref="N114:P114"/>
    <mergeCell ref="B115:D115"/>
    <mergeCell ref="N115:P115"/>
    <mergeCell ref="B116:D116"/>
    <mergeCell ref="N116:P116"/>
    <mergeCell ref="N111:P111"/>
    <mergeCell ref="B112:D112"/>
    <mergeCell ref="N112:P112"/>
    <mergeCell ref="M113:P113"/>
    <mergeCell ref="B111:D111"/>
    <mergeCell ref="F114:H114"/>
    <mergeCell ref="J114:L114"/>
    <mergeCell ref="F111:H111"/>
    <mergeCell ref="J111:L111"/>
    <mergeCell ref="F112:H112"/>
    <mergeCell ref="J112:L112"/>
    <mergeCell ref="A113:D113"/>
    <mergeCell ref="F113:H113"/>
    <mergeCell ref="J113:L113"/>
    <mergeCell ref="J105:L105"/>
    <mergeCell ref="F106:H106"/>
    <mergeCell ref="J106:L106"/>
    <mergeCell ref="B109:D109"/>
    <mergeCell ref="F109:H109"/>
    <mergeCell ref="F110:H110"/>
    <mergeCell ref="J102:L102"/>
    <mergeCell ref="B100:D100"/>
    <mergeCell ref="F100:H100"/>
    <mergeCell ref="J100:L100"/>
    <mergeCell ref="N95:P95"/>
    <mergeCell ref="M94:P94"/>
    <mergeCell ref="N96:P96"/>
    <mergeCell ref="B98:D98"/>
    <mergeCell ref="F98:H98"/>
    <mergeCell ref="B99:D99"/>
    <mergeCell ref="F99:H99"/>
    <mergeCell ref="J99:L99"/>
    <mergeCell ref="B96:D96"/>
    <mergeCell ref="F96:H96"/>
    <mergeCell ref="J96:L96"/>
    <mergeCell ref="I98:L98"/>
    <mergeCell ref="B97:D97"/>
    <mergeCell ref="F97:H97"/>
    <mergeCell ref="J97:L97"/>
    <mergeCell ref="N99:P99"/>
    <mergeCell ref="N98:P98"/>
    <mergeCell ref="N97:P97"/>
    <mergeCell ref="B94:D94"/>
    <mergeCell ref="F94:H94"/>
    <mergeCell ref="J94:L94"/>
    <mergeCell ref="B95:D95"/>
    <mergeCell ref="E95:H95"/>
    <mergeCell ref="J95:L95"/>
    <mergeCell ref="B92:D92"/>
    <mergeCell ref="F92:H92"/>
    <mergeCell ref="J92:L92"/>
    <mergeCell ref="N92:P92"/>
    <mergeCell ref="B93:D93"/>
    <mergeCell ref="F93:H93"/>
    <mergeCell ref="B90:D90"/>
    <mergeCell ref="F90:H90"/>
    <mergeCell ref="J90:L90"/>
    <mergeCell ref="B91:D91"/>
    <mergeCell ref="F91:H91"/>
    <mergeCell ref="J91:L91"/>
    <mergeCell ref="N91:P91"/>
    <mergeCell ref="N90:P90"/>
    <mergeCell ref="J93:L93"/>
    <mergeCell ref="M93:P93"/>
    <mergeCell ref="B88:D88"/>
    <mergeCell ref="F88:H88"/>
    <mergeCell ref="J88:L88"/>
    <mergeCell ref="B89:D89"/>
    <mergeCell ref="F89:H89"/>
    <mergeCell ref="J89:L89"/>
    <mergeCell ref="N89:P89"/>
    <mergeCell ref="B86:D86"/>
    <mergeCell ref="F86:H86"/>
    <mergeCell ref="J86:L86"/>
    <mergeCell ref="N86:P86"/>
    <mergeCell ref="B87:D87"/>
    <mergeCell ref="F87:H87"/>
    <mergeCell ref="J87:L87"/>
    <mergeCell ref="N87:P87"/>
    <mergeCell ref="N88:P88"/>
    <mergeCell ref="B84:D84"/>
    <mergeCell ref="F84:H84"/>
    <mergeCell ref="J84:L84"/>
    <mergeCell ref="N84:P84"/>
    <mergeCell ref="B85:D85"/>
    <mergeCell ref="F85:H85"/>
    <mergeCell ref="J85:L85"/>
    <mergeCell ref="N85:P85"/>
    <mergeCell ref="B82:D82"/>
    <mergeCell ref="F82:H82"/>
    <mergeCell ref="J82:L82"/>
    <mergeCell ref="N82:P82"/>
    <mergeCell ref="B83:D83"/>
    <mergeCell ref="F83:H83"/>
    <mergeCell ref="J83:L83"/>
    <mergeCell ref="N83:P83"/>
    <mergeCell ref="B80:D80"/>
    <mergeCell ref="F80:H80"/>
    <mergeCell ref="J80:L80"/>
    <mergeCell ref="N80:P80"/>
    <mergeCell ref="B81:D81"/>
    <mergeCell ref="F81:H81"/>
    <mergeCell ref="J81:L81"/>
    <mergeCell ref="N81:P81"/>
    <mergeCell ref="B79:D79"/>
    <mergeCell ref="F79:H79"/>
    <mergeCell ref="J79:L79"/>
    <mergeCell ref="N79:P79"/>
    <mergeCell ref="B78:D78"/>
    <mergeCell ref="F78:H78"/>
    <mergeCell ref="J78:L78"/>
    <mergeCell ref="N78:P78"/>
    <mergeCell ref="B71:D71"/>
    <mergeCell ref="B72:D72"/>
    <mergeCell ref="A76:P76"/>
    <mergeCell ref="M77:P77"/>
    <mergeCell ref="B68:D68"/>
    <mergeCell ref="N68:P68"/>
    <mergeCell ref="B69:D69"/>
    <mergeCell ref="B70:D70"/>
    <mergeCell ref="J68:L68"/>
    <mergeCell ref="A77:D77"/>
    <mergeCell ref="E77:H77"/>
    <mergeCell ref="I77:L77"/>
    <mergeCell ref="F66:H66"/>
    <mergeCell ref="J66:L66"/>
    <mergeCell ref="N66:P66"/>
    <mergeCell ref="F67:H67"/>
    <mergeCell ref="J67:L67"/>
    <mergeCell ref="N67:P67"/>
    <mergeCell ref="B64:D64"/>
    <mergeCell ref="F64:H64"/>
    <mergeCell ref="J64:L64"/>
    <mergeCell ref="N64:P64"/>
    <mergeCell ref="B65:D65"/>
    <mergeCell ref="F65:H65"/>
    <mergeCell ref="J65:L65"/>
    <mergeCell ref="N65:P65"/>
    <mergeCell ref="A66:D66"/>
    <mergeCell ref="B67:D67"/>
    <mergeCell ref="B62:D62"/>
    <mergeCell ref="E62:H62"/>
    <mergeCell ref="J62:L62"/>
    <mergeCell ref="N62:P62"/>
    <mergeCell ref="B63:D63"/>
    <mergeCell ref="F63:H63"/>
    <mergeCell ref="J63:L63"/>
    <mergeCell ref="N63:P63"/>
    <mergeCell ref="B60:D60"/>
    <mergeCell ref="F60:H60"/>
    <mergeCell ref="J60:L60"/>
    <mergeCell ref="N60:P60"/>
    <mergeCell ref="B61:D61"/>
    <mergeCell ref="F61:H61"/>
    <mergeCell ref="J61:L61"/>
    <mergeCell ref="N61:P61"/>
    <mergeCell ref="B59:D59"/>
    <mergeCell ref="F59:H59"/>
    <mergeCell ref="J59:L59"/>
    <mergeCell ref="N59:P59"/>
    <mergeCell ref="A55:P55"/>
    <mergeCell ref="A56:O56"/>
    <mergeCell ref="A57:D57"/>
    <mergeCell ref="E57:H57"/>
    <mergeCell ref="I57:L57"/>
    <mergeCell ref="M57:P57"/>
    <mergeCell ref="C10:F10"/>
    <mergeCell ref="B12:N12"/>
    <mergeCell ref="C22:N22"/>
    <mergeCell ref="C23:N24"/>
    <mergeCell ref="B26:N26"/>
    <mergeCell ref="C35:N35"/>
    <mergeCell ref="C48:N48"/>
    <mergeCell ref="B58:D58"/>
    <mergeCell ref="F58:H58"/>
    <mergeCell ref="J58:L58"/>
    <mergeCell ref="N58:P58"/>
    <mergeCell ref="B50:P51"/>
    <mergeCell ref="B16:P17"/>
    <mergeCell ref="B19:P19"/>
    <mergeCell ref="C27:P27"/>
    <mergeCell ref="C28:P28"/>
    <mergeCell ref="C30:P30"/>
    <mergeCell ref="C34:P34"/>
    <mergeCell ref="C36:P37"/>
    <mergeCell ref="C38:P39"/>
    <mergeCell ref="C42:P42"/>
    <mergeCell ref="B33:N33"/>
  </mergeCells>
  <phoneticPr fontId="3"/>
  <pageMargins left="0.7" right="0.7" top="0.75" bottom="0.75" header="0.3" footer="0.3"/>
  <pageSetup paperSize="9" scale="40" orientation="portrait"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pageSetUpPr fitToPage="1"/>
  </sheetPr>
  <dimension ref="A1:T34"/>
  <sheetViews>
    <sheetView showZeros="0" tabSelected="1" view="pageBreakPreview" zoomScale="90" zoomScaleNormal="100" zoomScaleSheetLayoutView="90" workbookViewId="0"/>
  </sheetViews>
  <sheetFormatPr defaultRowHeight="18.75" x14ac:dyDescent="0.15"/>
  <cols>
    <col min="1" max="1" width="2.125" style="244" customWidth="1"/>
    <col min="2" max="2" width="9" style="244" customWidth="1"/>
    <col min="3" max="3" width="4.625" style="244" customWidth="1"/>
    <col min="4" max="4" width="3.5" style="244" customWidth="1"/>
    <col min="5" max="5" width="6.625" style="244" customWidth="1"/>
    <col min="6" max="6" width="6" style="244" customWidth="1"/>
    <col min="7" max="7" width="6.625" style="244" customWidth="1"/>
    <col min="8" max="8" width="5.5" style="244" customWidth="1"/>
    <col min="9" max="9" width="6.875" style="244" customWidth="1"/>
    <col min="10" max="10" width="16.25" style="244" customWidth="1"/>
    <col min="11" max="11" width="7" style="244" customWidth="1"/>
    <col min="12" max="12" width="15.75" style="244" customWidth="1"/>
    <col min="13" max="13" width="7.875" style="244" customWidth="1"/>
    <col min="14" max="19" width="5.875" style="244" customWidth="1"/>
    <col min="20" max="20" width="1.375" style="244" customWidth="1"/>
    <col min="21" max="16384" width="9" style="244"/>
  </cols>
  <sheetData>
    <row r="1" spans="1:20" ht="24.95" customHeight="1" x14ac:dyDescent="0.4">
      <c r="A1" s="242"/>
      <c r="B1" s="414" t="s">
        <v>45</v>
      </c>
      <c r="C1" s="414"/>
      <c r="D1" s="414"/>
      <c r="E1" s="414"/>
      <c r="F1" s="414"/>
      <c r="G1" s="414"/>
      <c r="H1" s="414"/>
      <c r="I1" s="414"/>
      <c r="J1" s="414"/>
      <c r="K1" s="414"/>
      <c r="L1" s="414"/>
      <c r="M1" s="414"/>
      <c r="N1" s="414"/>
      <c r="O1" s="414"/>
      <c r="P1" s="414"/>
      <c r="Q1" s="414"/>
      <c r="R1" s="414"/>
      <c r="S1" s="414"/>
      <c r="T1" s="243"/>
    </row>
    <row r="2" spans="1:20" ht="24.95" customHeight="1" x14ac:dyDescent="0.4">
      <c r="A2" s="245"/>
      <c r="B2" s="407" t="s">
        <v>196</v>
      </c>
      <c r="C2" s="407"/>
      <c r="D2" s="407"/>
      <c r="E2" s="407"/>
      <c r="F2" s="407"/>
      <c r="G2" s="246"/>
      <c r="H2" s="246"/>
      <c r="I2" s="246"/>
      <c r="J2" s="246"/>
      <c r="K2" s="246"/>
      <c r="L2" s="246"/>
      <c r="M2" s="246"/>
      <c r="N2" s="246"/>
      <c r="O2" s="246"/>
      <c r="P2" s="246"/>
      <c r="Q2" s="414">
        <f>一番最初に入力!C10</f>
        <v>99999</v>
      </c>
      <c r="R2" s="414"/>
      <c r="S2" s="414"/>
      <c r="T2" s="243"/>
    </row>
    <row r="3" spans="1:20" ht="24.95" customHeight="1" x14ac:dyDescent="0.4">
      <c r="A3" s="247"/>
      <c r="B3" s="247"/>
      <c r="C3" s="247"/>
      <c r="D3" s="247"/>
      <c r="E3" s="247"/>
      <c r="F3" s="246"/>
      <c r="G3" s="246"/>
      <c r="H3" s="246"/>
      <c r="I3" s="246"/>
      <c r="J3" s="246"/>
      <c r="K3" s="246"/>
      <c r="L3" s="246"/>
      <c r="M3" s="246"/>
      <c r="N3" s="246"/>
      <c r="O3" s="246"/>
      <c r="P3" s="246"/>
      <c r="Q3" s="246"/>
      <c r="R3" s="246"/>
      <c r="S3" s="246"/>
      <c r="T3" s="243"/>
    </row>
    <row r="4" spans="1:20" ht="24.95" customHeight="1" x14ac:dyDescent="0.4">
      <c r="A4" s="248"/>
      <c r="B4" s="248"/>
      <c r="C4" s="248"/>
      <c r="D4" s="248"/>
      <c r="E4" s="248"/>
      <c r="F4" s="246"/>
      <c r="G4" s="246"/>
      <c r="H4" s="246"/>
      <c r="I4" s="246"/>
      <c r="J4" s="246"/>
      <c r="K4" s="246"/>
      <c r="L4" s="246"/>
      <c r="M4" s="246"/>
      <c r="N4" s="246"/>
      <c r="O4" s="246"/>
      <c r="P4" s="246"/>
      <c r="Q4" s="246"/>
      <c r="R4" s="246"/>
      <c r="S4" s="246"/>
      <c r="T4" s="243"/>
    </row>
    <row r="5" spans="1:20" ht="24.95" customHeight="1" x14ac:dyDescent="0.15">
      <c r="A5" s="249"/>
      <c r="B5" s="249"/>
      <c r="C5" s="249"/>
      <c r="D5" s="249"/>
      <c r="E5" s="249"/>
      <c r="F5" s="246"/>
      <c r="G5" s="249"/>
      <c r="H5" s="249"/>
      <c r="I5" s="249"/>
      <c r="J5" s="249"/>
      <c r="K5" s="249"/>
      <c r="L5" s="246"/>
      <c r="M5" s="315" t="s">
        <v>138</v>
      </c>
      <c r="N5" s="346">
        <v>3</v>
      </c>
      <c r="O5" s="315" t="s">
        <v>499</v>
      </c>
      <c r="P5" s="346">
        <v>4</v>
      </c>
      <c r="Q5" s="315" t="s">
        <v>500</v>
      </c>
      <c r="R5" s="346">
        <v>26</v>
      </c>
      <c r="S5" s="315" t="s">
        <v>501</v>
      </c>
      <c r="T5" s="246"/>
    </row>
    <row r="6" spans="1:20" ht="24.95" customHeight="1" x14ac:dyDescent="0.4">
      <c r="A6" s="245"/>
      <c r="B6" s="245"/>
      <c r="C6" s="245"/>
      <c r="D6" s="245"/>
      <c r="E6" s="245"/>
      <c r="F6" s="246"/>
      <c r="G6" s="246"/>
      <c r="H6" s="246"/>
      <c r="I6" s="246"/>
      <c r="J6" s="246"/>
      <c r="K6" s="246"/>
      <c r="L6" s="246"/>
      <c r="M6" s="246"/>
      <c r="N6" s="246"/>
      <c r="O6" s="246"/>
      <c r="P6" s="246"/>
      <c r="Q6" s="246"/>
      <c r="R6" s="246"/>
      <c r="S6" s="246"/>
      <c r="T6" s="243"/>
    </row>
    <row r="7" spans="1:20" ht="24.95" customHeight="1" x14ac:dyDescent="0.4">
      <c r="A7" s="245"/>
      <c r="B7" s="406" t="s">
        <v>76</v>
      </c>
      <c r="C7" s="406"/>
      <c r="D7" s="406"/>
      <c r="E7" s="406"/>
      <c r="F7" s="406"/>
      <c r="G7" s="406"/>
      <c r="H7" s="406"/>
      <c r="I7" s="246"/>
      <c r="J7" s="246"/>
      <c r="K7" s="246"/>
      <c r="L7" s="246"/>
      <c r="M7" s="246"/>
      <c r="N7" s="246"/>
      <c r="O7" s="246"/>
      <c r="P7" s="246"/>
      <c r="Q7" s="246"/>
      <c r="R7" s="246"/>
      <c r="S7" s="246"/>
      <c r="T7" s="243"/>
    </row>
    <row r="8" spans="1:20" ht="24.95" customHeight="1" x14ac:dyDescent="0.4">
      <c r="A8" s="245"/>
      <c r="B8" s="245"/>
      <c r="C8" s="245"/>
      <c r="D8" s="245"/>
      <c r="E8" s="245"/>
      <c r="F8" s="246"/>
      <c r="G8" s="246"/>
      <c r="H8" s="246"/>
      <c r="I8" s="246"/>
      <c r="J8" s="250" t="s">
        <v>99</v>
      </c>
      <c r="K8" s="413" t="str">
        <f>IFERROR(VLOOKUP(一番最初に入力!C10,【適宜更新してください】法人情報!A2:E181,2,0)," ")</f>
        <v>小規模保育事業Ａ型</v>
      </c>
      <c r="L8" s="413"/>
      <c r="M8" s="413"/>
      <c r="N8" s="413"/>
      <c r="O8" s="413"/>
      <c r="P8" s="413"/>
      <c r="Q8" s="413"/>
      <c r="R8" s="413"/>
      <c r="S8" s="246" t="s">
        <v>78</v>
      </c>
      <c r="T8" s="243"/>
    </row>
    <row r="9" spans="1:20" ht="24.95" customHeight="1" x14ac:dyDescent="0.4">
      <c r="A9" s="248"/>
      <c r="B9" s="248"/>
      <c r="C9" s="248"/>
      <c r="D9" s="248"/>
      <c r="E9" s="248"/>
      <c r="F9" s="246"/>
      <c r="G9" s="246"/>
      <c r="J9" s="250" t="s">
        <v>77</v>
      </c>
      <c r="K9" s="413" t="str">
        <f>IFERROR(VLOOKUP(一番最初に入力!C10,【適宜更新してください】法人情報!A2:E181,3,0)," ")</f>
        <v>給付のおうち保育園</v>
      </c>
      <c r="L9" s="413"/>
      <c r="M9" s="413"/>
      <c r="N9" s="413"/>
      <c r="O9" s="413"/>
      <c r="P9" s="413"/>
      <c r="Q9" s="413"/>
      <c r="R9" s="413"/>
      <c r="S9" s="246" t="s">
        <v>78</v>
      </c>
      <c r="T9" s="243"/>
    </row>
    <row r="10" spans="1:20" ht="24.95" customHeight="1" x14ac:dyDescent="0.15">
      <c r="A10" s="251"/>
      <c r="B10" s="251"/>
      <c r="C10" s="251"/>
      <c r="D10" s="251"/>
      <c r="E10" s="251"/>
      <c r="F10" s="251"/>
      <c r="G10" s="251"/>
      <c r="H10" s="251"/>
      <c r="J10" s="248" t="s">
        <v>79</v>
      </c>
      <c r="K10" s="406" t="s">
        <v>80</v>
      </c>
      <c r="L10" s="406"/>
      <c r="M10" s="410" t="str">
        <f>IFERROR(VLOOKUP(一番最初に入力!C10,【適宜更新してください】法人情報!A2:E181,4,0)," ")</f>
        <v>仙台市青葉区上杉１丁目10-100</v>
      </c>
      <c r="N10" s="410"/>
      <c r="O10" s="410"/>
      <c r="P10" s="410"/>
      <c r="Q10" s="410"/>
      <c r="R10" s="410"/>
      <c r="S10" s="251"/>
      <c r="T10" s="251" t="s">
        <v>81</v>
      </c>
    </row>
    <row r="11" spans="1:20" ht="24.95" customHeight="1" x14ac:dyDescent="0.15">
      <c r="A11" s="251"/>
      <c r="B11" s="251"/>
      <c r="C11" s="251"/>
      <c r="D11" s="251"/>
      <c r="E11" s="251"/>
      <c r="F11" s="251"/>
      <c r="G11" s="251"/>
      <c r="H11" s="251"/>
      <c r="I11" s="251"/>
      <c r="J11" s="251"/>
      <c r="K11" s="406" t="s">
        <v>82</v>
      </c>
      <c r="L11" s="406"/>
      <c r="M11" s="410" t="str">
        <f>IFERROR(VLOOKUP(一番最初に入力!C10,【適宜更新してください】法人情報!A2:E181,5,0)," ")</f>
        <v>株式会社　かみすぎ</v>
      </c>
      <c r="N11" s="410"/>
      <c r="O11" s="410"/>
      <c r="P11" s="410"/>
      <c r="Q11" s="410"/>
      <c r="R11" s="410"/>
      <c r="S11" s="251" t="s">
        <v>36</v>
      </c>
      <c r="T11" s="251" t="s">
        <v>197</v>
      </c>
    </row>
    <row r="12" spans="1:20" ht="24.95" customHeight="1" x14ac:dyDescent="0.15">
      <c r="A12" s="251"/>
      <c r="B12" s="251"/>
      <c r="C12" s="251"/>
      <c r="D12" s="251"/>
      <c r="E12" s="251"/>
      <c r="F12" s="251"/>
      <c r="G12" s="251"/>
      <c r="H12" s="251"/>
      <c r="I12" s="251"/>
      <c r="J12" s="251"/>
      <c r="K12" s="406" t="s">
        <v>83</v>
      </c>
      <c r="L12" s="406"/>
      <c r="M12" s="412" t="s">
        <v>870</v>
      </c>
      <c r="N12" s="412"/>
      <c r="O12" s="412"/>
      <c r="P12" s="412"/>
      <c r="Q12" s="412"/>
      <c r="R12" s="247" t="s">
        <v>45</v>
      </c>
      <c r="S12" s="251"/>
      <c r="T12" s="251"/>
    </row>
    <row r="13" spans="1:20" ht="24.95" customHeight="1" x14ac:dyDescent="0.15">
      <c r="A13" s="251"/>
      <c r="B13" s="251"/>
      <c r="C13" s="251"/>
      <c r="D13" s="251"/>
      <c r="E13" s="251"/>
      <c r="F13" s="251"/>
      <c r="G13" s="251"/>
      <c r="H13" s="251"/>
      <c r="I13" s="251"/>
      <c r="J13" s="251"/>
      <c r="K13" s="251"/>
      <c r="L13" s="251"/>
      <c r="M13" s="251"/>
      <c r="N13" s="294"/>
      <c r="O13" s="294"/>
      <c r="P13" s="294"/>
      <c r="Q13" s="251"/>
      <c r="R13" s="247"/>
      <c r="S13" s="251"/>
      <c r="T13" s="251"/>
    </row>
    <row r="14" spans="1:20" ht="24.95" customHeight="1" x14ac:dyDescent="0.4">
      <c r="A14" s="243"/>
      <c r="B14" s="243"/>
      <c r="C14" s="252"/>
      <c r="D14" s="246"/>
      <c r="E14" s="246"/>
      <c r="F14" s="246"/>
      <c r="G14" s="246"/>
      <c r="H14" s="246"/>
      <c r="I14" s="246"/>
      <c r="J14" s="246"/>
      <c r="K14" s="246"/>
      <c r="L14" s="246"/>
      <c r="M14" s="246"/>
      <c r="N14" s="246"/>
      <c r="O14" s="246"/>
      <c r="P14" s="246"/>
      <c r="Q14" s="246"/>
      <c r="R14" s="246"/>
      <c r="S14" s="246"/>
      <c r="T14" s="243"/>
    </row>
    <row r="15" spans="1:20" ht="38.25" customHeight="1" x14ac:dyDescent="0.4">
      <c r="A15" s="247"/>
      <c r="B15" s="247"/>
      <c r="C15" s="247"/>
      <c r="D15" s="243"/>
      <c r="E15" s="253" t="s">
        <v>111</v>
      </c>
      <c r="F15" s="254" t="str">
        <f>一番最初に入力!$C$14&amp;""</f>
        <v>3</v>
      </c>
      <c r="G15" s="255" t="s">
        <v>502</v>
      </c>
      <c r="I15" s="256"/>
      <c r="J15" s="256"/>
      <c r="K15" s="256"/>
      <c r="L15" s="256"/>
      <c r="M15" s="256"/>
      <c r="N15" s="256"/>
      <c r="O15" s="256"/>
      <c r="P15" s="256"/>
      <c r="Q15" s="256"/>
      <c r="R15" s="246"/>
      <c r="S15" s="246"/>
      <c r="T15" s="243"/>
    </row>
    <row r="16" spans="1:20" ht="24.95" customHeight="1" x14ac:dyDescent="0.4">
      <c r="A16" s="247"/>
      <c r="B16" s="247"/>
      <c r="C16" s="247"/>
      <c r="D16" s="247"/>
      <c r="E16" s="247"/>
      <c r="F16" s="246"/>
      <c r="G16" s="246"/>
      <c r="H16" s="246"/>
      <c r="I16" s="246"/>
      <c r="J16" s="246"/>
      <c r="K16" s="246"/>
      <c r="L16" s="246"/>
      <c r="M16" s="246"/>
      <c r="N16" s="246"/>
      <c r="O16" s="246"/>
      <c r="P16" s="246"/>
      <c r="Q16" s="246"/>
      <c r="R16" s="246"/>
      <c r="S16" s="246"/>
      <c r="T16" s="243"/>
    </row>
    <row r="17" spans="1:20" ht="24.95" customHeight="1" x14ac:dyDescent="0.4">
      <c r="A17" s="247"/>
      <c r="B17" s="247"/>
      <c r="C17" s="247"/>
      <c r="D17" s="247"/>
      <c r="E17" s="247"/>
      <c r="F17" s="246"/>
      <c r="G17" s="246"/>
      <c r="H17" s="246"/>
      <c r="I17" s="246"/>
      <c r="J17" s="246"/>
      <c r="K17" s="246"/>
      <c r="L17" s="246"/>
      <c r="M17" s="246"/>
      <c r="N17" s="246"/>
      <c r="O17" s="246"/>
      <c r="P17" s="246"/>
      <c r="Q17" s="246"/>
      <c r="R17" s="246"/>
      <c r="S17" s="246"/>
      <c r="T17" s="243"/>
    </row>
    <row r="18" spans="1:20" ht="24.95" customHeight="1" x14ac:dyDescent="0.4">
      <c r="A18" s="251"/>
      <c r="B18" s="251"/>
      <c r="C18" s="251"/>
      <c r="D18" s="408" t="s">
        <v>198</v>
      </c>
      <c r="E18" s="408"/>
      <c r="F18" s="408"/>
      <c r="G18" s="408"/>
      <c r="H18" s="408"/>
      <c r="I18" s="408"/>
      <c r="J18" s="408"/>
      <c r="K18" s="408"/>
      <c r="L18" s="408"/>
      <c r="M18" s="408"/>
      <c r="N18" s="408"/>
      <c r="O18" s="408"/>
      <c r="P18" s="408"/>
      <c r="Q18" s="408"/>
      <c r="R18" s="246"/>
      <c r="S18" s="246"/>
      <c r="T18" s="243"/>
    </row>
    <row r="19" spans="1:20" ht="24.95" customHeight="1" x14ac:dyDescent="0.15">
      <c r="A19" s="257"/>
      <c r="B19" s="257"/>
      <c r="C19" s="257"/>
      <c r="D19" s="409" t="s">
        <v>199</v>
      </c>
      <c r="E19" s="409"/>
      <c r="F19" s="409"/>
      <c r="G19" s="409"/>
      <c r="H19" s="409"/>
      <c r="I19" s="409"/>
      <c r="J19" s="409"/>
      <c r="K19" s="409"/>
      <c r="L19" s="409"/>
      <c r="M19" s="409"/>
      <c r="N19" s="409"/>
      <c r="O19" s="409"/>
      <c r="P19" s="409"/>
      <c r="Q19" s="409"/>
      <c r="R19" s="251"/>
      <c r="S19" s="251"/>
      <c r="T19" s="251"/>
    </row>
    <row r="20" spans="1:20" ht="24.95" customHeight="1" x14ac:dyDescent="0.4">
      <c r="A20" s="245"/>
      <c r="B20" s="245"/>
      <c r="C20" s="258"/>
      <c r="D20" s="406"/>
      <c r="E20" s="406"/>
      <c r="F20" s="406"/>
      <c r="G20" s="406"/>
      <c r="H20" s="406"/>
      <c r="I20" s="406"/>
      <c r="J20" s="406"/>
      <c r="K20" s="406"/>
      <c r="L20" s="406"/>
      <c r="M20" s="406"/>
      <c r="N20" s="406"/>
      <c r="O20" s="406"/>
      <c r="P20" s="406"/>
      <c r="Q20" s="406"/>
      <c r="R20" s="258"/>
      <c r="S20" s="246"/>
      <c r="T20" s="243"/>
    </row>
    <row r="21" spans="1:20" ht="71.25" customHeight="1" x14ac:dyDescent="0.4">
      <c r="A21" s="245"/>
      <c r="B21" s="245"/>
      <c r="C21" s="245"/>
      <c r="D21" s="245"/>
      <c r="E21" s="245"/>
      <c r="F21" s="246"/>
      <c r="G21" s="246"/>
      <c r="H21" s="246"/>
      <c r="I21" s="246"/>
      <c r="J21" s="246"/>
      <c r="K21" s="246"/>
      <c r="L21" s="246"/>
      <c r="M21" s="246"/>
      <c r="N21" s="246"/>
      <c r="O21" s="246"/>
      <c r="P21" s="246"/>
      <c r="Q21" s="246"/>
      <c r="R21" s="246"/>
      <c r="S21" s="246"/>
      <c r="T21" s="243"/>
    </row>
    <row r="22" spans="1:20" ht="27" customHeight="1" thickBot="1" x14ac:dyDescent="0.45">
      <c r="A22" s="245"/>
      <c r="B22" s="245"/>
      <c r="C22" s="316" t="s">
        <v>84</v>
      </c>
      <c r="D22" s="247"/>
      <c r="E22" s="410" t="s">
        <v>200</v>
      </c>
      <c r="F22" s="410"/>
      <c r="G22" s="410"/>
      <c r="H22" s="410"/>
      <c r="I22" s="259" t="s">
        <v>201</v>
      </c>
      <c r="J22" s="411">
        <f>IFERROR(別表１!K16," ")</f>
        <v>486000</v>
      </c>
      <c r="K22" s="411"/>
      <c r="L22" s="411"/>
      <c r="M22" s="260" t="s">
        <v>202</v>
      </c>
      <c r="N22" s="314"/>
      <c r="O22" s="314"/>
      <c r="P22" s="314"/>
      <c r="Q22" s="246"/>
      <c r="R22" s="246"/>
      <c r="S22" s="246"/>
      <c r="T22" s="243"/>
    </row>
    <row r="23" spans="1:20" ht="27" customHeight="1" x14ac:dyDescent="0.4">
      <c r="A23" s="245"/>
      <c r="B23" s="245"/>
      <c r="C23" s="316" t="s">
        <v>203</v>
      </c>
      <c r="D23" s="247"/>
      <c r="E23" s="261" t="s">
        <v>138</v>
      </c>
      <c r="F23" s="242" t="str">
        <f>F15</f>
        <v>3</v>
      </c>
      <c r="G23" s="246" t="s">
        <v>204</v>
      </c>
      <c r="H23" s="246"/>
      <c r="I23" s="246"/>
      <c r="J23" s="246"/>
      <c r="K23" s="246"/>
      <c r="L23" s="246"/>
      <c r="M23" s="246"/>
      <c r="N23" s="246"/>
      <c r="O23" s="246"/>
      <c r="P23" s="246"/>
      <c r="Q23" s="246"/>
      <c r="R23" s="246"/>
      <c r="S23" s="246"/>
      <c r="T23" s="243"/>
    </row>
    <row r="24" spans="1:20" ht="27" customHeight="1" x14ac:dyDescent="0.4">
      <c r="A24" s="245"/>
      <c r="B24" s="245"/>
      <c r="C24" s="316" t="s">
        <v>205</v>
      </c>
      <c r="D24" s="245"/>
      <c r="E24" s="248" t="s">
        <v>138</v>
      </c>
      <c r="F24" s="242" t="str">
        <f>F15</f>
        <v>3</v>
      </c>
      <c r="G24" s="246" t="s">
        <v>206</v>
      </c>
      <c r="H24" s="246"/>
      <c r="I24" s="246"/>
      <c r="J24" s="246"/>
      <c r="K24" s="246"/>
      <c r="L24" s="246"/>
      <c r="M24" s="246"/>
      <c r="N24" s="246"/>
      <c r="O24" s="246"/>
      <c r="P24" s="246"/>
      <c r="Q24" s="246"/>
      <c r="R24" s="246"/>
      <c r="S24" s="246"/>
      <c r="T24" s="243"/>
    </row>
    <row r="25" spans="1:20" ht="66" customHeight="1" x14ac:dyDescent="0.4">
      <c r="A25" s="245"/>
      <c r="B25" s="245"/>
      <c r="C25" s="245"/>
      <c r="D25" s="245"/>
      <c r="E25" s="245"/>
      <c r="F25" s="246"/>
      <c r="G25" s="246"/>
      <c r="H25" s="246"/>
      <c r="I25" s="246"/>
      <c r="J25" s="246"/>
      <c r="K25" s="246"/>
      <c r="L25" s="246"/>
      <c r="M25" s="246"/>
      <c r="N25" s="246"/>
      <c r="O25" s="246"/>
      <c r="P25" s="246"/>
      <c r="Q25" s="246"/>
      <c r="R25" s="246"/>
      <c r="S25" s="246"/>
      <c r="T25" s="243"/>
    </row>
    <row r="26" spans="1:20" ht="24.95" customHeight="1" x14ac:dyDescent="0.4">
      <c r="A26" s="245"/>
      <c r="B26" s="245"/>
      <c r="C26" s="245"/>
      <c r="D26" s="407" t="s">
        <v>207</v>
      </c>
      <c r="E26" s="407"/>
      <c r="F26" s="407"/>
      <c r="G26" s="407"/>
      <c r="H26" s="407"/>
      <c r="I26" s="407"/>
      <c r="J26" s="407"/>
      <c r="K26" s="407"/>
      <c r="L26" s="407"/>
      <c r="M26" s="407"/>
      <c r="N26" s="407"/>
      <c r="O26" s="407"/>
      <c r="P26" s="407"/>
      <c r="Q26" s="407"/>
      <c r="R26" s="407"/>
      <c r="S26" s="407"/>
      <c r="T26" s="243"/>
    </row>
    <row r="27" spans="1:20" ht="24.95" customHeight="1" x14ac:dyDescent="0.4">
      <c r="A27" s="245"/>
      <c r="B27" s="245"/>
      <c r="C27" s="245"/>
      <c r="D27" s="406" t="s">
        <v>208</v>
      </c>
      <c r="E27" s="406"/>
      <c r="F27" s="406"/>
      <c r="G27" s="406"/>
      <c r="H27" s="406"/>
      <c r="I27" s="406"/>
      <c r="J27" s="406"/>
      <c r="K27" s="406"/>
      <c r="L27" s="406"/>
      <c r="M27" s="406"/>
      <c r="N27" s="406"/>
      <c r="O27" s="406"/>
      <c r="P27" s="406"/>
      <c r="Q27" s="406"/>
      <c r="R27" s="406"/>
      <c r="S27" s="406"/>
      <c r="T27" s="243"/>
    </row>
    <row r="28" spans="1:20" ht="24.95" customHeight="1" x14ac:dyDescent="0.4">
      <c r="A28" s="245"/>
      <c r="B28" s="245"/>
      <c r="C28" s="245"/>
      <c r="D28" s="407" t="s">
        <v>85</v>
      </c>
      <c r="E28" s="407"/>
      <c r="F28" s="407"/>
      <c r="G28" s="407"/>
      <c r="H28" s="407"/>
      <c r="I28" s="407"/>
      <c r="J28" s="407"/>
      <c r="K28" s="407"/>
      <c r="L28" s="407"/>
      <c r="M28" s="407"/>
      <c r="N28" s="407"/>
      <c r="O28" s="407"/>
      <c r="P28" s="407"/>
      <c r="Q28" s="407"/>
      <c r="R28" s="407"/>
      <c r="S28" s="407"/>
      <c r="T28" s="243"/>
    </row>
    <row r="29" spans="1:20" ht="24.95" customHeight="1" x14ac:dyDescent="0.4">
      <c r="A29" s="245"/>
      <c r="B29" s="245"/>
      <c r="C29" s="245"/>
      <c r="D29" s="245"/>
      <c r="E29" s="245"/>
      <c r="F29" s="246"/>
      <c r="G29" s="246"/>
      <c r="H29" s="246"/>
      <c r="I29" s="246"/>
      <c r="J29" s="246"/>
      <c r="K29" s="246"/>
      <c r="L29" s="246"/>
      <c r="M29" s="246"/>
      <c r="N29" s="246"/>
      <c r="O29" s="246"/>
      <c r="P29" s="246"/>
      <c r="Q29" s="246"/>
      <c r="R29" s="246"/>
      <c r="S29" s="246"/>
      <c r="T29" s="243"/>
    </row>
    <row r="30" spans="1:20" ht="30" customHeight="1" x14ac:dyDescent="0.4">
      <c r="A30" s="245"/>
      <c r="B30" s="245"/>
      <c r="C30" s="245"/>
      <c r="D30" s="245"/>
      <c r="E30" s="245"/>
      <c r="F30" s="246"/>
      <c r="G30" s="246"/>
      <c r="H30" s="246"/>
      <c r="I30" s="246"/>
      <c r="J30" s="246"/>
      <c r="K30" s="246"/>
      <c r="L30" s="246"/>
      <c r="M30" s="246"/>
      <c r="N30" s="246"/>
      <c r="O30" s="246"/>
      <c r="P30" s="246"/>
      <c r="Q30" s="246"/>
      <c r="R30" s="246"/>
      <c r="S30" s="246"/>
      <c r="T30" s="243"/>
    </row>
    <row r="31" spans="1:20" ht="30" customHeight="1" x14ac:dyDescent="0.4">
      <c r="A31" s="245"/>
      <c r="B31" s="245"/>
      <c r="C31" s="245"/>
      <c r="D31" s="245"/>
      <c r="E31" s="245"/>
      <c r="F31" s="246"/>
      <c r="G31" s="246"/>
      <c r="H31" s="246"/>
      <c r="I31" s="246"/>
      <c r="J31" s="246"/>
      <c r="K31" s="246"/>
      <c r="L31" s="246"/>
      <c r="M31" s="246"/>
      <c r="N31" s="246"/>
      <c r="O31" s="246"/>
      <c r="P31" s="246"/>
      <c r="Q31" s="246"/>
      <c r="R31" s="246"/>
      <c r="S31" s="246"/>
      <c r="T31" s="243"/>
    </row>
    <row r="32" spans="1:20" ht="30" customHeight="1" x14ac:dyDescent="0.4">
      <c r="A32" s="245"/>
      <c r="B32" s="245"/>
      <c r="C32" s="245"/>
      <c r="D32" s="245"/>
      <c r="E32" s="245"/>
      <c r="F32" s="246"/>
      <c r="G32" s="246"/>
      <c r="H32" s="246"/>
      <c r="I32" s="246"/>
      <c r="J32" s="246"/>
      <c r="K32" s="246"/>
      <c r="L32" s="246"/>
      <c r="M32" s="246"/>
      <c r="N32" s="246"/>
      <c r="O32" s="246"/>
      <c r="P32" s="246"/>
      <c r="Q32" s="246"/>
      <c r="R32" s="246"/>
      <c r="S32" s="246"/>
      <c r="T32" s="243"/>
    </row>
    <row r="33" spans="1:20" ht="24.95" customHeight="1" x14ac:dyDescent="0.15">
      <c r="A33" s="251"/>
      <c r="B33" s="251"/>
      <c r="C33" s="251"/>
      <c r="D33" s="251"/>
      <c r="E33" s="251"/>
      <c r="F33" s="251"/>
      <c r="G33" s="251"/>
      <c r="H33" s="251"/>
      <c r="I33" s="251"/>
      <c r="J33" s="251"/>
      <c r="K33" s="251" t="s">
        <v>144</v>
      </c>
      <c r="L33" s="251"/>
      <c r="M33" s="262" t="s">
        <v>146</v>
      </c>
      <c r="N33" s="405" t="s">
        <v>871</v>
      </c>
      <c r="O33" s="405"/>
      <c r="P33" s="405"/>
      <c r="Q33" s="405"/>
      <c r="R33" s="405"/>
      <c r="S33" s="251"/>
      <c r="T33" s="251"/>
    </row>
    <row r="34" spans="1:20" ht="24.95" customHeight="1" x14ac:dyDescent="0.15">
      <c r="A34" s="251"/>
      <c r="B34" s="251"/>
      <c r="C34" s="251"/>
      <c r="D34" s="251"/>
      <c r="E34" s="251"/>
      <c r="F34" s="251"/>
      <c r="G34" s="251"/>
      <c r="H34" s="251"/>
      <c r="I34" s="251"/>
      <c r="J34" s="251"/>
      <c r="K34" s="251"/>
      <c r="L34" s="251"/>
      <c r="M34" s="251" t="s">
        <v>145</v>
      </c>
      <c r="N34" s="405" t="s">
        <v>872</v>
      </c>
      <c r="O34" s="405"/>
      <c r="P34" s="405"/>
      <c r="Q34" s="405"/>
      <c r="R34" s="405"/>
      <c r="S34" s="251"/>
      <c r="T34" s="251"/>
    </row>
  </sheetData>
  <sheetProtection algorithmName="SHA-512" hashValue="uiOj8TFc6dlPqfuQhGLfDrCQH8fPwyb8nvCOaznhtKw0Ufo1uupD7p3yc1xyOQ8Eo5aSqvz0Rkr7sChkuxqifA==" saltValue="Far2WmC6mZ0Xge6fk1JyPA==" spinCount="100000" sheet="1" objects="1" scenarios="1"/>
  <mergeCells count="22">
    <mergeCell ref="K9:R9"/>
    <mergeCell ref="B1:S1"/>
    <mergeCell ref="B2:F2"/>
    <mergeCell ref="B7:H7"/>
    <mergeCell ref="K8:R8"/>
    <mergeCell ref="Q2:S2"/>
    <mergeCell ref="K10:L10"/>
    <mergeCell ref="M10:R10"/>
    <mergeCell ref="K11:L11"/>
    <mergeCell ref="M11:R11"/>
    <mergeCell ref="K12:L12"/>
    <mergeCell ref="M12:Q12"/>
    <mergeCell ref="N33:R33"/>
    <mergeCell ref="N34:R34"/>
    <mergeCell ref="D27:S27"/>
    <mergeCell ref="D28:S28"/>
    <mergeCell ref="D18:Q18"/>
    <mergeCell ref="D19:Q19"/>
    <mergeCell ref="D20:Q20"/>
    <mergeCell ref="E22:H22"/>
    <mergeCell ref="J22:L22"/>
    <mergeCell ref="D26:S26"/>
  </mergeCells>
  <phoneticPr fontId="3"/>
  <pageMargins left="0.43333333333333335" right="0.37239583333333331" top="0.75" bottom="0.75" header="0.3" footer="0.3"/>
  <pageSetup paperSize="9" scale="72" orientation="portrait" r:id="rId1"/>
  <colBreaks count="1" manualBreakCount="1">
    <brk id="20" max="1048575" man="1"/>
  </colBreaks>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K45"/>
  <sheetViews>
    <sheetView showZeros="0" view="pageBreakPreview" zoomScaleNormal="85" zoomScaleSheetLayoutView="100" workbookViewId="0"/>
  </sheetViews>
  <sheetFormatPr defaultRowHeight="13.5" x14ac:dyDescent="0.15"/>
  <cols>
    <col min="1" max="1" width="9.875" style="47" customWidth="1"/>
    <col min="2" max="2" width="9.75" style="47" customWidth="1"/>
    <col min="3" max="3" width="8.25" style="47" customWidth="1"/>
    <col min="4" max="4" width="25.625" style="47" customWidth="1"/>
    <col min="5" max="6" width="15.625" style="47" customWidth="1"/>
    <col min="7" max="7" width="21" style="47" customWidth="1"/>
    <col min="8" max="9" width="1.875" style="47" customWidth="1"/>
    <col min="10" max="10" width="33" style="47" customWidth="1"/>
    <col min="11" max="11" width="23.75" style="47" customWidth="1"/>
    <col min="12" max="16384" width="9" style="47"/>
  </cols>
  <sheetData>
    <row r="1" spans="1:11" s="22" customFormat="1" ht="24" customHeight="1" x14ac:dyDescent="0.15">
      <c r="A1" s="18" t="s">
        <v>209</v>
      </c>
      <c r="B1" s="18"/>
      <c r="C1" s="19"/>
      <c r="D1" s="19"/>
      <c r="E1" s="19"/>
      <c r="F1" s="19"/>
      <c r="G1" s="20"/>
      <c r="H1" s="21"/>
      <c r="K1" s="21"/>
    </row>
    <row r="2" spans="1:11" s="22" customFormat="1" ht="15" customHeight="1" x14ac:dyDescent="0.15">
      <c r="A2" s="19"/>
      <c r="B2" s="19"/>
      <c r="C2" s="19"/>
      <c r="D2" s="19"/>
      <c r="E2" s="19"/>
      <c r="F2" s="19"/>
      <c r="G2" s="19"/>
      <c r="H2" s="21"/>
      <c r="I2" s="19"/>
      <c r="K2" s="21"/>
    </row>
    <row r="3" spans="1:11" s="26" customFormat="1" ht="26.25" customHeight="1" x14ac:dyDescent="0.2">
      <c r="A3" s="23"/>
      <c r="B3" s="24" t="s">
        <v>111</v>
      </c>
      <c r="C3" s="25">
        <f>一番最初に入力!C14</f>
        <v>3</v>
      </c>
      <c r="D3" s="426" t="s">
        <v>245</v>
      </c>
      <c r="E3" s="426"/>
      <c r="F3" s="426"/>
      <c r="G3" s="426"/>
      <c r="H3" s="426"/>
      <c r="I3" s="2"/>
      <c r="K3" s="27"/>
    </row>
    <row r="4" spans="1:11" s="22" customFormat="1" ht="15" customHeight="1" x14ac:dyDescent="0.15">
      <c r="A4" s="19"/>
      <c r="B4" s="19"/>
      <c r="C4" s="19"/>
      <c r="D4" s="19"/>
      <c r="E4" s="19"/>
      <c r="F4" s="19"/>
      <c r="G4" s="19"/>
      <c r="H4" s="28"/>
      <c r="I4" s="19"/>
      <c r="K4" s="28"/>
    </row>
    <row r="5" spans="1:11" s="22" customFormat="1" ht="24.95" customHeight="1" x14ac:dyDescent="0.15">
      <c r="A5" s="125"/>
      <c r="B5" s="427"/>
      <c r="C5" s="427"/>
      <c r="D5" s="19"/>
      <c r="E5" s="29" t="s">
        <v>46</v>
      </c>
      <c r="F5" s="428" t="str">
        <f>様式第４号!K8</f>
        <v>小規模保育事業Ａ型</v>
      </c>
      <c r="G5" s="429"/>
      <c r="H5" s="430"/>
      <c r="J5" s="21"/>
    </row>
    <row r="6" spans="1:11" s="22" customFormat="1" ht="24.95" customHeight="1" x14ac:dyDescent="0.15">
      <c r="A6" s="125"/>
      <c r="B6" s="431"/>
      <c r="C6" s="427"/>
      <c r="D6" s="19"/>
      <c r="E6" s="29" t="s">
        <v>47</v>
      </c>
      <c r="F6" s="432" t="str">
        <f>様式第４号!K9</f>
        <v>給付のおうち保育園</v>
      </c>
      <c r="G6" s="433"/>
      <c r="H6" s="434"/>
      <c r="J6" s="129" t="s">
        <v>100</v>
      </c>
    </row>
    <row r="7" spans="1:11" s="22" customFormat="1" ht="15" customHeight="1" x14ac:dyDescent="0.15">
      <c r="A7" s="19"/>
      <c r="B7" s="19"/>
      <c r="C7" s="19"/>
      <c r="D7" s="19"/>
      <c r="E7" s="19"/>
      <c r="F7" s="19"/>
      <c r="G7" s="19"/>
      <c r="H7" s="21"/>
      <c r="I7" s="19"/>
      <c r="K7" s="21"/>
    </row>
    <row r="8" spans="1:11" s="22" customFormat="1" ht="15" customHeight="1" x14ac:dyDescent="0.15">
      <c r="A8" s="19"/>
      <c r="B8" s="19"/>
      <c r="C8" s="19"/>
      <c r="D8" s="19"/>
      <c r="E8" s="19"/>
      <c r="G8" s="19" t="s">
        <v>20</v>
      </c>
      <c r="H8" s="21"/>
      <c r="I8" s="19"/>
      <c r="K8" s="21"/>
    </row>
    <row r="9" spans="1:11" s="22" customFormat="1" ht="20.100000000000001" customHeight="1" thickBot="1" x14ac:dyDescent="0.2">
      <c r="A9" s="19"/>
      <c r="B9" s="19" t="s">
        <v>1</v>
      </c>
      <c r="C9" s="19"/>
      <c r="D9" s="19"/>
      <c r="E9" s="19"/>
      <c r="F9" s="19"/>
      <c r="G9" s="19"/>
      <c r="H9" s="21"/>
      <c r="I9" s="19"/>
      <c r="K9" s="21"/>
    </row>
    <row r="10" spans="1:11" s="22" customFormat="1" ht="24.95" customHeight="1" x14ac:dyDescent="0.15">
      <c r="B10" s="30"/>
      <c r="C10" s="415" t="s">
        <v>2</v>
      </c>
      <c r="D10" s="416"/>
      <c r="E10" s="419" t="s">
        <v>3</v>
      </c>
      <c r="F10" s="420"/>
      <c r="G10" s="421"/>
      <c r="H10" s="21"/>
      <c r="K10" s="21"/>
    </row>
    <row r="11" spans="1:11" s="22" customFormat="1" ht="50.25" customHeight="1" thickBot="1" x14ac:dyDescent="0.2">
      <c r="B11" s="30"/>
      <c r="C11" s="417"/>
      <c r="D11" s="418"/>
      <c r="E11" s="31" t="s">
        <v>31</v>
      </c>
      <c r="F11" s="32" t="s">
        <v>32</v>
      </c>
      <c r="G11" s="33" t="s">
        <v>33</v>
      </c>
      <c r="H11" s="21"/>
      <c r="K11" s="21"/>
    </row>
    <row r="12" spans="1:11" s="22" customFormat="1" ht="24.95" customHeight="1" thickTop="1" x14ac:dyDescent="0.15">
      <c r="C12" s="34" t="s">
        <v>26</v>
      </c>
      <c r="D12" s="35"/>
      <c r="E12" s="50">
        <f>別表１!K12</f>
        <v>114000</v>
      </c>
      <c r="F12" s="51">
        <f>別表１!K14</f>
        <v>372000</v>
      </c>
      <c r="G12" s="58">
        <f t="shared" ref="G12:G17" si="0">SUM(E12:F12)</f>
        <v>486000</v>
      </c>
      <c r="H12" s="21"/>
      <c r="K12" s="21"/>
    </row>
    <row r="13" spans="1:11" s="22" customFormat="1" ht="24.95" customHeight="1" x14ac:dyDescent="0.15">
      <c r="C13" s="36" t="s">
        <v>34</v>
      </c>
      <c r="D13" s="37"/>
      <c r="E13" s="347">
        <v>111600</v>
      </c>
      <c r="F13" s="348">
        <v>372000</v>
      </c>
      <c r="G13" s="59">
        <f t="shared" si="0"/>
        <v>483600</v>
      </c>
      <c r="H13" s="21"/>
      <c r="K13" s="21"/>
    </row>
    <row r="14" spans="1:11" s="22" customFormat="1" ht="24.95" customHeight="1" x14ac:dyDescent="0.15">
      <c r="C14" s="36" t="s">
        <v>35</v>
      </c>
      <c r="D14" s="37"/>
      <c r="E14" s="347">
        <v>36000</v>
      </c>
      <c r="F14" s="348">
        <v>303000</v>
      </c>
      <c r="G14" s="59">
        <f t="shared" si="0"/>
        <v>339000</v>
      </c>
      <c r="H14" s="21"/>
      <c r="K14" s="21"/>
    </row>
    <row r="15" spans="1:11" s="22" customFormat="1" ht="24.95" customHeight="1" x14ac:dyDescent="0.15">
      <c r="C15" s="422" t="s">
        <v>75</v>
      </c>
      <c r="D15" s="423"/>
      <c r="E15" s="52"/>
      <c r="F15" s="53"/>
      <c r="G15" s="59">
        <f t="shared" si="0"/>
        <v>0</v>
      </c>
      <c r="H15" s="21"/>
      <c r="K15" s="21"/>
    </row>
    <row r="16" spans="1:11" s="22" customFormat="1" ht="24.95" customHeight="1" x14ac:dyDescent="0.15">
      <c r="C16" s="422" t="s">
        <v>75</v>
      </c>
      <c r="D16" s="423"/>
      <c r="E16" s="52"/>
      <c r="F16" s="53"/>
      <c r="G16" s="59">
        <f t="shared" si="0"/>
        <v>0</v>
      </c>
      <c r="H16" s="38"/>
      <c r="K16" s="38"/>
    </row>
    <row r="17" spans="2:11" s="22" customFormat="1" ht="24.95" customHeight="1" thickBot="1" x14ac:dyDescent="0.2">
      <c r="C17" s="424" t="s">
        <v>75</v>
      </c>
      <c r="D17" s="425"/>
      <c r="E17" s="54"/>
      <c r="F17" s="55"/>
      <c r="G17" s="60">
        <f t="shared" si="0"/>
        <v>0</v>
      </c>
      <c r="H17" s="39"/>
      <c r="K17" s="39"/>
    </row>
    <row r="18" spans="2:11" s="22" customFormat="1" ht="24.95" customHeight="1" thickTop="1" thickBot="1" x14ac:dyDescent="0.2">
      <c r="C18" s="435" t="s">
        <v>4</v>
      </c>
      <c r="D18" s="436"/>
      <c r="E18" s="56">
        <f>SUM(E12:E17)</f>
        <v>261600</v>
      </c>
      <c r="F18" s="57">
        <f>SUM(F12:F17)</f>
        <v>1047000</v>
      </c>
      <c r="G18" s="61">
        <f>SUM(G12:G17)</f>
        <v>1308600</v>
      </c>
      <c r="H18" s="38"/>
      <c r="K18" s="38"/>
    </row>
    <row r="19" spans="2:11" s="22" customFormat="1" ht="24.95" customHeight="1" x14ac:dyDescent="0.15">
      <c r="E19" s="40"/>
      <c r="F19" s="40"/>
      <c r="G19" s="40"/>
      <c r="H19" s="38"/>
      <c r="K19" s="38"/>
    </row>
    <row r="20" spans="2:11" s="22" customFormat="1" ht="24.95" customHeight="1" thickBot="1" x14ac:dyDescent="0.2">
      <c r="B20" s="19" t="s">
        <v>5</v>
      </c>
      <c r="E20" s="40"/>
      <c r="F20" s="41"/>
      <c r="G20" s="41"/>
      <c r="H20" s="21"/>
      <c r="K20" s="21"/>
    </row>
    <row r="21" spans="2:11" s="22" customFormat="1" ht="24.95" customHeight="1" x14ac:dyDescent="0.15">
      <c r="C21" s="415" t="s">
        <v>2</v>
      </c>
      <c r="D21" s="416"/>
      <c r="E21" s="437" t="s">
        <v>6</v>
      </c>
      <c r="F21" s="438"/>
      <c r="G21" s="439"/>
      <c r="H21" s="21"/>
      <c r="K21" s="21"/>
    </row>
    <row r="22" spans="2:11" s="22" customFormat="1" ht="50.25" customHeight="1" thickBot="1" x14ac:dyDescent="0.2">
      <c r="C22" s="417"/>
      <c r="D22" s="418"/>
      <c r="E22" s="31" t="s">
        <v>31</v>
      </c>
      <c r="F22" s="32" t="s">
        <v>32</v>
      </c>
      <c r="G22" s="33" t="s">
        <v>33</v>
      </c>
      <c r="H22" s="21"/>
      <c r="K22" s="21"/>
    </row>
    <row r="23" spans="2:11" s="22" customFormat="1" ht="24.95" customHeight="1" thickTop="1" x14ac:dyDescent="0.15">
      <c r="C23" s="42" t="s">
        <v>7</v>
      </c>
      <c r="D23" s="43"/>
      <c r="E23" s="130"/>
      <c r="F23" s="131"/>
      <c r="G23" s="58">
        <f>SUM(E23:F23)</f>
        <v>0</v>
      </c>
      <c r="H23" s="21"/>
      <c r="K23" s="21"/>
    </row>
    <row r="24" spans="2:11" s="22" customFormat="1" ht="24.95" customHeight="1" x14ac:dyDescent="0.15">
      <c r="C24" s="36" t="s">
        <v>8</v>
      </c>
      <c r="D24" s="37"/>
      <c r="E24" s="349">
        <v>149000</v>
      </c>
      <c r="F24" s="350">
        <v>300000</v>
      </c>
      <c r="G24" s="59">
        <f>SUM(E24:F24)</f>
        <v>449000</v>
      </c>
      <c r="H24" s="21"/>
      <c r="K24" s="21"/>
    </row>
    <row r="25" spans="2:11" s="22" customFormat="1" ht="24.95" customHeight="1" x14ac:dyDescent="0.15">
      <c r="C25" s="36" t="s">
        <v>9</v>
      </c>
      <c r="D25" s="37"/>
      <c r="E25" s="349">
        <v>116800</v>
      </c>
      <c r="F25" s="350">
        <v>560000</v>
      </c>
      <c r="G25" s="59">
        <f t="shared" ref="G25:G35" si="1">SUM(E25:F25)</f>
        <v>676800</v>
      </c>
      <c r="H25" s="21"/>
      <c r="K25" s="21"/>
    </row>
    <row r="26" spans="2:11" s="22" customFormat="1" ht="24.95" customHeight="1" x14ac:dyDescent="0.15">
      <c r="C26" s="36" t="s">
        <v>10</v>
      </c>
      <c r="D26" s="37"/>
      <c r="E26" s="349"/>
      <c r="F26" s="350">
        <v>280014</v>
      </c>
      <c r="G26" s="59">
        <f t="shared" si="1"/>
        <v>280014</v>
      </c>
      <c r="H26" s="21"/>
      <c r="K26" s="21"/>
    </row>
    <row r="27" spans="2:11" s="22" customFormat="1" ht="24.95" customHeight="1" x14ac:dyDescent="0.15">
      <c r="C27" s="36" t="s">
        <v>11</v>
      </c>
      <c r="D27" s="37"/>
      <c r="E27" s="349">
        <v>2400</v>
      </c>
      <c r="F27" s="350">
        <v>77760</v>
      </c>
      <c r="G27" s="59">
        <f t="shared" si="1"/>
        <v>80160</v>
      </c>
      <c r="H27" s="21"/>
      <c r="K27" s="21"/>
    </row>
    <row r="28" spans="2:11" s="22" customFormat="1" ht="24.95" customHeight="1" x14ac:dyDescent="0.15">
      <c r="C28" s="36" t="s">
        <v>12</v>
      </c>
      <c r="D28" s="37"/>
      <c r="E28" s="349"/>
      <c r="F28" s="350">
        <v>10000</v>
      </c>
      <c r="G28" s="59">
        <f t="shared" si="1"/>
        <v>10000</v>
      </c>
      <c r="H28" s="21"/>
      <c r="K28" s="21"/>
    </row>
    <row r="29" spans="2:11" s="22" customFormat="1" ht="24.95" customHeight="1" x14ac:dyDescent="0.15">
      <c r="C29" s="36" t="s">
        <v>13</v>
      </c>
      <c r="D29" s="37"/>
      <c r="E29" s="349"/>
      <c r="F29" s="350">
        <v>10000</v>
      </c>
      <c r="G29" s="59">
        <f t="shared" si="1"/>
        <v>10000</v>
      </c>
      <c r="H29" s="21"/>
      <c r="K29" s="21"/>
    </row>
    <row r="30" spans="2:11" s="22" customFormat="1" ht="24.95" customHeight="1" x14ac:dyDescent="0.15">
      <c r="C30" s="36" t="s">
        <v>14</v>
      </c>
      <c r="D30" s="37"/>
      <c r="E30" s="349">
        <v>2400</v>
      </c>
      <c r="F30" s="350">
        <v>24000</v>
      </c>
      <c r="G30" s="59">
        <f t="shared" si="1"/>
        <v>26400</v>
      </c>
      <c r="H30" s="21"/>
      <c r="K30" s="21"/>
    </row>
    <row r="31" spans="2:11" s="22" customFormat="1" ht="24.95" customHeight="1" x14ac:dyDescent="0.15">
      <c r="C31" s="36" t="s">
        <v>15</v>
      </c>
      <c r="D31" s="37"/>
      <c r="E31" s="349">
        <v>31578</v>
      </c>
      <c r="F31" s="350">
        <v>10000</v>
      </c>
      <c r="G31" s="59">
        <f t="shared" si="1"/>
        <v>41578</v>
      </c>
      <c r="H31" s="21"/>
      <c r="K31" s="21"/>
    </row>
    <row r="32" spans="2:11" s="22" customFormat="1" ht="24.95" customHeight="1" x14ac:dyDescent="0.15">
      <c r="C32" s="36" t="s">
        <v>16</v>
      </c>
      <c r="D32" s="37"/>
      <c r="E32" s="349">
        <v>4800</v>
      </c>
      <c r="F32" s="350">
        <v>25920</v>
      </c>
      <c r="G32" s="59">
        <f t="shared" si="1"/>
        <v>30720</v>
      </c>
      <c r="H32" s="21"/>
      <c r="K32" s="21"/>
    </row>
    <row r="33" spans="3:11" s="22" customFormat="1" ht="24.95" customHeight="1" x14ac:dyDescent="0.15">
      <c r="C33" s="36" t="s">
        <v>17</v>
      </c>
      <c r="D33" s="37"/>
      <c r="E33" s="349"/>
      <c r="F33" s="350">
        <v>108000</v>
      </c>
      <c r="G33" s="59">
        <f t="shared" si="1"/>
        <v>108000</v>
      </c>
      <c r="H33" s="21"/>
      <c r="K33" s="21"/>
    </row>
    <row r="34" spans="3:11" s="22" customFormat="1" ht="24.95" customHeight="1" x14ac:dyDescent="0.15">
      <c r="C34" s="36" t="s">
        <v>18</v>
      </c>
      <c r="D34" s="37"/>
      <c r="E34" s="349"/>
      <c r="F34" s="350">
        <v>20000</v>
      </c>
      <c r="G34" s="59">
        <f t="shared" si="1"/>
        <v>20000</v>
      </c>
      <c r="H34" s="21"/>
      <c r="K34" s="21"/>
    </row>
    <row r="35" spans="3:11" s="22" customFormat="1" ht="24.95" customHeight="1" x14ac:dyDescent="0.15">
      <c r="C35" s="422" t="s">
        <v>75</v>
      </c>
      <c r="D35" s="423"/>
      <c r="E35" s="349"/>
      <c r="F35" s="350"/>
      <c r="G35" s="59">
        <f t="shared" si="1"/>
        <v>0</v>
      </c>
      <c r="H35" s="21"/>
      <c r="K35" s="21"/>
    </row>
    <row r="36" spans="3:11" s="22" customFormat="1" ht="24.95" customHeight="1" x14ac:dyDescent="0.15">
      <c r="C36" s="422" t="s">
        <v>75</v>
      </c>
      <c r="D36" s="423"/>
      <c r="E36" s="132"/>
      <c r="F36" s="133"/>
      <c r="G36" s="59">
        <f>SUM(E36:F36)</f>
        <v>0</v>
      </c>
      <c r="H36" s="21"/>
      <c r="K36" s="21"/>
    </row>
    <row r="37" spans="3:11" s="22" customFormat="1" ht="24.95" customHeight="1" thickBot="1" x14ac:dyDescent="0.2">
      <c r="C37" s="424" t="s">
        <v>75</v>
      </c>
      <c r="D37" s="425"/>
      <c r="E37" s="134"/>
      <c r="F37" s="135"/>
      <c r="G37" s="60">
        <f>SUM(E37:F37)</f>
        <v>0</v>
      </c>
      <c r="H37" s="21"/>
      <c r="K37" s="21"/>
    </row>
    <row r="38" spans="3:11" s="22" customFormat="1" ht="24.95" customHeight="1" thickTop="1" thickBot="1" x14ac:dyDescent="0.2">
      <c r="C38" s="435" t="s">
        <v>4</v>
      </c>
      <c r="D38" s="436"/>
      <c r="E38" s="56">
        <f>SUM(E23:E37)</f>
        <v>306978</v>
      </c>
      <c r="F38" s="57">
        <f>SUM(F23:F37)</f>
        <v>1425694</v>
      </c>
      <c r="G38" s="61">
        <f>SUM(G23:G37)</f>
        <v>1732672</v>
      </c>
      <c r="H38" s="44"/>
      <c r="J38" s="45"/>
      <c r="K38" s="44"/>
    </row>
    <row r="39" spans="3:11" s="22" customFormat="1" ht="14.25" x14ac:dyDescent="0.15">
      <c r="E39" s="40"/>
      <c r="F39" s="40"/>
      <c r="G39" s="40"/>
      <c r="H39" s="46"/>
      <c r="J39" s="45"/>
      <c r="K39" s="46"/>
    </row>
    <row r="40" spans="3:11" s="22" customFormat="1" ht="14.25" x14ac:dyDescent="0.15">
      <c r="E40" s="40"/>
      <c r="F40" s="40"/>
      <c r="G40" s="40"/>
    </row>
    <row r="41" spans="3:11" x14ac:dyDescent="0.15">
      <c r="E41" s="48"/>
      <c r="F41" s="48"/>
      <c r="G41" s="48"/>
    </row>
    <row r="42" spans="3:11" x14ac:dyDescent="0.15">
      <c r="E42" s="48"/>
      <c r="F42" s="48"/>
      <c r="G42" s="48"/>
    </row>
    <row r="43" spans="3:11" x14ac:dyDescent="0.15">
      <c r="E43" s="48"/>
      <c r="F43" s="48"/>
      <c r="G43" s="48"/>
    </row>
    <row r="44" spans="3:11" x14ac:dyDescent="0.15">
      <c r="E44" s="48"/>
      <c r="F44" s="48"/>
      <c r="G44" s="48"/>
    </row>
    <row r="45" spans="3:11" x14ac:dyDescent="0.15">
      <c r="C45" s="49"/>
      <c r="D45" s="49"/>
      <c r="E45" s="48"/>
      <c r="F45" s="48"/>
      <c r="G45" s="48"/>
      <c r="J45" s="49"/>
    </row>
  </sheetData>
  <sheetProtection algorithmName="SHA-512" hashValue="XHN1t3jUWO+eV3bz0eTq6GpUB64A8gsKYcxcGN0oEB9WqRKj0G0fG0ShnhZUpojqT66OURvNx8/5idCcaFOn2Q==" saltValue="deVTI1dpGQGw98YXX2YhVA==" spinCount="100000" sheet="1" objects="1" scenarios="1"/>
  <mergeCells count="17">
    <mergeCell ref="C37:D37"/>
    <mergeCell ref="C18:D18"/>
    <mergeCell ref="C21:D22"/>
    <mergeCell ref="E21:G21"/>
    <mergeCell ref="C38:D38"/>
    <mergeCell ref="C35:D35"/>
    <mergeCell ref="C36:D36"/>
    <mergeCell ref="D3:H3"/>
    <mergeCell ref="B5:C5"/>
    <mergeCell ref="F5:H5"/>
    <mergeCell ref="B6:C6"/>
    <mergeCell ref="F6:H6"/>
    <mergeCell ref="C10:D11"/>
    <mergeCell ref="E10:G10"/>
    <mergeCell ref="C15:D15"/>
    <mergeCell ref="C16:D16"/>
    <mergeCell ref="C17:D17"/>
  </mergeCells>
  <phoneticPr fontId="3"/>
  <dataValidations count="1">
    <dataValidation type="list" allowBlank="1" showInputMessage="1" showErrorMessage="1" sqref="G5 B5">
      <formula1>"小規模保育事業Ａ型, 小規模保育事業Ｂ型, 小規模保育事業Ｃ型, 事業所内保育事業（定員20人以上）, 事業所内保育事業（小規模Ａ型）, 事業所内保育事業（小規模Ｂ型）, 家庭的保育事業"</formula1>
    </dataValidation>
  </dataValidations>
  <pageMargins left="0.7" right="0.7" top="0.75" bottom="0.75" header="0.3" footer="0.3"/>
  <pageSetup paperSize="9" scale="81"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L42"/>
  <sheetViews>
    <sheetView view="pageBreakPreview" zoomScale="60" zoomScaleNormal="100" workbookViewId="0"/>
  </sheetViews>
  <sheetFormatPr defaultRowHeight="13.5" x14ac:dyDescent="0.15"/>
  <cols>
    <col min="1" max="1" width="13.25" style="94" customWidth="1"/>
    <col min="2" max="2" width="9.875" style="94" customWidth="1"/>
    <col min="3" max="11" width="23.5" style="94" customWidth="1"/>
    <col min="12" max="12" width="12.875" style="94" customWidth="1"/>
    <col min="13" max="13" width="11" style="94" customWidth="1"/>
    <col min="14" max="14" width="20.625" style="94" customWidth="1"/>
    <col min="15" max="16384" width="9" style="94"/>
  </cols>
  <sheetData>
    <row r="1" spans="1:12" s="64" customFormat="1" ht="42" customHeight="1" x14ac:dyDescent="0.15">
      <c r="A1" s="296" t="s">
        <v>210</v>
      </c>
      <c r="D1" s="65"/>
      <c r="E1" s="65"/>
      <c r="J1" s="325"/>
      <c r="K1" s="446"/>
      <c r="L1" s="446"/>
    </row>
    <row r="2" spans="1:12" s="62" customFormat="1" ht="18.75" x14ac:dyDescent="0.15">
      <c r="B2" s="64"/>
      <c r="C2" s="126"/>
      <c r="D2" s="63"/>
      <c r="E2" s="63"/>
      <c r="K2" s="446"/>
      <c r="L2" s="446"/>
    </row>
    <row r="3" spans="1:12" s="330" customFormat="1" ht="37.5" customHeight="1" x14ac:dyDescent="0.15">
      <c r="A3" s="327" t="s">
        <v>111</v>
      </c>
      <c r="B3" s="328">
        <f>一番最初に入力!C14</f>
        <v>3</v>
      </c>
      <c r="C3" s="329" t="s">
        <v>211</v>
      </c>
      <c r="E3" s="331"/>
      <c r="H3" s="332"/>
    </row>
    <row r="4" spans="1:12" s="64" customFormat="1" ht="39.75" customHeight="1" x14ac:dyDescent="0.15">
      <c r="C4" s="65"/>
      <c r="D4" s="65"/>
      <c r="E4" s="65"/>
      <c r="H4" s="326" t="s">
        <v>46</v>
      </c>
      <c r="I4" s="447" t="str">
        <f>様式第４号!K8</f>
        <v>小規模保育事業Ａ型</v>
      </c>
      <c r="J4" s="448"/>
      <c r="K4" s="449"/>
    </row>
    <row r="5" spans="1:12" s="64" customFormat="1" ht="39.75" customHeight="1" x14ac:dyDescent="0.15">
      <c r="C5" s="65"/>
      <c r="D5" s="65"/>
      <c r="E5" s="65"/>
      <c r="H5" s="326" t="s">
        <v>47</v>
      </c>
      <c r="I5" s="450" t="str">
        <f>様式第４号!K9</f>
        <v>給付のおうち保育園</v>
      </c>
      <c r="J5" s="451"/>
      <c r="K5" s="452"/>
    </row>
    <row r="6" spans="1:12" s="62" customFormat="1" ht="32.25" customHeight="1" x14ac:dyDescent="0.15">
      <c r="C6" s="66"/>
    </row>
    <row r="7" spans="1:12" s="62" customFormat="1" ht="35.25" customHeight="1" thickBot="1" x14ac:dyDescent="0.2">
      <c r="B7" s="440"/>
      <c r="C7" s="440"/>
      <c r="D7" s="440"/>
      <c r="K7" s="136" t="s">
        <v>212</v>
      </c>
      <c r="L7" s="136"/>
    </row>
    <row r="8" spans="1:12" s="62" customFormat="1" ht="32.25" customHeight="1" x14ac:dyDescent="0.15">
      <c r="C8" s="453" t="s">
        <v>91</v>
      </c>
      <c r="D8" s="454"/>
      <c r="E8" s="454"/>
      <c r="F8" s="455"/>
      <c r="G8" s="456" t="s">
        <v>92</v>
      </c>
      <c r="H8" s="458" t="s">
        <v>150</v>
      </c>
      <c r="I8" s="460" t="s">
        <v>149</v>
      </c>
      <c r="J8" s="462" t="s">
        <v>852</v>
      </c>
      <c r="K8" s="442" t="s">
        <v>853</v>
      </c>
    </row>
    <row r="9" spans="1:12" s="62" customFormat="1" ht="66.75" customHeight="1" x14ac:dyDescent="0.15">
      <c r="C9" s="97" t="s">
        <v>213</v>
      </c>
      <c r="D9" s="98" t="s">
        <v>3</v>
      </c>
      <c r="E9" s="98" t="s">
        <v>40</v>
      </c>
      <c r="F9" s="98" t="s">
        <v>214</v>
      </c>
      <c r="G9" s="457"/>
      <c r="H9" s="459"/>
      <c r="I9" s="461"/>
      <c r="J9" s="463"/>
      <c r="K9" s="443"/>
    </row>
    <row r="10" spans="1:12" s="67" customFormat="1" ht="18.75" customHeight="1" thickBot="1" x14ac:dyDescent="0.2">
      <c r="C10" s="68" t="s">
        <v>0</v>
      </c>
      <c r="D10" s="69" t="s">
        <v>215</v>
      </c>
      <c r="E10" s="69" t="s">
        <v>216</v>
      </c>
      <c r="F10" s="69" t="s">
        <v>217</v>
      </c>
      <c r="G10" s="69" t="s">
        <v>218</v>
      </c>
      <c r="H10" s="69" t="s">
        <v>219</v>
      </c>
      <c r="I10" s="70" t="s">
        <v>220</v>
      </c>
      <c r="J10" s="71" t="s">
        <v>221</v>
      </c>
      <c r="K10" s="333" t="s">
        <v>222</v>
      </c>
    </row>
    <row r="11" spans="1:12" s="75" customFormat="1" ht="15.75" customHeight="1" x14ac:dyDescent="0.15">
      <c r="A11" s="444" t="s">
        <v>29</v>
      </c>
      <c r="B11" s="445"/>
      <c r="C11" s="72" t="s">
        <v>147</v>
      </c>
      <c r="D11" s="73" t="s">
        <v>147</v>
      </c>
      <c r="E11" s="73"/>
      <c r="F11" s="73" t="s">
        <v>147</v>
      </c>
      <c r="G11" s="73" t="s">
        <v>147</v>
      </c>
      <c r="H11" s="73" t="s">
        <v>147</v>
      </c>
      <c r="I11" s="73" t="s">
        <v>147</v>
      </c>
      <c r="J11" s="74" t="s">
        <v>147</v>
      </c>
      <c r="K11" s="334" t="s">
        <v>147</v>
      </c>
    </row>
    <row r="12" spans="1:12" s="81" customFormat="1" ht="60" customHeight="1" thickBot="1" x14ac:dyDescent="0.2">
      <c r="A12" s="444"/>
      <c r="B12" s="445"/>
      <c r="C12" s="76">
        <f>収支予算書!E38</f>
        <v>306978</v>
      </c>
      <c r="D12" s="77">
        <f>収支予算書!E13+別表１!J12</f>
        <v>129600</v>
      </c>
      <c r="E12" s="78">
        <f>SUM(収支予算書!E14:E17)</f>
        <v>36000</v>
      </c>
      <c r="F12" s="79">
        <f>IF(C12-D12-E12&lt;0,0,C12-D12-E12)</f>
        <v>141378</v>
      </c>
      <c r="G12" s="79">
        <f>'別表２-①'!Q19</f>
        <v>96000</v>
      </c>
      <c r="H12" s="79">
        <f>MIN(F12:G12)</f>
        <v>96000</v>
      </c>
      <c r="I12" s="79">
        <f>ROUNDDOWN(H12,-2)</f>
        <v>96000</v>
      </c>
      <c r="J12" s="80">
        <f>別紙1【延長保育料減免分】!$E$39</f>
        <v>18000</v>
      </c>
      <c r="K12" s="335">
        <f>I12+J12</f>
        <v>114000</v>
      </c>
    </row>
    <row r="13" spans="1:12" s="75" customFormat="1" ht="15.75" customHeight="1" x14ac:dyDescent="0.15">
      <c r="A13" s="444" t="s">
        <v>90</v>
      </c>
      <c r="B13" s="445"/>
      <c r="C13" s="82"/>
      <c r="D13" s="83" t="s">
        <v>147</v>
      </c>
      <c r="E13" s="84"/>
      <c r="F13" s="84" t="s">
        <v>147</v>
      </c>
      <c r="G13" s="84" t="s">
        <v>147</v>
      </c>
      <c r="H13" s="84" t="s">
        <v>147</v>
      </c>
      <c r="I13" s="84" t="s">
        <v>147</v>
      </c>
      <c r="J13" s="85" t="s">
        <v>147</v>
      </c>
      <c r="K13" s="334" t="s">
        <v>223</v>
      </c>
    </row>
    <row r="14" spans="1:12" s="81" customFormat="1" ht="60" customHeight="1" thickBot="1" x14ac:dyDescent="0.2">
      <c r="A14" s="444"/>
      <c r="B14" s="445"/>
      <c r="C14" s="76">
        <f>収支予算書!F38</f>
        <v>1425694</v>
      </c>
      <c r="D14" s="77">
        <f>収支予算書!F13+別表１!J14</f>
        <v>444000</v>
      </c>
      <c r="E14" s="78">
        <f>SUM(収支予算書!F14:F17)</f>
        <v>303000</v>
      </c>
      <c r="F14" s="79">
        <f>IF(C14-D14-E14&lt;0,0,C14-D14-E14)</f>
        <v>678694</v>
      </c>
      <c r="G14" s="79">
        <f>IF(I4="事業所内‐保育所型",'別表２-②'!G30,'別表２-②'!D30)</f>
        <v>300000</v>
      </c>
      <c r="H14" s="79">
        <f>MIN(F14:G14)</f>
        <v>300000</v>
      </c>
      <c r="I14" s="79">
        <f>ROUNDDOWN(H14,-2)</f>
        <v>300000</v>
      </c>
      <c r="J14" s="80">
        <f>別紙1【延長保育料減免分】!$H$39</f>
        <v>72000</v>
      </c>
      <c r="K14" s="335">
        <f>I14+J14</f>
        <v>372000</v>
      </c>
    </row>
    <row r="15" spans="1:12" s="75" customFormat="1" ht="14.25" x14ac:dyDescent="0.15">
      <c r="A15" s="444" t="s">
        <v>30</v>
      </c>
      <c r="B15" s="445"/>
      <c r="C15" s="82" t="s">
        <v>147</v>
      </c>
      <c r="D15" s="84" t="s">
        <v>147</v>
      </c>
      <c r="E15" s="84"/>
      <c r="F15" s="84" t="s">
        <v>147</v>
      </c>
      <c r="G15" s="84" t="s">
        <v>148</v>
      </c>
      <c r="H15" s="84" t="s">
        <v>147</v>
      </c>
      <c r="I15" s="86" t="s">
        <v>147</v>
      </c>
      <c r="J15" s="87" t="s">
        <v>147</v>
      </c>
      <c r="K15" s="336" t="s">
        <v>148</v>
      </c>
    </row>
    <row r="16" spans="1:12" s="81" customFormat="1" ht="60" customHeight="1" thickBot="1" x14ac:dyDescent="0.2">
      <c r="A16" s="444"/>
      <c r="B16" s="445"/>
      <c r="C16" s="88">
        <f t="shared" ref="C16:E16" si="0">SUM(C12,C14)</f>
        <v>1732672</v>
      </c>
      <c r="D16" s="89">
        <f t="shared" si="0"/>
        <v>573600</v>
      </c>
      <c r="E16" s="89">
        <f t="shared" si="0"/>
        <v>339000</v>
      </c>
      <c r="F16" s="89">
        <f t="shared" ref="F16:K16" si="1">SUM(F12,F14)</f>
        <v>820072</v>
      </c>
      <c r="G16" s="89">
        <f t="shared" si="1"/>
        <v>396000</v>
      </c>
      <c r="H16" s="89">
        <f t="shared" si="1"/>
        <v>396000</v>
      </c>
      <c r="I16" s="90">
        <f t="shared" si="1"/>
        <v>396000</v>
      </c>
      <c r="J16" s="90">
        <f t="shared" si="1"/>
        <v>90000</v>
      </c>
      <c r="K16" s="337">
        <f t="shared" si="1"/>
        <v>486000</v>
      </c>
    </row>
    <row r="17" spans="3:11" s="92" customFormat="1" ht="15" customHeight="1" x14ac:dyDescent="0.15">
      <c r="C17" s="91"/>
      <c r="D17" s="91"/>
      <c r="E17" s="91"/>
      <c r="F17" s="91"/>
      <c r="G17" s="91"/>
      <c r="H17" s="91"/>
    </row>
    <row r="18" spans="3:11" s="62" customFormat="1" ht="18.75" x14ac:dyDescent="0.15">
      <c r="C18" s="93" t="s">
        <v>74</v>
      </c>
      <c r="D18" s="93"/>
      <c r="E18" s="93"/>
      <c r="F18" s="93"/>
      <c r="G18" s="93"/>
      <c r="H18" s="93"/>
      <c r="I18" s="93"/>
      <c r="J18" s="93"/>
      <c r="K18" s="126"/>
    </row>
    <row r="19" spans="3:11" s="62" customFormat="1" ht="7.5" customHeight="1" x14ac:dyDescent="0.15">
      <c r="C19" s="440"/>
      <c r="D19" s="440"/>
      <c r="E19" s="440"/>
      <c r="F19" s="440"/>
      <c r="G19" s="440"/>
      <c r="H19" s="440"/>
      <c r="I19" s="64"/>
    </row>
    <row r="20" spans="3:11" s="62" customFormat="1" ht="18.75" x14ac:dyDescent="0.15">
      <c r="C20" s="93" t="s">
        <v>224</v>
      </c>
      <c r="D20" s="93"/>
      <c r="E20" s="93"/>
      <c r="F20" s="93"/>
      <c r="G20" s="93"/>
      <c r="H20" s="93"/>
      <c r="I20" s="64"/>
    </row>
    <row r="21" spans="3:11" s="62" customFormat="1" ht="7.5" customHeight="1" x14ac:dyDescent="0.15">
      <c r="C21" s="440"/>
      <c r="D21" s="440"/>
      <c r="E21" s="440"/>
      <c r="F21" s="440"/>
      <c r="G21" s="440"/>
      <c r="H21" s="440"/>
      <c r="I21" s="64"/>
    </row>
    <row r="22" spans="3:11" s="62" customFormat="1" ht="18.75" x14ac:dyDescent="0.15">
      <c r="C22" s="93"/>
      <c r="D22" s="93"/>
      <c r="E22" s="93"/>
      <c r="F22" s="93"/>
      <c r="G22" s="93"/>
      <c r="H22" s="93"/>
      <c r="I22" s="64"/>
    </row>
    <row r="23" spans="3:11" s="62" customFormat="1" ht="7.5" customHeight="1" x14ac:dyDescent="0.15">
      <c r="C23" s="440"/>
      <c r="D23" s="440"/>
      <c r="E23" s="440"/>
      <c r="F23" s="440"/>
      <c r="G23" s="440"/>
      <c r="H23" s="440"/>
      <c r="I23" s="64"/>
    </row>
    <row r="24" spans="3:11" s="62" customFormat="1" ht="18.75" x14ac:dyDescent="0.15">
      <c r="C24" s="127"/>
      <c r="D24" s="127"/>
      <c r="E24" s="127"/>
      <c r="F24" s="127"/>
      <c r="G24" s="127"/>
      <c r="H24" s="127"/>
      <c r="I24" s="64"/>
    </row>
    <row r="25" spans="3:11" s="62" customFormat="1" ht="7.5" customHeight="1" x14ac:dyDescent="0.15">
      <c r="C25" s="441"/>
      <c r="D25" s="441"/>
      <c r="E25" s="441"/>
      <c r="F25" s="441"/>
      <c r="G25" s="441"/>
      <c r="H25" s="441"/>
    </row>
    <row r="26" spans="3:11" s="62" customFormat="1" ht="14.25" customHeight="1" x14ac:dyDescent="0.15">
      <c r="C26" s="441"/>
      <c r="D26" s="441"/>
      <c r="E26" s="441"/>
      <c r="F26" s="441"/>
    </row>
    <row r="35" spans="6:11" x14ac:dyDescent="0.15">
      <c r="I35" s="95"/>
      <c r="J35" s="95"/>
      <c r="K35" s="95"/>
    </row>
    <row r="36" spans="6:11" x14ac:dyDescent="0.15">
      <c r="I36" s="95"/>
      <c r="J36" s="95"/>
      <c r="K36" s="95"/>
    </row>
    <row r="42" spans="6:11" x14ac:dyDescent="0.15">
      <c r="F42" s="96"/>
      <c r="G42" s="96"/>
      <c r="I42" s="96"/>
      <c r="J42" s="96"/>
      <c r="K42" s="96"/>
    </row>
  </sheetData>
  <sheetProtection algorithmName="SHA-512" hashValue="MbGEbZEclg/tTxbFQ04vUd5eFHcIRub/aWdSqAquL8nIr+AHxEV2dlx6I3ShHc45B9rQ+8TlQTAh8zmgjT4h5w==" saltValue="bmJn836Wq/O0UEg60noR7w==" spinCount="100000" sheet="1" objects="1" scenarios="1"/>
  <mergeCells count="18">
    <mergeCell ref="K1:L2"/>
    <mergeCell ref="I4:K4"/>
    <mergeCell ref="I5:K5"/>
    <mergeCell ref="B7:D7"/>
    <mergeCell ref="C8:F8"/>
    <mergeCell ref="G8:G9"/>
    <mergeCell ref="H8:H9"/>
    <mergeCell ref="I8:I9"/>
    <mergeCell ref="J8:J9"/>
    <mergeCell ref="C23:H23"/>
    <mergeCell ref="C25:H25"/>
    <mergeCell ref="C26:F26"/>
    <mergeCell ref="K8:K9"/>
    <mergeCell ref="A11:B12"/>
    <mergeCell ref="A13:B14"/>
    <mergeCell ref="A15:B16"/>
    <mergeCell ref="C19:H19"/>
    <mergeCell ref="C21:H21"/>
  </mergeCells>
  <phoneticPr fontId="3"/>
  <dataValidations count="1">
    <dataValidation type="list" allowBlank="1" showInputMessage="1" showErrorMessage="1" sqref="J4">
      <formula1>"小規模保育事業Ａ型, 小規模保育事業Ｂ型, 小規模保育事業Ｃ型, 事業所内保育事業（定員20人以上）, 事業所内保育事業（小規模Ａ型）, 事業所内保育事業（小規模Ｂ型）, 家庭的保育事業"</formula1>
    </dataValidation>
  </dataValidations>
  <pageMargins left="0.70866141732283472" right="0.70866141732283472" top="0.74803149606299213" bottom="0.74803149606299213" header="0.31496062992125984" footer="0.31496062992125984"/>
  <pageSetup paperSize="9" scale="52" orientation="landscape" r:id="rId1"/>
  <headerFooter alignWithMargins="0"/>
  <colBreaks count="1" manualBreakCount="1">
    <brk id="15" max="29" man="1"/>
  </colBreaks>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pageSetUpPr fitToPage="1"/>
  </sheetPr>
  <dimension ref="A1:Z89"/>
  <sheetViews>
    <sheetView showZeros="0" view="pageBreakPreview" zoomScaleNormal="75" zoomScaleSheetLayoutView="100" workbookViewId="0"/>
  </sheetViews>
  <sheetFormatPr defaultRowHeight="11.25" x14ac:dyDescent="0.15"/>
  <cols>
    <col min="1" max="2" width="5.25" style="137" customWidth="1"/>
    <col min="3" max="3" width="10.625" style="137" customWidth="1"/>
    <col min="4" max="5" width="7.5" style="137" customWidth="1"/>
    <col min="6" max="6" width="5.25" style="137" customWidth="1"/>
    <col min="7" max="8" width="6" style="137" customWidth="1"/>
    <col min="9" max="9" width="5.25" style="137" customWidth="1"/>
    <col min="10" max="11" width="7.5" style="139" customWidth="1"/>
    <col min="12" max="12" width="5.25" style="137" customWidth="1"/>
    <col min="13" max="13" width="10" style="139" customWidth="1"/>
    <col min="14" max="14" width="7.375" style="137" customWidth="1"/>
    <col min="15" max="15" width="7.125" style="137" customWidth="1"/>
    <col min="16" max="16" width="5.25" style="137" customWidth="1"/>
    <col min="17" max="17" width="6.75" style="137" customWidth="1"/>
    <col min="18" max="18" width="6.75" style="139" customWidth="1"/>
    <col min="19" max="19" width="5.25" style="139" customWidth="1"/>
    <col min="20" max="20" width="4.375" style="139" customWidth="1"/>
    <col min="21" max="21" width="92.375" style="144" customWidth="1"/>
    <col min="22" max="22" width="15.625" style="144" customWidth="1"/>
    <col min="23" max="23" width="15.625" style="137" customWidth="1"/>
    <col min="24" max="24" width="21.75" style="137" customWidth="1"/>
    <col min="25" max="25" width="18.375" style="137" customWidth="1"/>
    <col min="26" max="26" width="18.5" style="137" customWidth="1"/>
    <col min="27" max="16384" width="9" style="137"/>
  </cols>
  <sheetData>
    <row r="1" spans="1:23" ht="15" customHeight="1" x14ac:dyDescent="0.15">
      <c r="A1" s="137" t="s">
        <v>225</v>
      </c>
      <c r="D1" s="138"/>
      <c r="E1" s="139"/>
      <c r="G1" s="139"/>
      <c r="J1" s="137"/>
      <c r="K1" s="137"/>
      <c r="L1" s="139"/>
      <c r="P1" s="540"/>
      <c r="Q1" s="540"/>
      <c r="R1" s="540"/>
      <c r="S1" s="137"/>
      <c r="T1" s="140" t="s">
        <v>100</v>
      </c>
      <c r="U1" s="137"/>
      <c r="V1" s="137"/>
    </row>
    <row r="2" spans="1:23" ht="15" customHeight="1" x14ac:dyDescent="0.15">
      <c r="D2" s="138"/>
      <c r="E2" s="139"/>
      <c r="G2" s="139"/>
      <c r="J2" s="137"/>
      <c r="K2" s="137"/>
      <c r="L2" s="139"/>
      <c r="P2" s="540"/>
      <c r="Q2" s="540"/>
      <c r="R2" s="540"/>
      <c r="S2" s="137"/>
      <c r="T2" s="137"/>
      <c r="U2" s="137"/>
      <c r="V2" s="137"/>
    </row>
    <row r="3" spans="1:23" ht="15" customHeight="1" x14ac:dyDescent="0.15">
      <c r="A3" s="141" t="s">
        <v>111</v>
      </c>
      <c r="B3" s="142">
        <f>一番最初に入力!C14</f>
        <v>3</v>
      </c>
      <c r="C3" s="138" t="s">
        <v>226</v>
      </c>
      <c r="D3" s="138"/>
      <c r="E3" s="139"/>
      <c r="G3" s="139"/>
      <c r="J3" s="137"/>
      <c r="K3" s="143"/>
      <c r="L3" s="139"/>
      <c r="R3" s="144"/>
      <c r="S3" s="144"/>
      <c r="T3" s="140"/>
      <c r="U3" s="137"/>
      <c r="V3" s="137"/>
    </row>
    <row r="4" spans="1:23" ht="15" customHeight="1" x14ac:dyDescent="0.15">
      <c r="D4" s="139"/>
      <c r="E4" s="139"/>
      <c r="G4" s="139"/>
      <c r="J4" s="137"/>
      <c r="K4" s="143"/>
      <c r="L4" s="139"/>
      <c r="M4" s="145" t="s">
        <v>46</v>
      </c>
      <c r="N4" s="541" t="str">
        <f>様式第４号!K8</f>
        <v>小規模保育事業Ａ型</v>
      </c>
      <c r="O4" s="542"/>
      <c r="P4" s="542"/>
      <c r="Q4" s="542"/>
      <c r="R4" s="542"/>
      <c r="S4" s="543"/>
      <c r="T4" s="137"/>
      <c r="U4" s="137"/>
      <c r="V4" s="137"/>
    </row>
    <row r="5" spans="1:23" ht="15" customHeight="1" x14ac:dyDescent="0.15">
      <c r="C5" s="137" t="s">
        <v>97</v>
      </c>
      <c r="D5" s="139"/>
      <c r="E5" s="139"/>
      <c r="G5" s="139"/>
      <c r="J5" s="137"/>
      <c r="K5" s="146"/>
      <c r="L5" s="139"/>
      <c r="M5" s="145" t="s">
        <v>47</v>
      </c>
      <c r="N5" s="544" t="str">
        <f>様式第４号!K9</f>
        <v>給付のおうち保育園</v>
      </c>
      <c r="O5" s="545"/>
      <c r="P5" s="545"/>
      <c r="Q5" s="545"/>
      <c r="R5" s="545"/>
      <c r="S5" s="546"/>
      <c r="T5" s="137"/>
      <c r="U5" s="137"/>
      <c r="V5" s="137"/>
    </row>
    <row r="6" spans="1:23" s="147" customFormat="1" ht="15" customHeight="1" x14ac:dyDescent="0.15">
      <c r="C6" s="137"/>
      <c r="D6" s="139"/>
      <c r="E6" s="139"/>
    </row>
    <row r="7" spans="1:23" s="147" customFormat="1" ht="18.75" customHeight="1" x14ac:dyDescent="0.15">
      <c r="C7" s="547" t="s">
        <v>874</v>
      </c>
      <c r="D7" s="547"/>
      <c r="E7" s="547"/>
      <c r="F7" s="148"/>
      <c r="G7" s="148"/>
      <c r="H7" s="148"/>
      <c r="I7" s="148"/>
      <c r="J7" s="148"/>
      <c r="K7" s="148"/>
      <c r="L7" s="148"/>
      <c r="M7" s="148"/>
      <c r="N7" s="148"/>
      <c r="O7" s="148"/>
      <c r="P7" s="548" t="s">
        <v>873</v>
      </c>
      <c r="Q7" s="548"/>
      <c r="R7" s="548"/>
      <c r="S7" s="548"/>
    </row>
    <row r="8" spans="1:23" s="147" customFormat="1" ht="15" customHeight="1" x14ac:dyDescent="0.15">
      <c r="C8" s="148"/>
      <c r="D8" s="148"/>
      <c r="E8" s="148"/>
      <c r="F8" s="148"/>
      <c r="G8" s="148"/>
      <c r="H8" s="148"/>
      <c r="I8" s="149"/>
      <c r="J8" s="148"/>
      <c r="K8" s="148"/>
      <c r="L8" s="148"/>
      <c r="M8" s="148"/>
      <c r="N8" s="148"/>
      <c r="O8" s="148"/>
      <c r="P8" s="148"/>
      <c r="Q8" s="148"/>
      <c r="R8" s="148"/>
      <c r="S8" s="148"/>
    </row>
    <row r="9" spans="1:23" ht="15" customHeight="1" x14ac:dyDescent="0.15">
      <c r="C9" s="149"/>
      <c r="D9" s="149"/>
      <c r="E9" s="149"/>
      <c r="F9" s="149"/>
      <c r="G9" s="149"/>
      <c r="H9" s="149"/>
      <c r="I9" s="150"/>
      <c r="J9" s="151"/>
      <c r="K9" s="151"/>
      <c r="L9" s="149"/>
      <c r="M9" s="151"/>
      <c r="N9" s="151"/>
      <c r="O9" s="151"/>
      <c r="P9" s="151"/>
      <c r="Q9" s="151"/>
      <c r="R9" s="151"/>
      <c r="S9" s="151"/>
      <c r="T9" s="152"/>
      <c r="U9" s="137"/>
      <c r="V9" s="152"/>
      <c r="W9" s="152"/>
    </row>
    <row r="10" spans="1:23" ht="30" customHeight="1" thickBot="1" x14ac:dyDescent="0.2">
      <c r="C10" s="153" t="s">
        <v>113</v>
      </c>
      <c r="D10" s="153"/>
      <c r="E10" s="153"/>
      <c r="F10" s="153"/>
      <c r="G10" s="153" t="s">
        <v>114</v>
      </c>
      <c r="H10" s="153"/>
      <c r="I10" s="153"/>
      <c r="J10" s="538" t="s">
        <v>151</v>
      </c>
      <c r="K10" s="539"/>
      <c r="L10" s="153"/>
      <c r="M10" s="154" t="s">
        <v>64</v>
      </c>
      <c r="N10" s="153"/>
      <c r="O10" s="153"/>
      <c r="P10" s="153"/>
      <c r="Q10" s="154" t="s">
        <v>65</v>
      </c>
      <c r="R10" s="153"/>
      <c r="S10" s="151"/>
      <c r="T10" s="137"/>
      <c r="U10" s="137"/>
      <c r="V10" s="137"/>
    </row>
    <row r="11" spans="1:23" ht="32.25" customHeight="1" x14ac:dyDescent="0.15">
      <c r="C11" s="522" t="s">
        <v>135</v>
      </c>
      <c r="D11" s="524" t="s">
        <v>57</v>
      </c>
      <c r="E11" s="503"/>
      <c r="F11" s="149"/>
      <c r="G11" s="527" t="s">
        <v>60</v>
      </c>
      <c r="H11" s="528"/>
      <c r="I11" s="149"/>
      <c r="J11" s="502" t="s">
        <v>61</v>
      </c>
      <c r="K11" s="503"/>
      <c r="L11" s="149"/>
      <c r="M11" s="532" t="s">
        <v>59</v>
      </c>
      <c r="N11" s="534" t="s">
        <v>62</v>
      </c>
      <c r="O11" s="535"/>
      <c r="P11" s="149"/>
      <c r="Q11" s="502" t="s">
        <v>63</v>
      </c>
      <c r="R11" s="503"/>
      <c r="S11" s="149"/>
      <c r="T11" s="137"/>
      <c r="U11" s="506" t="s">
        <v>136</v>
      </c>
      <c r="V11" s="137"/>
    </row>
    <row r="12" spans="1:23" ht="32.25" customHeight="1" thickBot="1" x14ac:dyDescent="0.2">
      <c r="C12" s="523"/>
      <c r="D12" s="525"/>
      <c r="E12" s="526"/>
      <c r="F12" s="149"/>
      <c r="G12" s="529"/>
      <c r="H12" s="530"/>
      <c r="I12" s="149"/>
      <c r="J12" s="531"/>
      <c r="K12" s="526"/>
      <c r="L12" s="149"/>
      <c r="M12" s="533"/>
      <c r="N12" s="536"/>
      <c r="O12" s="537"/>
      <c r="P12" s="148"/>
      <c r="Q12" s="504"/>
      <c r="R12" s="505"/>
      <c r="S12" s="148"/>
      <c r="T12" s="137"/>
      <c r="U12" s="506"/>
      <c r="V12" s="137"/>
    </row>
    <row r="13" spans="1:23" s="147" customFormat="1" ht="15" customHeight="1" x14ac:dyDescent="0.15">
      <c r="C13" s="507" t="s">
        <v>132</v>
      </c>
      <c r="D13" s="508">
        <v>2</v>
      </c>
      <c r="E13" s="509"/>
      <c r="F13" s="148"/>
      <c r="G13" s="510" t="str">
        <f>IF(D17&gt;=0.5,"3時間延長型",(IF(D15&gt;=0.5,"2時間延長型",IF(D13&gt;=0.5,"1時間延長型",""))))</f>
        <v>2時間延長型</v>
      </c>
      <c r="H13" s="511"/>
      <c r="I13" s="148"/>
      <c r="J13" s="514">
        <v>4</v>
      </c>
      <c r="K13" s="515"/>
      <c r="L13" s="518" t="s">
        <v>58</v>
      </c>
      <c r="M13" s="519" t="s">
        <v>22</v>
      </c>
      <c r="N13" s="520">
        <f>IFERROR(VLOOKUP($N$4,$C$25:$F$32,3,0),"")</f>
        <v>12000</v>
      </c>
      <c r="O13" s="521"/>
      <c r="P13" s="155"/>
      <c r="Q13" s="490">
        <f>IF(AND(D13&gt;0.5,G13="1時間延長型"),J13*N13,0)</f>
        <v>0</v>
      </c>
      <c r="R13" s="491"/>
      <c r="S13" s="148"/>
      <c r="U13" s="506"/>
    </row>
    <row r="14" spans="1:23" s="147" customFormat="1" ht="15" customHeight="1" thickBot="1" x14ac:dyDescent="0.2">
      <c r="C14" s="479"/>
      <c r="D14" s="482"/>
      <c r="E14" s="483"/>
      <c r="F14" s="148"/>
      <c r="G14" s="512"/>
      <c r="H14" s="513"/>
      <c r="I14" s="148"/>
      <c r="J14" s="516"/>
      <c r="K14" s="517"/>
      <c r="L14" s="518"/>
      <c r="M14" s="485"/>
      <c r="N14" s="488"/>
      <c r="O14" s="489"/>
      <c r="P14" s="155"/>
      <c r="Q14" s="492"/>
      <c r="R14" s="493"/>
      <c r="S14" s="148"/>
      <c r="U14" s="472" t="s">
        <v>137</v>
      </c>
    </row>
    <row r="15" spans="1:23" s="147" customFormat="1" ht="15" customHeight="1" x14ac:dyDescent="0.15">
      <c r="C15" s="478" t="s">
        <v>133</v>
      </c>
      <c r="D15" s="480">
        <v>1</v>
      </c>
      <c r="E15" s="481"/>
      <c r="F15" s="148"/>
      <c r="G15" s="148"/>
      <c r="H15" s="148"/>
      <c r="I15" s="148"/>
      <c r="J15" s="148"/>
      <c r="K15" s="148"/>
      <c r="L15" s="148"/>
      <c r="M15" s="484" t="s">
        <v>23</v>
      </c>
      <c r="N15" s="486">
        <f>IFERROR(VLOOKUP($N$4,$C$36:$F$43,3,0),"")</f>
        <v>24000</v>
      </c>
      <c r="O15" s="487"/>
      <c r="P15" s="155" t="s">
        <v>37</v>
      </c>
      <c r="Q15" s="490">
        <f>IF(AND(D15&gt;0.5,G13="2時間延長型"),J13*N15,0)</f>
        <v>96000</v>
      </c>
      <c r="R15" s="491"/>
      <c r="S15" s="148"/>
      <c r="U15" s="472"/>
    </row>
    <row r="16" spans="1:23" s="156" customFormat="1" ht="15" customHeight="1" x14ac:dyDescent="0.15">
      <c r="C16" s="479"/>
      <c r="D16" s="482"/>
      <c r="E16" s="483"/>
      <c r="F16" s="157"/>
      <c r="G16" s="157"/>
      <c r="H16" s="157"/>
      <c r="I16" s="157"/>
      <c r="J16" s="157"/>
      <c r="K16" s="157"/>
      <c r="L16" s="157"/>
      <c r="M16" s="485"/>
      <c r="N16" s="488"/>
      <c r="O16" s="489"/>
      <c r="P16" s="155"/>
      <c r="Q16" s="492"/>
      <c r="R16" s="493"/>
      <c r="S16" s="148"/>
      <c r="U16" s="472"/>
    </row>
    <row r="17" spans="1:25" s="147" customFormat="1" ht="15" customHeight="1" x14ac:dyDescent="0.15">
      <c r="C17" s="478" t="s">
        <v>134</v>
      </c>
      <c r="D17" s="495"/>
      <c r="E17" s="496"/>
      <c r="F17" s="148"/>
      <c r="G17" s="148"/>
      <c r="H17" s="148"/>
      <c r="I17" s="148"/>
      <c r="J17" s="148"/>
      <c r="K17" s="148"/>
      <c r="L17" s="148"/>
      <c r="M17" s="484" t="s">
        <v>24</v>
      </c>
      <c r="N17" s="486">
        <f>IFERROR(VLOOKUP($N$4,$C$47:$F$54,3,0),"")</f>
        <v>36000</v>
      </c>
      <c r="O17" s="487"/>
      <c r="P17" s="155"/>
      <c r="Q17" s="490">
        <f>IF(AND(D17&gt;0.5,G13="3時間延長型"),J13*N17,0)</f>
        <v>0</v>
      </c>
      <c r="R17" s="491"/>
      <c r="S17" s="148"/>
      <c r="U17" s="158"/>
    </row>
    <row r="18" spans="1:25" s="156" customFormat="1" ht="15" customHeight="1" thickBot="1" x14ac:dyDescent="0.2">
      <c r="C18" s="494"/>
      <c r="D18" s="497"/>
      <c r="E18" s="498"/>
      <c r="F18" s="157"/>
      <c r="G18" s="157"/>
      <c r="H18" s="157"/>
      <c r="I18" s="157"/>
      <c r="J18" s="157"/>
      <c r="K18" s="157"/>
      <c r="L18" s="157"/>
      <c r="M18" s="499"/>
      <c r="N18" s="500"/>
      <c r="O18" s="501"/>
      <c r="P18" s="155"/>
      <c r="Q18" s="492"/>
      <c r="R18" s="493"/>
      <c r="S18" s="148"/>
      <c r="U18" s="472"/>
    </row>
    <row r="19" spans="1:25" s="147" customFormat="1" ht="15" customHeight="1" x14ac:dyDescent="0.15">
      <c r="C19" s="148"/>
      <c r="D19" s="148"/>
      <c r="E19" s="148"/>
      <c r="F19" s="148"/>
      <c r="G19" s="148"/>
      <c r="H19" s="148"/>
      <c r="I19" s="148"/>
      <c r="J19" s="148"/>
      <c r="K19" s="159"/>
      <c r="L19" s="160"/>
      <c r="M19" s="148"/>
      <c r="N19" s="161"/>
      <c r="O19" s="148"/>
      <c r="P19" s="159"/>
      <c r="Q19" s="473">
        <f>Q13+Q15+Q17</f>
        <v>96000</v>
      </c>
      <c r="R19" s="474"/>
      <c r="S19" s="477"/>
      <c r="U19" s="472"/>
    </row>
    <row r="20" spans="1:25" s="156" customFormat="1" ht="15" customHeight="1" thickBot="1" x14ac:dyDescent="0.2">
      <c r="C20" s="157"/>
      <c r="D20" s="157"/>
      <c r="E20" s="157"/>
      <c r="F20" s="157"/>
      <c r="G20" s="157"/>
      <c r="H20" s="157"/>
      <c r="I20" s="157"/>
      <c r="J20" s="148"/>
      <c r="K20" s="148"/>
      <c r="L20" s="148"/>
      <c r="M20" s="157"/>
      <c r="N20" s="161"/>
      <c r="O20" s="157"/>
      <c r="P20" s="159"/>
      <c r="Q20" s="475"/>
      <c r="R20" s="476"/>
      <c r="S20" s="477"/>
    </row>
    <row r="21" spans="1:25" s="147" customFormat="1" ht="15" customHeight="1" x14ac:dyDescent="0.15">
      <c r="N21" s="162"/>
      <c r="P21" s="163"/>
      <c r="Q21" s="163"/>
      <c r="R21" s="163"/>
    </row>
    <row r="22" spans="1:25" s="156" customFormat="1" ht="10.5" customHeight="1" x14ac:dyDescent="0.15">
      <c r="C22" s="147"/>
      <c r="D22" s="147"/>
      <c r="E22" s="147"/>
      <c r="J22" s="147"/>
      <c r="K22" s="147"/>
      <c r="L22" s="147"/>
      <c r="N22" s="162"/>
      <c r="P22" s="163"/>
      <c r="Q22" s="163"/>
      <c r="R22" s="163"/>
      <c r="S22" s="147"/>
    </row>
    <row r="23" spans="1:25" s="147" customFormat="1" ht="10.5" customHeight="1" x14ac:dyDescent="0.15">
      <c r="D23" s="164"/>
      <c r="J23" s="164"/>
      <c r="K23" s="163"/>
      <c r="O23" s="163"/>
    </row>
    <row r="24" spans="1:25" s="147" customFormat="1" ht="10.5" customHeight="1" x14ac:dyDescent="0.15">
      <c r="C24" s="163" t="s">
        <v>140</v>
      </c>
      <c r="D24" s="163"/>
      <c r="E24" s="163"/>
      <c r="J24" s="165"/>
    </row>
    <row r="25" spans="1:25" s="147" customFormat="1" ht="10.5" customHeight="1" x14ac:dyDescent="0.15">
      <c r="A25" s="165"/>
      <c r="C25" s="470" t="s">
        <v>141</v>
      </c>
      <c r="D25" s="471"/>
      <c r="E25" s="466">
        <v>12000</v>
      </c>
      <c r="F25" s="467"/>
      <c r="G25" s="164"/>
      <c r="H25" s="163"/>
    </row>
    <row r="26" spans="1:25" s="147" customFormat="1" ht="10.5" customHeight="1" x14ac:dyDescent="0.15">
      <c r="C26" s="470" t="s">
        <v>142</v>
      </c>
      <c r="D26" s="471"/>
      <c r="E26" s="466">
        <v>12000</v>
      </c>
      <c r="F26" s="467"/>
      <c r="J26" s="163"/>
      <c r="K26" s="163"/>
      <c r="M26" s="163"/>
      <c r="R26" s="163"/>
      <c r="S26" s="163"/>
      <c r="T26" s="163"/>
      <c r="U26" s="166"/>
      <c r="V26" s="166"/>
      <c r="X26" s="156"/>
      <c r="Y26" s="167"/>
    </row>
    <row r="27" spans="1:25" s="147" customFormat="1" ht="10.5" customHeight="1" x14ac:dyDescent="0.15">
      <c r="C27" s="464" t="s">
        <v>396</v>
      </c>
      <c r="D27" s="465"/>
      <c r="E27" s="466">
        <v>11100</v>
      </c>
      <c r="F27" s="467"/>
      <c r="J27" s="163"/>
      <c r="K27" s="163"/>
      <c r="M27" s="163"/>
      <c r="R27" s="163"/>
      <c r="S27" s="163"/>
      <c r="T27" s="163"/>
      <c r="U27" s="166"/>
      <c r="V27" s="166"/>
    </row>
    <row r="28" spans="1:25" s="147" customFormat="1" ht="10.5" customHeight="1" x14ac:dyDescent="0.15">
      <c r="C28" s="468" t="s">
        <v>399</v>
      </c>
      <c r="D28" s="469"/>
      <c r="E28" s="466">
        <v>11100</v>
      </c>
      <c r="F28" s="467"/>
      <c r="G28" s="163"/>
      <c r="H28" s="166"/>
      <c r="I28" s="166"/>
    </row>
    <row r="29" spans="1:25" s="147" customFormat="1" ht="10.5" customHeight="1" x14ac:dyDescent="0.15">
      <c r="C29" s="464" t="s">
        <v>402</v>
      </c>
      <c r="D29" s="465"/>
      <c r="E29" s="466">
        <v>18700</v>
      </c>
      <c r="F29" s="467"/>
      <c r="H29" s="163"/>
      <c r="I29" s="163"/>
      <c r="J29" s="163"/>
      <c r="K29" s="166"/>
      <c r="L29" s="166"/>
    </row>
    <row r="30" spans="1:25" s="147" customFormat="1" ht="10.5" customHeight="1" x14ac:dyDescent="0.15">
      <c r="C30" s="464" t="s">
        <v>860</v>
      </c>
      <c r="D30" s="465"/>
      <c r="E30" s="466">
        <v>76100</v>
      </c>
      <c r="F30" s="467"/>
      <c r="H30" s="163"/>
      <c r="I30" s="163"/>
      <c r="J30" s="163"/>
      <c r="K30" s="166"/>
      <c r="L30" s="166"/>
    </row>
    <row r="31" spans="1:25" s="147" customFormat="1" ht="10.5" customHeight="1" x14ac:dyDescent="0.15">
      <c r="C31" s="468" t="s">
        <v>861</v>
      </c>
      <c r="D31" s="469"/>
      <c r="E31" s="466">
        <v>76100</v>
      </c>
      <c r="F31" s="467"/>
      <c r="H31" s="163"/>
      <c r="I31" s="163"/>
      <c r="J31" s="163"/>
      <c r="K31" s="166"/>
      <c r="L31" s="166"/>
    </row>
    <row r="32" spans="1:25" s="147" customFormat="1" ht="10.5" customHeight="1" x14ac:dyDescent="0.15">
      <c r="C32" s="464" t="s">
        <v>862</v>
      </c>
      <c r="D32" s="465"/>
      <c r="E32" s="466">
        <v>15200</v>
      </c>
      <c r="F32" s="467"/>
      <c r="H32" s="163"/>
      <c r="I32" s="163"/>
      <c r="J32" s="163"/>
      <c r="K32" s="166"/>
      <c r="L32" s="166"/>
    </row>
    <row r="33" spans="2:22" s="147" customFormat="1" ht="10.5" customHeight="1" x14ac:dyDescent="0.15">
      <c r="C33" s="282"/>
      <c r="D33" s="283"/>
      <c r="E33" s="284"/>
      <c r="F33" s="284"/>
      <c r="J33" s="163"/>
      <c r="K33" s="163"/>
      <c r="M33" s="163"/>
      <c r="R33" s="163"/>
      <c r="S33" s="163"/>
      <c r="T33" s="163"/>
      <c r="U33" s="166"/>
      <c r="V33" s="166"/>
    </row>
    <row r="34" spans="2:22" s="147" customFormat="1" ht="10.5" customHeight="1" x14ac:dyDescent="0.15">
      <c r="C34" s="282"/>
      <c r="D34" s="283"/>
      <c r="E34" s="284"/>
      <c r="F34" s="284"/>
      <c r="J34" s="163"/>
      <c r="K34" s="163"/>
      <c r="M34" s="163"/>
      <c r="R34" s="163"/>
      <c r="S34" s="163"/>
      <c r="T34" s="163"/>
      <c r="U34" s="166"/>
      <c r="V34" s="166"/>
    </row>
    <row r="35" spans="2:22" s="147" customFormat="1" ht="10.5" customHeight="1" x14ac:dyDescent="0.15">
      <c r="C35" s="282" t="s">
        <v>152</v>
      </c>
      <c r="D35" s="282"/>
      <c r="E35" s="285"/>
      <c r="F35" s="284"/>
      <c r="J35" s="163"/>
      <c r="K35" s="163"/>
      <c r="M35" s="163"/>
      <c r="R35" s="163"/>
      <c r="S35" s="163"/>
      <c r="T35" s="163"/>
      <c r="U35" s="166"/>
      <c r="V35" s="166"/>
    </row>
    <row r="36" spans="2:22" s="147" customFormat="1" ht="10.5" customHeight="1" x14ac:dyDescent="0.15">
      <c r="C36" s="470" t="s">
        <v>141</v>
      </c>
      <c r="D36" s="471"/>
      <c r="E36" s="466">
        <v>24000</v>
      </c>
      <c r="F36" s="467"/>
      <c r="J36" s="163"/>
      <c r="K36" s="163"/>
      <c r="M36" s="163"/>
      <c r="R36" s="163"/>
      <c r="S36" s="163"/>
      <c r="T36" s="163"/>
      <c r="U36" s="166"/>
      <c r="V36" s="166"/>
    </row>
    <row r="37" spans="2:22" s="147" customFormat="1" ht="10.5" customHeight="1" x14ac:dyDescent="0.15">
      <c r="B37" s="137"/>
      <c r="C37" s="470" t="s">
        <v>142</v>
      </c>
      <c r="D37" s="471"/>
      <c r="E37" s="466">
        <v>24000</v>
      </c>
      <c r="F37" s="467"/>
      <c r="J37" s="163"/>
      <c r="K37" s="163"/>
      <c r="M37" s="163"/>
      <c r="R37" s="163"/>
      <c r="S37" s="163"/>
      <c r="T37" s="163"/>
      <c r="U37" s="166"/>
      <c r="V37" s="166"/>
    </row>
    <row r="38" spans="2:22" s="147" customFormat="1" ht="10.5" customHeight="1" x14ac:dyDescent="0.15">
      <c r="B38" s="137"/>
      <c r="C38" s="464" t="s">
        <v>396</v>
      </c>
      <c r="D38" s="465"/>
      <c r="E38" s="466">
        <v>22200</v>
      </c>
      <c r="F38" s="467"/>
      <c r="J38" s="163"/>
      <c r="K38" s="163"/>
      <c r="M38" s="163"/>
      <c r="R38" s="163"/>
      <c r="S38" s="163"/>
      <c r="T38" s="163"/>
      <c r="U38" s="166"/>
      <c r="V38" s="166"/>
    </row>
    <row r="39" spans="2:22" s="147" customFormat="1" ht="10.5" customHeight="1" x14ac:dyDescent="0.15">
      <c r="B39" s="137"/>
      <c r="C39" s="468" t="s">
        <v>399</v>
      </c>
      <c r="D39" s="469"/>
      <c r="E39" s="466">
        <v>22200</v>
      </c>
      <c r="F39" s="467"/>
      <c r="J39" s="163"/>
      <c r="K39" s="163"/>
      <c r="M39" s="163"/>
      <c r="R39" s="163"/>
      <c r="S39" s="163"/>
      <c r="T39" s="163"/>
      <c r="U39" s="166"/>
      <c r="V39" s="166"/>
    </row>
    <row r="40" spans="2:22" s="147" customFormat="1" ht="10.5" customHeight="1" x14ac:dyDescent="0.15">
      <c r="B40" s="137"/>
      <c r="C40" s="464" t="s">
        <v>402</v>
      </c>
      <c r="D40" s="465"/>
      <c r="E40" s="466">
        <v>37400</v>
      </c>
      <c r="F40" s="467"/>
      <c r="J40" s="163"/>
      <c r="K40" s="163"/>
      <c r="M40" s="163"/>
      <c r="Q40" s="137"/>
      <c r="R40" s="139"/>
      <c r="S40" s="139"/>
      <c r="T40" s="139"/>
      <c r="U40" s="166"/>
      <c r="V40" s="166"/>
    </row>
    <row r="41" spans="2:22" s="147" customFormat="1" ht="10.5" customHeight="1" x14ac:dyDescent="0.15">
      <c r="C41" s="464" t="s">
        <v>860</v>
      </c>
      <c r="D41" s="465"/>
      <c r="E41" s="466">
        <v>152200</v>
      </c>
      <c r="F41" s="467"/>
      <c r="H41" s="163"/>
      <c r="I41" s="163"/>
      <c r="J41" s="163"/>
      <c r="K41" s="166"/>
      <c r="L41" s="166"/>
    </row>
    <row r="42" spans="2:22" s="147" customFormat="1" ht="10.5" customHeight="1" x14ac:dyDescent="0.15">
      <c r="C42" s="468" t="s">
        <v>861</v>
      </c>
      <c r="D42" s="469"/>
      <c r="E42" s="466">
        <v>152200</v>
      </c>
      <c r="F42" s="467"/>
      <c r="H42" s="163"/>
      <c r="I42" s="163"/>
      <c r="J42" s="163"/>
      <c r="K42" s="166"/>
      <c r="L42" s="166"/>
    </row>
    <row r="43" spans="2:22" s="147" customFormat="1" ht="10.5" customHeight="1" x14ac:dyDescent="0.15">
      <c r="C43" s="464" t="s">
        <v>862</v>
      </c>
      <c r="D43" s="465"/>
      <c r="E43" s="466">
        <v>30400</v>
      </c>
      <c r="F43" s="467"/>
      <c r="H43" s="163"/>
      <c r="I43" s="163"/>
      <c r="J43" s="163"/>
      <c r="K43" s="166"/>
      <c r="L43" s="166"/>
    </row>
    <row r="44" spans="2:22" s="147" customFormat="1" ht="10.5" customHeight="1" x14ac:dyDescent="0.15">
      <c r="C44" s="282"/>
      <c r="D44" s="283"/>
      <c r="E44" s="284"/>
      <c r="F44" s="284"/>
      <c r="J44" s="163"/>
      <c r="K44" s="163"/>
      <c r="M44" s="163"/>
      <c r="R44" s="163"/>
      <c r="S44" s="163"/>
      <c r="T44" s="163"/>
      <c r="U44" s="166"/>
      <c r="V44" s="166"/>
    </row>
    <row r="45" spans="2:22" s="147" customFormat="1" ht="10.5" customHeight="1" x14ac:dyDescent="0.15">
      <c r="B45" s="137"/>
      <c r="C45" s="286"/>
      <c r="D45" s="286"/>
      <c r="E45" s="287"/>
      <c r="F45" s="288"/>
      <c r="J45" s="163"/>
      <c r="K45" s="163"/>
      <c r="M45" s="163"/>
      <c r="O45" s="137"/>
      <c r="P45" s="137"/>
      <c r="Q45" s="137"/>
      <c r="R45" s="139"/>
      <c r="S45" s="139"/>
      <c r="T45" s="139"/>
      <c r="U45" s="166"/>
      <c r="V45" s="166"/>
    </row>
    <row r="46" spans="2:22" s="147" customFormat="1" ht="10.5" customHeight="1" x14ac:dyDescent="0.15">
      <c r="B46" s="137"/>
      <c r="C46" s="282" t="s">
        <v>153</v>
      </c>
      <c r="D46" s="282"/>
      <c r="E46" s="285"/>
      <c r="F46" s="288"/>
      <c r="J46" s="139"/>
      <c r="K46" s="163"/>
      <c r="M46" s="163"/>
      <c r="O46" s="137"/>
      <c r="P46" s="137"/>
      <c r="Q46" s="137"/>
      <c r="R46" s="139"/>
      <c r="S46" s="139"/>
      <c r="T46" s="139"/>
      <c r="U46" s="166"/>
      <c r="V46" s="166"/>
    </row>
    <row r="47" spans="2:22" s="147" customFormat="1" ht="10.5" customHeight="1" x14ac:dyDescent="0.15">
      <c r="B47" s="137"/>
      <c r="C47" s="470" t="s">
        <v>141</v>
      </c>
      <c r="D47" s="471"/>
      <c r="E47" s="466">
        <v>36000</v>
      </c>
      <c r="F47" s="467"/>
      <c r="J47" s="139"/>
      <c r="K47" s="163"/>
      <c r="M47" s="163"/>
      <c r="O47" s="137"/>
      <c r="P47" s="137"/>
      <c r="Q47" s="137"/>
      <c r="R47" s="139"/>
      <c r="S47" s="139"/>
      <c r="T47" s="139"/>
      <c r="U47" s="166"/>
      <c r="V47" s="166"/>
    </row>
    <row r="48" spans="2:22" s="147" customFormat="1" ht="10.5" customHeight="1" x14ac:dyDescent="0.15">
      <c r="B48" s="137"/>
      <c r="C48" s="470" t="s">
        <v>142</v>
      </c>
      <c r="D48" s="471"/>
      <c r="E48" s="466">
        <v>36000</v>
      </c>
      <c r="F48" s="467"/>
      <c r="J48" s="139"/>
      <c r="K48" s="163"/>
      <c r="M48" s="163"/>
      <c r="O48" s="137"/>
      <c r="P48" s="137"/>
      <c r="Q48" s="137"/>
      <c r="R48" s="139"/>
      <c r="S48" s="139"/>
      <c r="T48" s="139"/>
      <c r="U48" s="166"/>
      <c r="V48" s="166"/>
    </row>
    <row r="49" spans="1:26" s="147" customFormat="1" ht="10.5" customHeight="1" x14ac:dyDescent="0.15">
      <c r="B49" s="137"/>
      <c r="C49" s="464" t="s">
        <v>396</v>
      </c>
      <c r="D49" s="465"/>
      <c r="E49" s="466">
        <v>33300</v>
      </c>
      <c r="F49" s="467"/>
      <c r="J49" s="139"/>
      <c r="K49" s="163"/>
      <c r="M49" s="163"/>
      <c r="O49" s="137"/>
      <c r="P49" s="137"/>
      <c r="Q49" s="137"/>
      <c r="R49" s="139"/>
      <c r="S49" s="139"/>
      <c r="T49" s="139"/>
      <c r="U49" s="166"/>
      <c r="V49" s="166"/>
    </row>
    <row r="50" spans="1:26" s="147" customFormat="1" ht="10.5" customHeight="1" x14ac:dyDescent="0.15">
      <c r="B50" s="137"/>
      <c r="C50" s="468" t="s">
        <v>399</v>
      </c>
      <c r="D50" s="469"/>
      <c r="E50" s="466">
        <v>33300</v>
      </c>
      <c r="F50" s="467"/>
      <c r="I50" s="137"/>
      <c r="J50" s="139"/>
      <c r="K50" s="139"/>
      <c r="M50" s="163"/>
      <c r="O50" s="137"/>
      <c r="P50" s="137"/>
      <c r="Q50" s="137"/>
      <c r="R50" s="139"/>
      <c r="S50" s="139"/>
      <c r="T50" s="139"/>
      <c r="U50" s="166"/>
      <c r="V50" s="166"/>
    </row>
    <row r="51" spans="1:26" s="147" customFormat="1" ht="10.5" customHeight="1" x14ac:dyDescent="0.15">
      <c r="B51" s="137"/>
      <c r="C51" s="464" t="s">
        <v>402</v>
      </c>
      <c r="D51" s="465"/>
      <c r="E51" s="466">
        <v>56100</v>
      </c>
      <c r="F51" s="467"/>
      <c r="I51" s="137"/>
      <c r="J51" s="139"/>
      <c r="K51" s="139"/>
      <c r="M51" s="163"/>
      <c r="O51" s="137"/>
      <c r="P51" s="137"/>
      <c r="Q51" s="137"/>
      <c r="R51" s="139"/>
      <c r="S51" s="139"/>
      <c r="T51" s="139"/>
      <c r="U51" s="166"/>
      <c r="V51" s="166"/>
    </row>
    <row r="52" spans="1:26" s="147" customFormat="1" ht="10.5" customHeight="1" x14ac:dyDescent="0.15">
      <c r="C52" s="464" t="s">
        <v>860</v>
      </c>
      <c r="D52" s="465"/>
      <c r="E52" s="466">
        <v>228300</v>
      </c>
      <c r="F52" s="467"/>
      <c r="H52" s="163"/>
      <c r="I52" s="163"/>
      <c r="J52" s="163"/>
      <c r="K52" s="166"/>
      <c r="L52" s="166"/>
    </row>
    <row r="53" spans="1:26" s="147" customFormat="1" ht="10.5" customHeight="1" x14ac:dyDescent="0.15">
      <c r="C53" s="468" t="s">
        <v>861</v>
      </c>
      <c r="D53" s="469"/>
      <c r="E53" s="466">
        <v>228300</v>
      </c>
      <c r="F53" s="467"/>
      <c r="H53" s="163"/>
      <c r="I53" s="163"/>
      <c r="J53" s="163"/>
      <c r="K53" s="166"/>
      <c r="L53" s="166"/>
    </row>
    <row r="54" spans="1:26" s="147" customFormat="1" ht="10.5" customHeight="1" x14ac:dyDescent="0.15">
      <c r="C54" s="464" t="s">
        <v>862</v>
      </c>
      <c r="D54" s="465"/>
      <c r="E54" s="466">
        <v>45600</v>
      </c>
      <c r="F54" s="467"/>
      <c r="H54" s="163"/>
      <c r="I54" s="163"/>
      <c r="J54" s="163"/>
      <c r="K54" s="166"/>
      <c r="L54" s="166"/>
    </row>
    <row r="55" spans="1:26" s="147" customFormat="1" ht="10.5" customHeight="1" x14ac:dyDescent="0.15">
      <c r="I55" s="137"/>
      <c r="J55" s="139"/>
      <c r="K55" s="139"/>
      <c r="M55" s="163"/>
      <c r="O55" s="137"/>
      <c r="P55" s="137"/>
      <c r="Q55" s="137"/>
      <c r="R55" s="139"/>
      <c r="S55" s="139"/>
      <c r="T55" s="139"/>
      <c r="U55" s="166"/>
      <c r="V55" s="166"/>
    </row>
    <row r="56" spans="1:26" s="147" customFormat="1" ht="10.5" customHeight="1" x14ac:dyDescent="0.15">
      <c r="I56" s="137"/>
      <c r="J56" s="139"/>
      <c r="K56" s="139"/>
      <c r="M56" s="163"/>
      <c r="O56" s="137"/>
      <c r="P56" s="137"/>
      <c r="Q56" s="137"/>
      <c r="R56" s="139"/>
      <c r="S56" s="139"/>
      <c r="T56" s="139"/>
      <c r="U56" s="166"/>
      <c r="V56" s="166"/>
    </row>
    <row r="57" spans="1:26" s="147" customFormat="1" ht="10.5" customHeight="1" x14ac:dyDescent="0.15">
      <c r="I57" s="137"/>
      <c r="J57" s="139"/>
      <c r="K57" s="139"/>
      <c r="M57" s="163"/>
      <c r="O57" s="137"/>
      <c r="P57" s="137"/>
      <c r="Q57" s="137"/>
      <c r="R57" s="139"/>
      <c r="S57" s="139"/>
      <c r="T57" s="139"/>
      <c r="U57" s="144"/>
      <c r="V57" s="144"/>
      <c r="W57" s="137"/>
    </row>
    <row r="58" spans="1:26" s="147" customFormat="1" ht="10.5" customHeight="1" x14ac:dyDescent="0.15">
      <c r="I58" s="137"/>
      <c r="J58" s="139"/>
      <c r="K58" s="139"/>
      <c r="M58" s="139"/>
      <c r="N58" s="137"/>
      <c r="O58" s="137"/>
      <c r="P58" s="137"/>
      <c r="Q58" s="137"/>
      <c r="R58" s="139"/>
      <c r="S58" s="139"/>
      <c r="T58" s="139"/>
      <c r="U58" s="144"/>
      <c r="V58" s="144"/>
      <c r="W58" s="137"/>
    </row>
    <row r="59" spans="1:26" s="147" customFormat="1" ht="10.5" customHeight="1" x14ac:dyDescent="0.15">
      <c r="I59" s="137"/>
      <c r="J59" s="139"/>
      <c r="K59" s="139"/>
      <c r="M59" s="139"/>
      <c r="N59" s="137"/>
      <c r="O59" s="137"/>
      <c r="P59" s="137"/>
      <c r="Q59" s="137"/>
      <c r="R59" s="139"/>
      <c r="S59" s="139"/>
      <c r="T59" s="139"/>
      <c r="U59" s="144"/>
      <c r="V59" s="144"/>
      <c r="W59" s="137"/>
      <c r="X59" s="137"/>
    </row>
    <row r="60" spans="1:26" s="147" customFormat="1" ht="10.5" customHeight="1" x14ac:dyDescent="0.15">
      <c r="I60" s="137"/>
      <c r="J60" s="139"/>
      <c r="K60" s="139"/>
      <c r="M60" s="139"/>
      <c r="N60" s="137"/>
      <c r="O60" s="137"/>
      <c r="P60" s="137"/>
      <c r="Q60" s="137"/>
      <c r="R60" s="139"/>
      <c r="S60" s="139"/>
      <c r="T60" s="139"/>
      <c r="U60" s="144"/>
      <c r="V60" s="144"/>
      <c r="W60" s="137"/>
      <c r="X60" s="137"/>
    </row>
    <row r="61" spans="1:26" s="147" customFormat="1" ht="10.5" customHeight="1" x14ac:dyDescent="0.15">
      <c r="A61" s="137"/>
      <c r="B61" s="137"/>
      <c r="C61" s="137"/>
      <c r="D61" s="137"/>
      <c r="I61" s="137"/>
      <c r="J61" s="139"/>
      <c r="K61" s="139"/>
      <c r="M61" s="139"/>
      <c r="N61" s="137"/>
      <c r="O61" s="137"/>
      <c r="P61" s="137"/>
      <c r="Q61" s="137"/>
      <c r="R61" s="139"/>
      <c r="S61" s="139"/>
      <c r="T61" s="139"/>
      <c r="U61" s="144"/>
      <c r="V61" s="144"/>
      <c r="W61" s="137"/>
      <c r="X61" s="137"/>
    </row>
    <row r="62" spans="1:26" s="147" customFormat="1" ht="10.5" customHeight="1" x14ac:dyDescent="0.15">
      <c r="A62" s="137"/>
      <c r="B62" s="137"/>
      <c r="C62" s="137"/>
      <c r="D62" s="137"/>
      <c r="I62" s="137"/>
      <c r="J62" s="139"/>
      <c r="K62" s="139"/>
      <c r="M62" s="139"/>
      <c r="N62" s="137"/>
      <c r="O62" s="137"/>
      <c r="P62" s="137"/>
      <c r="Q62" s="137"/>
      <c r="R62" s="139"/>
      <c r="S62" s="139"/>
      <c r="T62" s="139"/>
      <c r="U62" s="144"/>
      <c r="V62" s="144"/>
      <c r="W62" s="137"/>
      <c r="X62" s="137"/>
    </row>
    <row r="63" spans="1:26" ht="10.5" customHeight="1" x14ac:dyDescent="0.15">
      <c r="Y63" s="147"/>
      <c r="Z63" s="147"/>
    </row>
    <row r="64" spans="1:26" ht="10.5" customHeight="1" x14ac:dyDescent="0.15">
      <c r="Y64" s="147"/>
      <c r="Z64" s="147"/>
    </row>
    <row r="65" spans="25:26" ht="10.5" customHeight="1" x14ac:dyDescent="0.15">
      <c r="Y65" s="147"/>
      <c r="Z65" s="147"/>
    </row>
    <row r="66" spans="25:26" ht="10.5" customHeight="1" x14ac:dyDescent="0.15">
      <c r="Y66" s="147"/>
      <c r="Z66" s="147"/>
    </row>
    <row r="67" spans="25:26" ht="10.5" customHeight="1" x14ac:dyDescent="0.15">
      <c r="Y67" s="147"/>
      <c r="Z67" s="147"/>
    </row>
    <row r="68" spans="25:26" ht="10.5" customHeight="1" x14ac:dyDescent="0.15">
      <c r="Y68" s="147"/>
      <c r="Z68" s="147"/>
    </row>
    <row r="69" spans="25:26" ht="10.5" customHeight="1" x14ac:dyDescent="0.15">
      <c r="Y69" s="147"/>
      <c r="Z69" s="147"/>
    </row>
    <row r="70" spans="25:26" ht="10.5" customHeight="1" x14ac:dyDescent="0.15">
      <c r="Y70" s="147"/>
      <c r="Z70" s="147"/>
    </row>
    <row r="71" spans="25:26" ht="10.5" customHeight="1" x14ac:dyDescent="0.15">
      <c r="Y71" s="147"/>
      <c r="Z71" s="147"/>
    </row>
    <row r="72" spans="25:26" ht="10.5" customHeight="1" x14ac:dyDescent="0.15">
      <c r="Y72" s="147"/>
      <c r="Z72" s="147"/>
    </row>
    <row r="73" spans="25:26" ht="10.5" customHeight="1" x14ac:dyDescent="0.15">
      <c r="Y73" s="147"/>
      <c r="Z73" s="147"/>
    </row>
    <row r="74" spans="25:26" ht="10.5" customHeight="1" x14ac:dyDescent="0.15">
      <c r="Y74" s="147"/>
      <c r="Z74" s="147"/>
    </row>
    <row r="75" spans="25:26" ht="10.5" customHeight="1" x14ac:dyDescent="0.15">
      <c r="Y75" s="147"/>
      <c r="Z75" s="147"/>
    </row>
    <row r="76" spans="25:26" ht="10.5" customHeight="1" x14ac:dyDescent="0.15">
      <c r="Y76" s="147"/>
      <c r="Z76" s="147"/>
    </row>
    <row r="77" spans="25:26" ht="10.5" customHeight="1" x14ac:dyDescent="0.15">
      <c r="Y77" s="147"/>
      <c r="Z77" s="147"/>
    </row>
    <row r="78" spans="25:26" ht="10.5" customHeight="1" x14ac:dyDescent="0.15">
      <c r="Y78" s="147"/>
      <c r="Z78" s="147"/>
    </row>
    <row r="79" spans="25:26" ht="10.5" customHeight="1" x14ac:dyDescent="0.15">
      <c r="Y79" s="147"/>
      <c r="Z79" s="147"/>
    </row>
    <row r="80" spans="25:26" ht="10.5" customHeight="1" x14ac:dyDescent="0.15">
      <c r="Y80" s="147"/>
      <c r="Z80" s="147"/>
    </row>
    <row r="81" spans="25:26" ht="10.5" customHeight="1" x14ac:dyDescent="0.15">
      <c r="Y81" s="147"/>
      <c r="Z81" s="147"/>
    </row>
    <row r="82" spans="25:26" x14ac:dyDescent="0.15">
      <c r="Y82" s="147"/>
      <c r="Z82" s="147"/>
    </row>
    <row r="83" spans="25:26" x14ac:dyDescent="0.15">
      <c r="Y83" s="147"/>
      <c r="Z83" s="147"/>
    </row>
    <row r="84" spans="25:26" x14ac:dyDescent="0.15">
      <c r="Y84" s="147"/>
      <c r="Z84" s="147"/>
    </row>
    <row r="85" spans="25:26" x14ac:dyDescent="0.15">
      <c r="Y85" s="147"/>
      <c r="Z85" s="147"/>
    </row>
    <row r="86" spans="25:26" x14ac:dyDescent="0.15">
      <c r="Z86" s="147"/>
    </row>
    <row r="87" spans="25:26" x14ac:dyDescent="0.15">
      <c r="Z87" s="147"/>
    </row>
    <row r="88" spans="25:26" x14ac:dyDescent="0.15">
      <c r="Z88" s="147"/>
    </row>
    <row r="89" spans="25:26" x14ac:dyDescent="0.15">
      <c r="Z89" s="147"/>
    </row>
  </sheetData>
  <sheetProtection algorithmName="SHA-512" hashValue="jw8UZHC7L05jb8O/Cq9iWcEMOGSeFCFfeUHgEdy7Gq0b0oXCOi4wwnZ+vCC44vJyy/sSPmAWoCAUTxZralb90A==" saltValue="fWX3Jpm8cVR1nGwdIsm3bg==" spinCount="100000" sheet="1" objects="1" scenarios="1"/>
  <mergeCells count="84">
    <mergeCell ref="J10:K10"/>
    <mergeCell ref="P1:R2"/>
    <mergeCell ref="N4:S4"/>
    <mergeCell ref="N5:S5"/>
    <mergeCell ref="C7:E7"/>
    <mergeCell ref="P7:S7"/>
    <mergeCell ref="Q11:R12"/>
    <mergeCell ref="U11:U13"/>
    <mergeCell ref="C13:C14"/>
    <mergeCell ref="D13:E14"/>
    <mergeCell ref="G13:H14"/>
    <mergeCell ref="J13:K14"/>
    <mergeCell ref="L13:L14"/>
    <mergeCell ref="M13:M14"/>
    <mergeCell ref="N13:O14"/>
    <mergeCell ref="Q13:R14"/>
    <mergeCell ref="C11:C12"/>
    <mergeCell ref="D11:E12"/>
    <mergeCell ref="G11:H12"/>
    <mergeCell ref="J11:K12"/>
    <mergeCell ref="M11:M12"/>
    <mergeCell ref="N11:O12"/>
    <mergeCell ref="U18:U19"/>
    <mergeCell ref="Q19:R20"/>
    <mergeCell ref="S19:S20"/>
    <mergeCell ref="U14:U16"/>
    <mergeCell ref="C15:C16"/>
    <mergeCell ref="D15:E16"/>
    <mergeCell ref="M15:M16"/>
    <mergeCell ref="N15:O16"/>
    <mergeCell ref="Q15:R16"/>
    <mergeCell ref="C17:C18"/>
    <mergeCell ref="D17:E18"/>
    <mergeCell ref="M17:M18"/>
    <mergeCell ref="N17:O18"/>
    <mergeCell ref="Q17:R18"/>
    <mergeCell ref="C25:D25"/>
    <mergeCell ref="E25:F25"/>
    <mergeCell ref="C26:D26"/>
    <mergeCell ref="E26:F26"/>
    <mergeCell ref="C27:D27"/>
    <mergeCell ref="E27:F27"/>
    <mergeCell ref="C28:D28"/>
    <mergeCell ref="E28:F28"/>
    <mergeCell ref="C29:D29"/>
    <mergeCell ref="E29:F29"/>
    <mergeCell ref="C36:D36"/>
    <mergeCell ref="E36:F36"/>
    <mergeCell ref="C30:D30"/>
    <mergeCell ref="E30:F30"/>
    <mergeCell ref="C31:D31"/>
    <mergeCell ref="E31:F31"/>
    <mergeCell ref="C32:D32"/>
    <mergeCell ref="E32:F32"/>
    <mergeCell ref="C37:D37"/>
    <mergeCell ref="E37:F37"/>
    <mergeCell ref="C38:D38"/>
    <mergeCell ref="E38:F38"/>
    <mergeCell ref="C39:D39"/>
    <mergeCell ref="E39:F39"/>
    <mergeCell ref="C40:D40"/>
    <mergeCell ref="E40:F40"/>
    <mergeCell ref="C47:D47"/>
    <mergeCell ref="E47:F47"/>
    <mergeCell ref="C48:D48"/>
    <mergeCell ref="E48:F48"/>
    <mergeCell ref="C41:D41"/>
    <mergeCell ref="E41:F41"/>
    <mergeCell ref="C42:D42"/>
    <mergeCell ref="E42:F42"/>
    <mergeCell ref="C43:D43"/>
    <mergeCell ref="E43:F43"/>
    <mergeCell ref="C49:D49"/>
    <mergeCell ref="E49:F49"/>
    <mergeCell ref="C50:D50"/>
    <mergeCell ref="E50:F50"/>
    <mergeCell ref="C51:D51"/>
    <mergeCell ref="E51:F51"/>
    <mergeCell ref="C52:D52"/>
    <mergeCell ref="E52:F52"/>
    <mergeCell ref="C53:D53"/>
    <mergeCell ref="E53:F53"/>
    <mergeCell ref="C54:D54"/>
    <mergeCell ref="E54:F54"/>
  </mergeCells>
  <phoneticPr fontId="3"/>
  <conditionalFormatting sqref="D15:E18">
    <cfRule type="expression" dxfId="12" priority="2">
      <formula>$C$7="１時間延長型"</formula>
    </cfRule>
    <cfRule type="expression" dxfId="11" priority="4">
      <formula>$C$7="1時間延長型"</formula>
    </cfRule>
  </conditionalFormatting>
  <conditionalFormatting sqref="D17:E18">
    <cfRule type="expression" dxfId="10" priority="1">
      <formula>$C$7="２時間延長型"</formula>
    </cfRule>
    <cfRule type="expression" dxfId="9" priority="3">
      <formula>$C$7="2時間延長型"</formula>
    </cfRule>
  </conditionalFormatting>
  <dataValidations count="2">
    <dataValidation type="list" allowBlank="1" showInputMessage="1" showErrorMessage="1" sqref="P7:S7">
      <formula1>"該当あり,該当なし"</formula1>
    </dataValidation>
    <dataValidation type="list" allowBlank="1" showInputMessage="1" showErrorMessage="1" sqref="C7:E7">
      <formula1>" ,１時間延長型,２時間延長型,３時間延長型"</formula1>
    </dataValidation>
  </dataValidations>
  <pageMargins left="0.39370078740157483" right="0.19685039370078741" top="0.98425196850393704" bottom="0.19685039370078741" header="0.51181102362204722" footer="0.51181102362204722"/>
  <pageSetup paperSize="9" orientation="landscape" r:id="rId1"/>
  <headerFooter alignWithMargins="0"/>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5" tint="0.59999389629810485"/>
    <pageSetUpPr fitToPage="1"/>
  </sheetPr>
  <dimension ref="A1:Q57"/>
  <sheetViews>
    <sheetView view="pageBreakPreview" zoomScale="90" zoomScaleNormal="75" zoomScaleSheetLayoutView="90" workbookViewId="0"/>
  </sheetViews>
  <sheetFormatPr defaultRowHeight="14.25" x14ac:dyDescent="0.15"/>
  <cols>
    <col min="1" max="1" width="6.75" style="168" customWidth="1"/>
    <col min="2" max="2" width="8.625" style="168" customWidth="1"/>
    <col min="3" max="5" width="8.5" style="170" customWidth="1"/>
    <col min="6" max="7" width="9.875" style="168" customWidth="1"/>
    <col min="8" max="8" width="9.25" style="168" customWidth="1"/>
    <col min="9" max="9" width="10.875" style="168" customWidth="1"/>
    <col min="10" max="11" width="9.25" style="170" customWidth="1"/>
    <col min="12" max="12" width="11.125" style="170" customWidth="1"/>
    <col min="13" max="13" width="6.75" style="171" customWidth="1"/>
    <col min="14" max="14" width="9.375" style="171" customWidth="1"/>
    <col min="15" max="15" width="9.375" style="168" customWidth="1"/>
    <col min="16" max="16" width="6.75" style="168" customWidth="1"/>
    <col min="17" max="16384" width="9" style="168"/>
  </cols>
  <sheetData>
    <row r="1" spans="1:17" ht="21.75" customHeight="1" x14ac:dyDescent="0.15">
      <c r="A1" s="168" t="s">
        <v>227</v>
      </c>
      <c r="B1" s="169"/>
      <c r="E1" s="168"/>
      <c r="I1" s="170"/>
      <c r="M1" s="609"/>
      <c r="N1" s="609"/>
    </row>
    <row r="2" spans="1:17" ht="12.75" customHeight="1" x14ac:dyDescent="0.15">
      <c r="B2" s="169"/>
      <c r="E2" s="168"/>
      <c r="I2" s="170"/>
      <c r="K2" s="168"/>
      <c r="L2" s="171"/>
      <c r="N2" s="172"/>
    </row>
    <row r="3" spans="1:17" s="177" customFormat="1" ht="21.75" customHeight="1" x14ac:dyDescent="0.15">
      <c r="A3" s="173" t="s">
        <v>111</v>
      </c>
      <c r="B3" s="174">
        <f>一番最初に入力!C14</f>
        <v>3</v>
      </c>
      <c r="C3" s="175" t="s">
        <v>228</v>
      </c>
      <c r="D3" s="176"/>
      <c r="H3" s="178"/>
      <c r="I3" s="176"/>
      <c r="J3" s="176"/>
      <c r="K3" s="176"/>
      <c r="L3" s="179"/>
      <c r="M3" s="179"/>
    </row>
    <row r="4" spans="1:17" ht="15" customHeight="1" x14ac:dyDescent="0.15">
      <c r="B4" s="169"/>
      <c r="C4" s="169"/>
      <c r="D4" s="169"/>
      <c r="I4" s="180"/>
    </row>
    <row r="5" spans="1:17" ht="21.75" customHeight="1" x14ac:dyDescent="0.15">
      <c r="I5" s="180"/>
      <c r="L5" s="181" t="s">
        <v>46</v>
      </c>
      <c r="M5" s="610" t="str">
        <f>様式第４号!K8</f>
        <v>小規模保育事業Ａ型</v>
      </c>
      <c r="N5" s="611"/>
      <c r="O5" s="611"/>
      <c r="P5" s="612"/>
    </row>
    <row r="6" spans="1:17" ht="21.75" customHeight="1" x14ac:dyDescent="0.15">
      <c r="I6" s="182"/>
      <c r="K6" s="183"/>
      <c r="L6" s="181" t="s">
        <v>47</v>
      </c>
      <c r="M6" s="613" t="str">
        <f>様式第４号!K9</f>
        <v>給付のおうち保育園</v>
      </c>
      <c r="N6" s="614"/>
      <c r="O6" s="614"/>
      <c r="P6" s="615"/>
      <c r="Q6" s="184" t="s">
        <v>100</v>
      </c>
    </row>
    <row r="7" spans="1:17" ht="21.75" customHeight="1" x14ac:dyDescent="0.15">
      <c r="B7" s="168" t="s">
        <v>229</v>
      </c>
      <c r="I7" s="182"/>
      <c r="K7" s="183"/>
      <c r="L7" s="183"/>
      <c r="M7" s="183"/>
      <c r="N7" s="183"/>
      <c r="O7" s="118"/>
    </row>
    <row r="8" spans="1:17" ht="13.5" customHeight="1" x14ac:dyDescent="0.15">
      <c r="I8" s="182"/>
      <c r="K8" s="183"/>
      <c r="L8" s="183"/>
      <c r="M8" s="183"/>
      <c r="N8" s="183"/>
      <c r="O8" s="118"/>
    </row>
    <row r="9" spans="1:17" ht="21.75" customHeight="1" thickBot="1" x14ac:dyDescent="0.2">
      <c r="C9" s="616" t="str">
        <f>IFERROR(VLOOKUP(一番最初に入力!C10,【適宜更新してください】法人情報!A2:F181,6,0)," ")</f>
        <v>1時間延長型</v>
      </c>
      <c r="D9" s="616"/>
      <c r="E9" s="616"/>
      <c r="I9" s="182"/>
      <c r="K9" s="183"/>
      <c r="L9" s="183"/>
      <c r="M9" s="183"/>
      <c r="N9" s="183"/>
      <c r="O9" s="118"/>
    </row>
    <row r="10" spans="1:17" ht="13.5" customHeight="1" x14ac:dyDescent="0.15">
      <c r="I10" s="182"/>
      <c r="K10" s="183"/>
      <c r="L10" s="183"/>
      <c r="M10" s="183"/>
      <c r="N10" s="183"/>
      <c r="O10" s="118"/>
    </row>
    <row r="11" spans="1:17" ht="21.75" customHeight="1" thickBot="1" x14ac:dyDescent="0.2">
      <c r="B11" s="168" t="s">
        <v>28</v>
      </c>
      <c r="I11" s="182"/>
      <c r="K11" s="185"/>
      <c r="L11" s="186"/>
      <c r="M11" s="186"/>
      <c r="N11" s="186"/>
      <c r="O11" s="182"/>
    </row>
    <row r="12" spans="1:17" s="171" customFormat="1" ht="21.75" customHeight="1" thickBot="1" x14ac:dyDescent="0.2">
      <c r="B12" s="187" t="s">
        <v>38</v>
      </c>
      <c r="C12" s="617" t="s">
        <v>42</v>
      </c>
      <c r="D12" s="618"/>
      <c r="E12" s="619"/>
      <c r="F12" s="617" t="s">
        <v>19</v>
      </c>
      <c r="G12" s="619"/>
      <c r="H12" s="617" t="s">
        <v>230</v>
      </c>
      <c r="I12" s="618"/>
      <c r="J12" s="618"/>
      <c r="K12" s="619"/>
      <c r="L12" s="620" t="s">
        <v>27</v>
      </c>
      <c r="M12" s="621"/>
      <c r="N12" s="621"/>
      <c r="O12" s="622"/>
    </row>
    <row r="13" spans="1:17" ht="21.75" customHeight="1" thickTop="1" x14ac:dyDescent="0.15">
      <c r="B13" s="188">
        <v>1</v>
      </c>
      <c r="C13" s="597" t="s">
        <v>875</v>
      </c>
      <c r="D13" s="598"/>
      <c r="E13" s="599"/>
      <c r="F13" s="600" t="s">
        <v>876</v>
      </c>
      <c r="G13" s="601"/>
      <c r="H13" s="602" t="s">
        <v>877</v>
      </c>
      <c r="I13" s="603"/>
      <c r="J13" s="603"/>
      <c r="K13" s="604"/>
      <c r="L13" s="597"/>
      <c r="M13" s="598"/>
      <c r="N13" s="598"/>
      <c r="O13" s="605"/>
    </row>
    <row r="14" spans="1:17" ht="21.75" customHeight="1" x14ac:dyDescent="0.15">
      <c r="B14" s="189">
        <v>2</v>
      </c>
      <c r="C14" s="586" t="s">
        <v>878</v>
      </c>
      <c r="D14" s="587"/>
      <c r="E14" s="588"/>
      <c r="F14" s="589" t="s">
        <v>876</v>
      </c>
      <c r="G14" s="590"/>
      <c r="H14" s="606" t="s">
        <v>882</v>
      </c>
      <c r="I14" s="607"/>
      <c r="J14" s="607"/>
      <c r="K14" s="608"/>
      <c r="L14" s="586"/>
      <c r="M14" s="587"/>
      <c r="N14" s="587"/>
      <c r="O14" s="593"/>
    </row>
    <row r="15" spans="1:17" ht="21.75" customHeight="1" x14ac:dyDescent="0.15">
      <c r="B15" s="189">
        <v>3</v>
      </c>
      <c r="C15" s="586" t="s">
        <v>879</v>
      </c>
      <c r="D15" s="587"/>
      <c r="E15" s="588"/>
      <c r="F15" s="589" t="s">
        <v>876</v>
      </c>
      <c r="G15" s="590"/>
      <c r="H15" s="575" t="s">
        <v>877</v>
      </c>
      <c r="I15" s="576"/>
      <c r="J15" s="576"/>
      <c r="K15" s="585"/>
      <c r="L15" s="586" t="s">
        <v>880</v>
      </c>
      <c r="M15" s="587"/>
      <c r="N15" s="587"/>
      <c r="O15" s="593"/>
    </row>
    <row r="16" spans="1:17" ht="21.75" customHeight="1" x14ac:dyDescent="0.15">
      <c r="B16" s="188">
        <v>4</v>
      </c>
      <c r="C16" s="586"/>
      <c r="D16" s="587"/>
      <c r="E16" s="345"/>
      <c r="F16" s="589"/>
      <c r="G16" s="590"/>
      <c r="H16" s="575" t="s">
        <v>877</v>
      </c>
      <c r="I16" s="576"/>
      <c r="J16" s="576"/>
      <c r="K16" s="585"/>
      <c r="L16" s="586" t="s">
        <v>881</v>
      </c>
      <c r="M16" s="587"/>
      <c r="N16" s="587"/>
      <c r="O16" s="593"/>
    </row>
    <row r="17" spans="2:15" ht="21.75" customHeight="1" x14ac:dyDescent="0.15">
      <c r="B17" s="189">
        <v>5</v>
      </c>
      <c r="C17" s="575"/>
      <c r="D17" s="576"/>
      <c r="E17" s="585"/>
      <c r="F17" s="591"/>
      <c r="G17" s="592"/>
      <c r="H17" s="575" t="s">
        <v>859</v>
      </c>
      <c r="I17" s="576"/>
      <c r="J17" s="576"/>
      <c r="K17" s="585"/>
      <c r="L17" s="575"/>
      <c r="M17" s="576"/>
      <c r="N17" s="576"/>
      <c r="O17" s="577"/>
    </row>
    <row r="18" spans="2:15" ht="21.75" customHeight="1" thickBot="1" x14ac:dyDescent="0.2">
      <c r="B18" s="190">
        <v>6</v>
      </c>
      <c r="C18" s="580"/>
      <c r="D18" s="581"/>
      <c r="E18" s="582"/>
      <c r="F18" s="578"/>
      <c r="G18" s="579"/>
      <c r="H18" s="580" t="s">
        <v>859</v>
      </c>
      <c r="I18" s="581"/>
      <c r="J18" s="581"/>
      <c r="K18" s="582"/>
      <c r="L18" s="580"/>
      <c r="M18" s="581"/>
      <c r="N18" s="581"/>
      <c r="O18" s="583"/>
    </row>
    <row r="19" spans="2:15" ht="21.75" customHeight="1" x14ac:dyDescent="0.15">
      <c r="B19" s="186" t="s">
        <v>43</v>
      </c>
      <c r="C19" s="185"/>
      <c r="D19" s="185"/>
      <c r="E19" s="185"/>
      <c r="F19" s="191"/>
      <c r="G19" s="191"/>
      <c r="H19" s="191"/>
      <c r="I19" s="191"/>
      <c r="J19" s="191"/>
      <c r="K19" s="191"/>
      <c r="L19" s="191"/>
      <c r="M19" s="191"/>
      <c r="N19" s="191"/>
      <c r="O19" s="191"/>
    </row>
    <row r="20" spans="2:15" ht="21.75" customHeight="1" x14ac:dyDescent="0.15">
      <c r="B20" s="186" t="s">
        <v>41</v>
      </c>
      <c r="C20" s="191"/>
      <c r="D20" s="191"/>
      <c r="E20" s="191"/>
      <c r="F20" s="191"/>
      <c r="G20" s="191"/>
      <c r="H20" s="191"/>
      <c r="I20" s="191"/>
      <c r="J20" s="191"/>
      <c r="K20" s="191"/>
      <c r="L20" s="191"/>
      <c r="M20" s="191"/>
      <c r="N20" s="191"/>
      <c r="O20" s="191"/>
    </row>
    <row r="21" spans="2:15" ht="14.25" customHeight="1" x14ac:dyDescent="0.15">
      <c r="B21" s="186"/>
      <c r="C21" s="191"/>
      <c r="D21" s="191"/>
      <c r="E21" s="191"/>
      <c r="F21" s="191"/>
      <c r="G21" s="191"/>
      <c r="H21" s="191"/>
      <c r="I21" s="191"/>
      <c r="J21" s="191"/>
      <c r="K21" s="191"/>
      <c r="L21" s="191"/>
      <c r="M21" s="191"/>
      <c r="N21" s="191"/>
      <c r="O21" s="191"/>
    </row>
    <row r="22" spans="2:15" ht="21.75" customHeight="1" x14ac:dyDescent="0.15">
      <c r="B22" s="169" t="s">
        <v>73</v>
      </c>
      <c r="D22" s="168"/>
      <c r="E22" s="168"/>
      <c r="J22" s="168"/>
      <c r="K22" s="168"/>
      <c r="L22" s="168"/>
      <c r="M22" s="168"/>
      <c r="N22" s="168"/>
    </row>
    <row r="23" spans="2:15" ht="21.75" customHeight="1" x14ac:dyDescent="0.15">
      <c r="B23" s="594" t="s">
        <v>21</v>
      </c>
      <c r="C23" s="594"/>
      <c r="D23" s="559" t="s">
        <v>154</v>
      </c>
      <c r="E23" s="559"/>
      <c r="F23" s="559" t="s">
        <v>66</v>
      </c>
      <c r="G23" s="559"/>
      <c r="H23" s="559" t="s">
        <v>67</v>
      </c>
      <c r="I23" s="559"/>
      <c r="J23" s="559" t="s">
        <v>68</v>
      </c>
      <c r="K23" s="559"/>
      <c r="L23" s="559" t="s">
        <v>30</v>
      </c>
      <c r="M23" s="559"/>
      <c r="N23" s="168"/>
    </row>
    <row r="24" spans="2:15" ht="21.75" customHeight="1" x14ac:dyDescent="0.15">
      <c r="B24" s="594"/>
      <c r="C24" s="594"/>
      <c r="D24" s="559"/>
      <c r="E24" s="559"/>
      <c r="F24" s="559"/>
      <c r="G24" s="559"/>
      <c r="H24" s="559"/>
      <c r="I24" s="559"/>
      <c r="J24" s="559"/>
      <c r="K24" s="559"/>
      <c r="L24" s="559"/>
      <c r="M24" s="559"/>
      <c r="N24" s="168"/>
    </row>
    <row r="25" spans="2:15" s="117" customFormat="1" ht="21.75" customHeight="1" x14ac:dyDescent="0.15">
      <c r="B25" s="594" t="s">
        <v>93</v>
      </c>
      <c r="C25" s="594"/>
      <c r="D25" s="595">
        <v>3</v>
      </c>
      <c r="E25" s="595"/>
      <c r="F25" s="595">
        <v>1</v>
      </c>
      <c r="G25" s="595"/>
      <c r="H25" s="596"/>
      <c r="I25" s="596"/>
      <c r="J25" s="596"/>
      <c r="K25" s="596"/>
      <c r="L25" s="584">
        <f>SUM(D25:K26)</f>
        <v>4</v>
      </c>
      <c r="M25" s="584"/>
    </row>
    <row r="26" spans="2:15" s="118" customFormat="1" ht="21.75" customHeight="1" x14ac:dyDescent="0.15">
      <c r="B26" s="594"/>
      <c r="C26" s="594"/>
      <c r="D26" s="595"/>
      <c r="E26" s="595"/>
      <c r="F26" s="595"/>
      <c r="G26" s="595"/>
      <c r="H26" s="596"/>
      <c r="I26" s="596"/>
      <c r="J26" s="596"/>
      <c r="K26" s="596"/>
      <c r="L26" s="584"/>
      <c r="M26" s="584"/>
    </row>
    <row r="27" spans="2:15" s="117" customFormat="1" ht="12.75" customHeight="1" x14ac:dyDescent="0.15">
      <c r="B27" s="192"/>
      <c r="C27" s="119"/>
    </row>
    <row r="28" spans="2:15" s="117" customFormat="1" ht="21.75" customHeight="1" x14ac:dyDescent="0.15">
      <c r="B28" s="193" t="s">
        <v>231</v>
      </c>
      <c r="C28" s="119"/>
    </row>
    <row r="29" spans="2:15" s="117" customFormat="1" ht="60" customHeight="1" x14ac:dyDescent="0.15">
      <c r="B29" s="560"/>
      <c r="C29" s="561"/>
      <c r="D29" s="562" t="s">
        <v>866</v>
      </c>
      <c r="E29" s="562"/>
      <c r="F29" s="562"/>
      <c r="G29" s="563" t="s">
        <v>143</v>
      </c>
      <c r="H29" s="564"/>
      <c r="I29" s="565"/>
    </row>
    <row r="30" spans="2:15" s="118" customFormat="1" ht="21.75" customHeight="1" x14ac:dyDescent="0.15">
      <c r="B30" s="566" t="s">
        <v>25</v>
      </c>
      <c r="C30" s="567"/>
      <c r="D30" s="568">
        <f>IF(OR(M5="事業所内保育事業保育所型",M5="",L25=0),0,(IF(J25&gt;=1,VLOOKUP(M5,L34:O41,3,0),IF(H25+J25&gt;=1,VLOOKUP(M5,L34:O41,3,0),IF(F25+H25+J25&gt;=2,VLOOKUP(M5,G34:J41,3,0),IF(D25+F25+H25+J25&gt;=1,VLOOKUP(M5,B34:E41,3,0)))))))</f>
        <v>300000</v>
      </c>
      <c r="E30" s="568"/>
      <c r="F30" s="568"/>
      <c r="G30" s="569">
        <f>IF(NOT(M5="事業所内保育事業保育所型"),0,(IF(J25&gt;=3,VLOOKUP(M5,L38:O38,3,0),IF(H25+J25&gt;=3,VLOOKUP(M5,L38:O38,3,0),IF(F25+H25+J25&gt;=6,VLOOKUP(M5,G38:J38,3,0),IF(D25+F25+H25+J25&gt;=1,VLOOKUP(M5,B38:E38,3,0),IF(L25=0,0)))))))</f>
        <v>0</v>
      </c>
      <c r="H30" s="570"/>
      <c r="I30" s="571"/>
    </row>
    <row r="31" spans="2:15" s="117" customFormat="1" ht="21.75" customHeight="1" x14ac:dyDescent="0.15">
      <c r="B31" s="566"/>
      <c r="C31" s="567"/>
      <c r="D31" s="568"/>
      <c r="E31" s="568"/>
      <c r="F31" s="568"/>
      <c r="G31" s="572"/>
      <c r="H31" s="573"/>
      <c r="I31" s="574"/>
    </row>
    <row r="32" spans="2:15" s="118" customFormat="1" ht="21.75" customHeight="1" x14ac:dyDescent="0.15">
      <c r="B32" s="194"/>
      <c r="C32" s="116"/>
    </row>
    <row r="33" spans="2:15" s="117" customFormat="1" ht="21.75" customHeight="1" x14ac:dyDescent="0.15">
      <c r="B33" s="195" t="s">
        <v>139</v>
      </c>
      <c r="C33" s="195"/>
      <c r="D33" s="195"/>
      <c r="G33" s="195" t="s">
        <v>140</v>
      </c>
      <c r="H33" s="195"/>
      <c r="I33" s="196"/>
      <c r="J33" s="197"/>
      <c r="K33" s="168"/>
      <c r="L33" s="195" t="s">
        <v>152</v>
      </c>
      <c r="M33" s="195"/>
      <c r="N33" s="196"/>
      <c r="O33" s="198"/>
    </row>
    <row r="34" spans="2:15" s="117" customFormat="1" ht="21.75" customHeight="1" x14ac:dyDescent="0.15">
      <c r="B34" s="557" t="s">
        <v>141</v>
      </c>
      <c r="C34" s="558"/>
      <c r="D34" s="549">
        <v>300000</v>
      </c>
      <c r="E34" s="550"/>
      <c r="F34" s="281"/>
      <c r="G34" s="557" t="s">
        <v>141</v>
      </c>
      <c r="H34" s="558"/>
      <c r="I34" s="549">
        <v>1228000</v>
      </c>
      <c r="J34" s="550"/>
      <c r="K34" s="289"/>
      <c r="L34" s="557" t="s">
        <v>141</v>
      </c>
      <c r="M34" s="558"/>
      <c r="N34" s="549">
        <v>1529000</v>
      </c>
      <c r="O34" s="550"/>
    </row>
    <row r="35" spans="2:15" s="117" customFormat="1" ht="21.75" customHeight="1" x14ac:dyDescent="0.15">
      <c r="B35" s="557" t="s">
        <v>142</v>
      </c>
      <c r="C35" s="558"/>
      <c r="D35" s="549">
        <v>300000</v>
      </c>
      <c r="E35" s="550"/>
      <c r="F35" s="289"/>
      <c r="G35" s="557" t="s">
        <v>142</v>
      </c>
      <c r="H35" s="558"/>
      <c r="I35" s="549">
        <v>1228000</v>
      </c>
      <c r="J35" s="550"/>
      <c r="K35" s="289"/>
      <c r="L35" s="557" t="s">
        <v>142</v>
      </c>
      <c r="M35" s="558"/>
      <c r="N35" s="549">
        <v>1529000</v>
      </c>
      <c r="O35" s="550"/>
    </row>
    <row r="36" spans="2:15" s="117" customFormat="1" ht="21.75" customHeight="1" x14ac:dyDescent="0.15">
      <c r="B36" s="553" t="s">
        <v>396</v>
      </c>
      <c r="C36" s="554"/>
      <c r="D36" s="549">
        <v>276000</v>
      </c>
      <c r="E36" s="550"/>
      <c r="F36" s="289"/>
      <c r="G36" s="553" t="s">
        <v>397</v>
      </c>
      <c r="H36" s="554"/>
      <c r="I36" s="549">
        <v>1129000</v>
      </c>
      <c r="J36" s="550"/>
      <c r="K36" s="289"/>
      <c r="L36" s="553" t="s">
        <v>397</v>
      </c>
      <c r="M36" s="554"/>
      <c r="N36" s="549">
        <v>1407000</v>
      </c>
      <c r="O36" s="550"/>
    </row>
    <row r="37" spans="2:15" s="117" customFormat="1" ht="21.75" customHeight="1" x14ac:dyDescent="0.15">
      <c r="B37" s="551" t="s">
        <v>401</v>
      </c>
      <c r="C37" s="552"/>
      <c r="D37" s="549">
        <v>276000</v>
      </c>
      <c r="E37" s="550"/>
      <c r="F37" s="289"/>
      <c r="G37" s="551" t="s">
        <v>401</v>
      </c>
      <c r="H37" s="552"/>
      <c r="I37" s="549">
        <v>1129000</v>
      </c>
      <c r="J37" s="550"/>
      <c r="K37" s="289"/>
      <c r="L37" s="551" t="s">
        <v>401</v>
      </c>
      <c r="M37" s="552"/>
      <c r="N37" s="549">
        <v>1407000</v>
      </c>
      <c r="O37" s="550"/>
    </row>
    <row r="38" spans="2:15" s="117" customFormat="1" ht="21.75" customHeight="1" x14ac:dyDescent="0.15">
      <c r="B38" s="553" t="s">
        <v>404</v>
      </c>
      <c r="C38" s="554"/>
      <c r="D38" s="549">
        <v>276000</v>
      </c>
      <c r="E38" s="550"/>
      <c r="F38" s="289"/>
      <c r="G38" s="553" t="s">
        <v>404</v>
      </c>
      <c r="H38" s="554"/>
      <c r="I38" s="549">
        <v>1421000</v>
      </c>
      <c r="J38" s="550"/>
      <c r="K38" s="289"/>
      <c r="L38" s="553" t="s">
        <v>404</v>
      </c>
      <c r="M38" s="554"/>
      <c r="N38" s="549">
        <v>2264000</v>
      </c>
      <c r="O38" s="550"/>
    </row>
    <row r="39" spans="2:15" s="117" customFormat="1" ht="21.75" customHeight="1" x14ac:dyDescent="0.15">
      <c r="B39" s="553" t="s">
        <v>860</v>
      </c>
      <c r="C39" s="554"/>
      <c r="D39" s="549">
        <v>200000</v>
      </c>
      <c r="E39" s="550"/>
      <c r="F39" s="289"/>
      <c r="G39" s="553" t="s">
        <v>860</v>
      </c>
      <c r="H39" s="554"/>
      <c r="I39" s="549">
        <v>540000</v>
      </c>
      <c r="J39" s="550"/>
      <c r="K39" s="289"/>
      <c r="L39" s="553" t="s">
        <v>860</v>
      </c>
      <c r="M39" s="554"/>
      <c r="N39" s="549">
        <v>969000</v>
      </c>
      <c r="O39" s="550"/>
    </row>
    <row r="40" spans="2:15" s="117" customFormat="1" ht="21.75" customHeight="1" x14ac:dyDescent="0.15">
      <c r="B40" s="551" t="s">
        <v>861</v>
      </c>
      <c r="C40" s="552"/>
      <c r="D40" s="549">
        <v>150000</v>
      </c>
      <c r="E40" s="550"/>
      <c r="F40" s="289"/>
      <c r="G40" s="551" t="s">
        <v>861</v>
      </c>
      <c r="H40" s="552"/>
      <c r="I40" s="549">
        <v>278000</v>
      </c>
      <c r="J40" s="550"/>
      <c r="K40" s="289"/>
      <c r="L40" s="551" t="s">
        <v>861</v>
      </c>
      <c r="M40" s="552"/>
      <c r="N40" s="549">
        <v>510000</v>
      </c>
      <c r="O40" s="550"/>
    </row>
    <row r="41" spans="2:15" s="117" customFormat="1" ht="21.75" customHeight="1" x14ac:dyDescent="0.15">
      <c r="B41" s="553" t="s">
        <v>862</v>
      </c>
      <c r="C41" s="554"/>
      <c r="D41" s="549">
        <v>300000</v>
      </c>
      <c r="E41" s="550"/>
      <c r="F41" s="289"/>
      <c r="G41" s="553" t="s">
        <v>862</v>
      </c>
      <c r="H41" s="554"/>
      <c r="I41" s="549">
        <v>1228000</v>
      </c>
      <c r="J41" s="550"/>
      <c r="K41" s="289"/>
      <c r="L41" s="553" t="s">
        <v>862</v>
      </c>
      <c r="M41" s="554"/>
      <c r="N41" s="549">
        <v>1529000</v>
      </c>
      <c r="O41" s="550"/>
    </row>
    <row r="42" spans="2:15" s="117" customFormat="1" ht="21.75" customHeight="1" x14ac:dyDescent="0.15">
      <c r="B42" s="195"/>
      <c r="D42" s="197"/>
      <c r="E42" s="197"/>
      <c r="F42" s="195"/>
      <c r="G42" s="199"/>
      <c r="H42" s="199"/>
    </row>
    <row r="43" spans="2:15" s="117" customFormat="1" ht="21.75" customHeight="1" x14ac:dyDescent="0.15">
      <c r="B43" s="200" t="s">
        <v>156</v>
      </c>
      <c r="C43" s="195"/>
      <c r="D43" s="195"/>
      <c r="E43" s="195"/>
    </row>
    <row r="44" spans="2:15" s="203" customFormat="1" ht="21.75" customHeight="1" x14ac:dyDescent="0.15">
      <c r="B44" s="201" t="s">
        <v>232</v>
      </c>
      <c r="C44" s="201"/>
      <c r="D44" s="201"/>
      <c r="E44" s="201"/>
      <c r="F44" s="201"/>
      <c r="G44" s="201"/>
      <c r="H44" s="201"/>
      <c r="I44" s="201"/>
      <c r="J44" s="201"/>
      <c r="K44" s="201"/>
      <c r="L44" s="201"/>
      <c r="M44" s="201"/>
      <c r="N44" s="201"/>
      <c r="O44" s="202"/>
    </row>
    <row r="45" spans="2:15" s="203" customFormat="1" ht="57" customHeight="1" x14ac:dyDescent="0.15">
      <c r="B45" s="204"/>
      <c r="C45" s="555" t="s">
        <v>233</v>
      </c>
      <c r="D45" s="555"/>
      <c r="E45" s="555"/>
      <c r="F45" s="555"/>
      <c r="G45" s="555"/>
      <c r="H45" s="555"/>
      <c r="I45" s="555"/>
      <c r="J45" s="555"/>
      <c r="K45" s="555"/>
      <c r="L45" s="555"/>
      <c r="M45" s="555"/>
      <c r="N45" s="555"/>
      <c r="O45" s="555"/>
    </row>
    <row r="46" spans="2:15" s="203" customFormat="1" ht="21" customHeight="1" x14ac:dyDescent="0.15">
      <c r="B46" s="201" t="s">
        <v>234</v>
      </c>
      <c r="C46" s="205"/>
      <c r="D46" s="205"/>
      <c r="E46" s="205"/>
      <c r="F46" s="205"/>
      <c r="G46" s="205"/>
      <c r="H46" s="205"/>
      <c r="I46" s="205"/>
      <c r="J46" s="205"/>
      <c r="K46" s="205"/>
      <c r="L46" s="205"/>
      <c r="M46" s="205"/>
      <c r="N46" s="205"/>
      <c r="O46" s="206"/>
    </row>
    <row r="47" spans="2:15" s="203" customFormat="1" ht="50.25" customHeight="1" x14ac:dyDescent="0.15">
      <c r="B47" s="204"/>
      <c r="C47" s="555" t="s">
        <v>235</v>
      </c>
      <c r="D47" s="555"/>
      <c r="E47" s="555"/>
      <c r="F47" s="555"/>
      <c r="G47" s="555"/>
      <c r="H47" s="555"/>
      <c r="I47" s="555"/>
      <c r="J47" s="555"/>
      <c r="K47" s="555"/>
      <c r="L47" s="555"/>
      <c r="M47" s="555"/>
      <c r="N47" s="555"/>
      <c r="O47" s="555"/>
    </row>
    <row r="48" spans="2:15" s="203" customFormat="1" ht="21.75" customHeight="1" x14ac:dyDescent="0.15">
      <c r="B48" s="201" t="s">
        <v>236</v>
      </c>
      <c r="C48" s="205"/>
      <c r="D48" s="205"/>
      <c r="E48" s="205"/>
      <c r="F48" s="205"/>
      <c r="G48" s="205"/>
      <c r="H48" s="205"/>
      <c r="I48" s="205"/>
      <c r="J48" s="205"/>
      <c r="K48" s="205"/>
      <c r="L48" s="205"/>
      <c r="M48" s="205"/>
      <c r="N48" s="205"/>
      <c r="O48" s="206"/>
    </row>
    <row r="49" spans="2:15" s="203" customFormat="1" ht="55.5" customHeight="1" x14ac:dyDescent="0.15">
      <c r="B49" s="204"/>
      <c r="C49" s="555" t="s">
        <v>237</v>
      </c>
      <c r="D49" s="555"/>
      <c r="E49" s="555"/>
      <c r="F49" s="555"/>
      <c r="G49" s="555"/>
      <c r="H49" s="555"/>
      <c r="I49" s="555"/>
      <c r="J49" s="555"/>
      <c r="K49" s="555"/>
      <c r="L49" s="555"/>
      <c r="M49" s="555"/>
      <c r="N49" s="555"/>
      <c r="O49" s="555"/>
    </row>
    <row r="50" spans="2:15" s="203" customFormat="1" ht="21.75" customHeight="1" x14ac:dyDescent="0.15">
      <c r="B50" s="201" t="s">
        <v>238</v>
      </c>
      <c r="C50" s="205"/>
      <c r="D50" s="205"/>
      <c r="E50" s="205"/>
      <c r="F50" s="205"/>
      <c r="G50" s="205"/>
      <c r="H50" s="205"/>
      <c r="I50" s="205"/>
      <c r="J50" s="205"/>
      <c r="K50" s="205"/>
      <c r="L50" s="205"/>
      <c r="M50" s="205"/>
      <c r="N50" s="205"/>
      <c r="O50" s="206"/>
    </row>
    <row r="51" spans="2:15" s="203" customFormat="1" ht="42.75" customHeight="1" x14ac:dyDescent="0.15">
      <c r="B51" s="204"/>
      <c r="C51" s="555" t="s">
        <v>239</v>
      </c>
      <c r="D51" s="555"/>
      <c r="E51" s="555"/>
      <c r="F51" s="555"/>
      <c r="G51" s="555"/>
      <c r="H51" s="555"/>
      <c r="I51" s="555"/>
      <c r="J51" s="555"/>
      <c r="K51" s="555"/>
      <c r="L51" s="555"/>
      <c r="M51" s="555"/>
      <c r="N51" s="555"/>
      <c r="O51" s="555"/>
    </row>
    <row r="52" spans="2:15" s="208" customFormat="1" ht="36.75" customHeight="1" x14ac:dyDescent="0.15">
      <c r="B52" s="207"/>
      <c r="C52" s="556" t="s">
        <v>240</v>
      </c>
      <c r="D52" s="556"/>
      <c r="E52" s="556"/>
      <c r="F52" s="556"/>
      <c r="G52" s="556"/>
      <c r="H52" s="556"/>
      <c r="I52" s="556"/>
      <c r="J52" s="556"/>
      <c r="K52" s="556"/>
      <c r="L52" s="556"/>
      <c r="M52" s="556"/>
      <c r="N52" s="556"/>
      <c r="O52" s="556"/>
    </row>
    <row r="53" spans="2:15" s="117" customFormat="1" ht="21.75" customHeight="1" x14ac:dyDescent="0.15">
      <c r="C53" s="195"/>
      <c r="D53" s="195"/>
      <c r="E53" s="195"/>
      <c r="J53" s="195"/>
      <c r="K53" s="199"/>
      <c r="L53" s="199"/>
    </row>
    <row r="54" spans="2:15" s="117" customFormat="1" x14ac:dyDescent="0.15">
      <c r="C54" s="195"/>
      <c r="D54" s="195"/>
      <c r="E54" s="195"/>
      <c r="J54" s="195"/>
      <c r="K54" s="199"/>
      <c r="L54" s="199"/>
    </row>
    <row r="55" spans="2:15" s="117" customFormat="1" ht="19.5" customHeight="1" x14ac:dyDescent="0.15">
      <c r="C55" s="195"/>
      <c r="E55" s="197"/>
      <c r="F55" s="197"/>
      <c r="G55" s="195"/>
      <c r="H55" s="199"/>
      <c r="I55" s="199"/>
    </row>
    <row r="56" spans="2:15" ht="19.5" customHeight="1" x14ac:dyDescent="0.15">
      <c r="E56" s="209"/>
      <c r="F56" s="198"/>
      <c r="J56" s="168"/>
      <c r="K56" s="168"/>
      <c r="L56" s="168"/>
      <c r="M56" s="168"/>
      <c r="N56" s="168"/>
    </row>
    <row r="57" spans="2:15" ht="19.5" customHeight="1" x14ac:dyDescent="0.15">
      <c r="E57" s="209"/>
      <c r="F57" s="198"/>
      <c r="J57" s="168"/>
      <c r="K57" s="168"/>
      <c r="L57" s="168"/>
      <c r="M57" s="168"/>
      <c r="N57" s="168"/>
    </row>
  </sheetData>
  <sheetProtection algorithmName="SHA-512" hashValue="AZfB8cM71SZ7tapHJojkzVJ+vqAtNsHFcFBtLYgz8xgiuiqlxwp/YfBGgZY7dW6L0IhpqRJd8ZdeHdFotsa27g==" saltValue="tY55K0soWs/8knTeV/XznA==" spinCount="100000" sheet="1" insertRows="0"/>
  <mergeCells count="103">
    <mergeCell ref="C13:E13"/>
    <mergeCell ref="F13:G13"/>
    <mergeCell ref="H13:K13"/>
    <mergeCell ref="L13:O13"/>
    <mergeCell ref="C14:E14"/>
    <mergeCell ref="F14:G14"/>
    <mergeCell ref="H14:K14"/>
    <mergeCell ref="L14:O14"/>
    <mergeCell ref="M1:N1"/>
    <mergeCell ref="M5:P5"/>
    <mergeCell ref="M6:P6"/>
    <mergeCell ref="C9:E9"/>
    <mergeCell ref="C12:E12"/>
    <mergeCell ref="F12:G12"/>
    <mergeCell ref="H12:K12"/>
    <mergeCell ref="L12:O12"/>
    <mergeCell ref="L17:O17"/>
    <mergeCell ref="F18:G18"/>
    <mergeCell ref="H18:K18"/>
    <mergeCell ref="L18:O18"/>
    <mergeCell ref="L25:M26"/>
    <mergeCell ref="L23:M24"/>
    <mergeCell ref="C17:E17"/>
    <mergeCell ref="C18:E18"/>
    <mergeCell ref="C15:E15"/>
    <mergeCell ref="F15:G15"/>
    <mergeCell ref="H15:K15"/>
    <mergeCell ref="F17:G17"/>
    <mergeCell ref="H17:K17"/>
    <mergeCell ref="L15:O15"/>
    <mergeCell ref="F16:G16"/>
    <mergeCell ref="H16:K16"/>
    <mergeCell ref="L16:O16"/>
    <mergeCell ref="C16:D16"/>
    <mergeCell ref="B25:C26"/>
    <mergeCell ref="D25:E26"/>
    <mergeCell ref="F25:G26"/>
    <mergeCell ref="H25:I26"/>
    <mergeCell ref="J25:K26"/>
    <mergeCell ref="B23:C24"/>
    <mergeCell ref="D23:E24"/>
    <mergeCell ref="F23:G24"/>
    <mergeCell ref="H23:I24"/>
    <mergeCell ref="J23:K24"/>
    <mergeCell ref="N34:O34"/>
    <mergeCell ref="B29:C29"/>
    <mergeCell ref="D29:F29"/>
    <mergeCell ref="G29:I29"/>
    <mergeCell ref="B30:C31"/>
    <mergeCell ref="D30:F31"/>
    <mergeCell ref="G30:I31"/>
    <mergeCell ref="B34:C34"/>
    <mergeCell ref="D34:E34"/>
    <mergeCell ref="G34:H34"/>
    <mergeCell ref="I34:J34"/>
    <mergeCell ref="L34:M34"/>
    <mergeCell ref="N36:O36"/>
    <mergeCell ref="B35:C35"/>
    <mergeCell ref="D35:E35"/>
    <mergeCell ref="G35:H35"/>
    <mergeCell ref="I35:J35"/>
    <mergeCell ref="L35:M35"/>
    <mergeCell ref="N35:O35"/>
    <mergeCell ref="B36:C36"/>
    <mergeCell ref="D36:E36"/>
    <mergeCell ref="G36:H36"/>
    <mergeCell ref="I36:J36"/>
    <mergeCell ref="L36:M36"/>
    <mergeCell ref="C51:O51"/>
    <mergeCell ref="C52:O52"/>
    <mergeCell ref="N38:O38"/>
    <mergeCell ref="B37:C37"/>
    <mergeCell ref="D37:E37"/>
    <mergeCell ref="G37:H37"/>
    <mergeCell ref="I37:J37"/>
    <mergeCell ref="L37:M37"/>
    <mergeCell ref="N37:O37"/>
    <mergeCell ref="B38:C38"/>
    <mergeCell ref="D38:E38"/>
    <mergeCell ref="G38:H38"/>
    <mergeCell ref="I38:J38"/>
    <mergeCell ref="L38:M38"/>
    <mergeCell ref="B39:C39"/>
    <mergeCell ref="D39:E39"/>
    <mergeCell ref="B40:C40"/>
    <mergeCell ref="D40:E40"/>
    <mergeCell ref="B41:C41"/>
    <mergeCell ref="D41:E41"/>
    <mergeCell ref="C45:O45"/>
    <mergeCell ref="C47:O47"/>
    <mergeCell ref="C49:O49"/>
    <mergeCell ref="L39:M39"/>
    <mergeCell ref="N39:O39"/>
    <mergeCell ref="L40:M40"/>
    <mergeCell ref="N40:O40"/>
    <mergeCell ref="L41:M41"/>
    <mergeCell ref="N41:O41"/>
    <mergeCell ref="G39:H39"/>
    <mergeCell ref="I39:J39"/>
    <mergeCell ref="G40:H40"/>
    <mergeCell ref="I40:J40"/>
    <mergeCell ref="G41:H41"/>
    <mergeCell ref="I41:J41"/>
  </mergeCells>
  <phoneticPr fontId="3"/>
  <conditionalFormatting sqref="D29:F31">
    <cfRule type="expression" dxfId="8" priority="10" stopIfTrue="1">
      <formula>($M$5="事業所内‐保育所型")</formula>
    </cfRule>
  </conditionalFormatting>
  <conditionalFormatting sqref="G29:G30">
    <cfRule type="expression" dxfId="7" priority="6" stopIfTrue="1">
      <formula>$M$5="事業所内‐小規模B型"</formula>
    </cfRule>
    <cfRule type="expression" dxfId="6" priority="7" stopIfTrue="1">
      <formula>$M$5="事業所内‐小規模A型"</formula>
    </cfRule>
    <cfRule type="expression" dxfId="5" priority="8" stopIfTrue="1">
      <formula>$M$5="小規模保育事業Ｂ型"</formula>
    </cfRule>
    <cfRule type="expression" dxfId="4" priority="9" stopIfTrue="1">
      <formula>$M$5="小規模保育事業Ａ型"</formula>
    </cfRule>
  </conditionalFormatting>
  <conditionalFormatting sqref="H25:I26">
    <cfRule type="expression" dxfId="3" priority="5">
      <formula>OR($C$9="30分延長型",$C$9="１時間延長型")</formula>
    </cfRule>
  </conditionalFormatting>
  <conditionalFormatting sqref="J25:K26">
    <cfRule type="expression" dxfId="2" priority="1">
      <formula>$C$9="2時間延長型"</formula>
    </cfRule>
    <cfRule type="expression" priority="2">
      <formula>$C$9="2時間延長型"</formula>
    </cfRule>
    <cfRule type="expression" dxfId="1" priority="4">
      <formula>OR($C$9="30分延長型",$C$9="１時間延長型",$C$9="２時間延長型")</formula>
    </cfRule>
  </conditionalFormatting>
  <conditionalFormatting sqref="H25:K26">
    <cfRule type="expression" dxfId="0" priority="3">
      <formula>$C$9="1時間延長型"</formula>
    </cfRule>
  </conditionalFormatting>
  <dataValidations count="1">
    <dataValidation type="list" allowBlank="1" showInputMessage="1" showErrorMessage="1" sqref="F13:G18">
      <formula1>"常勤,非常勤"</formula1>
    </dataValidation>
  </dataValidations>
  <pageMargins left="0.7" right="0.7" top="0.75" bottom="0.75" header="0.3" footer="0.3"/>
  <pageSetup paperSize="9" scale="61" orientation="portrait" r:id="rId1"/>
  <headerFooter alignWithMargins="0"/>
  <rowBreaks count="1" manualBreakCount="1">
    <brk id="8" max="15" man="1"/>
  </rowBreaks>
  <colBreaks count="1" manualBreakCount="1">
    <brk id="2" max="53" man="1"/>
  </colBreaks>
  <drawing r:id="rId2"/>
  <legacy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pageSetUpPr fitToPage="1"/>
  </sheetPr>
  <dimension ref="B1:Y57"/>
  <sheetViews>
    <sheetView showZeros="0" view="pageBreakPreview" zoomScale="50" zoomScaleNormal="75" zoomScaleSheetLayoutView="50" workbookViewId="0"/>
  </sheetViews>
  <sheetFormatPr defaultRowHeight="13.5" x14ac:dyDescent="0.15"/>
  <cols>
    <col min="1" max="2" width="9" style="226"/>
    <col min="3" max="3" width="9" style="226" customWidth="1"/>
    <col min="4" max="4" width="15.625" style="226" customWidth="1"/>
    <col min="5" max="7" width="15.625" style="224" customWidth="1"/>
    <col min="8" max="11" width="15.625" style="226" customWidth="1"/>
    <col min="12" max="14" width="15.625" style="224" customWidth="1"/>
    <col min="15" max="16" width="15.625" style="225" customWidth="1"/>
    <col min="17" max="24" width="15.625" style="226" customWidth="1"/>
    <col min="25" max="16384" width="9" style="226"/>
  </cols>
  <sheetData>
    <row r="1" spans="2:25" s="112" customFormat="1" ht="60.75" customHeight="1" x14ac:dyDescent="0.15">
      <c r="E1" s="210"/>
      <c r="F1" s="211"/>
      <c r="G1" s="211"/>
      <c r="L1" s="211"/>
      <c r="M1" s="211"/>
      <c r="N1" s="211"/>
      <c r="O1" s="211"/>
      <c r="R1" s="654"/>
      <c r="S1" s="654"/>
      <c r="T1" s="212"/>
      <c r="U1" s="655" t="s">
        <v>72</v>
      </c>
      <c r="V1" s="656"/>
    </row>
    <row r="2" spans="2:25" s="112" customFormat="1" ht="22.5" customHeight="1" thickBot="1" x14ac:dyDescent="0.2">
      <c r="E2" s="210"/>
      <c r="F2" s="211"/>
      <c r="G2" s="211"/>
      <c r="L2" s="211"/>
      <c r="M2" s="211"/>
      <c r="O2" s="213"/>
      <c r="P2" s="213"/>
      <c r="Q2" s="214"/>
      <c r="U2" s="657"/>
      <c r="V2" s="658"/>
    </row>
    <row r="3" spans="2:25" s="103" customFormat="1" ht="49.5" customHeight="1" x14ac:dyDescent="0.15">
      <c r="B3" s="99" t="s">
        <v>111</v>
      </c>
      <c r="C3" s="100">
        <f>一番最初に入力!C14</f>
        <v>3</v>
      </c>
      <c r="D3" s="101" t="s">
        <v>849</v>
      </c>
      <c r="E3" s="215"/>
      <c r="F3" s="101"/>
      <c r="G3" s="102"/>
      <c r="K3" s="104"/>
      <c r="L3" s="102"/>
      <c r="M3" s="102"/>
      <c r="N3" s="102"/>
      <c r="O3" s="105"/>
      <c r="P3" s="105"/>
    </row>
    <row r="4" spans="2:25" s="107" customFormat="1" ht="39.950000000000003" customHeight="1" x14ac:dyDescent="0.25">
      <c r="B4" s="324" t="s">
        <v>848</v>
      </c>
      <c r="D4" s="108"/>
      <c r="E4" s="109"/>
      <c r="F4" s="109"/>
      <c r="G4" s="109"/>
      <c r="K4" s="110"/>
      <c r="L4" s="109"/>
      <c r="M4" s="109"/>
      <c r="R4" s="111" t="s">
        <v>46</v>
      </c>
      <c r="S4" s="659" t="str">
        <f>様式第４号!K8</f>
        <v>小規模保育事業Ａ型</v>
      </c>
      <c r="T4" s="660"/>
      <c r="U4" s="660"/>
      <c r="V4" s="661"/>
    </row>
    <row r="5" spans="2:25" s="112" customFormat="1" ht="39.950000000000003" customHeight="1" x14ac:dyDescent="0.15">
      <c r="B5" s="112" t="s">
        <v>900</v>
      </c>
      <c r="E5" s="211"/>
      <c r="F5" s="211"/>
      <c r="G5" s="211"/>
      <c r="K5" s="216"/>
      <c r="L5" s="211"/>
      <c r="M5" s="217"/>
      <c r="R5" s="111" t="s">
        <v>47</v>
      </c>
      <c r="S5" s="662" t="str">
        <f>様式第４号!K9</f>
        <v>給付のおうち保育園</v>
      </c>
      <c r="T5" s="663"/>
      <c r="U5" s="663"/>
      <c r="V5" s="664"/>
    </row>
    <row r="6" spans="2:25" s="114" customFormat="1" ht="126" customHeight="1" x14ac:dyDescent="0.15">
      <c r="B6" s="323" t="s">
        <v>901</v>
      </c>
      <c r="D6" s="115"/>
      <c r="E6" s="115"/>
      <c r="F6" s="115"/>
      <c r="G6" s="115"/>
      <c r="H6" s="115"/>
      <c r="I6" s="115"/>
      <c r="J6" s="115"/>
      <c r="K6" s="115"/>
      <c r="L6" s="115"/>
      <c r="W6" s="106" t="s">
        <v>100</v>
      </c>
    </row>
    <row r="7" spans="2:25" s="112" customFormat="1" ht="45.75" customHeight="1" thickBot="1" x14ac:dyDescent="0.2">
      <c r="D7" s="210" t="s">
        <v>850</v>
      </c>
      <c r="N7" s="210" t="s">
        <v>851</v>
      </c>
      <c r="O7" s="210"/>
      <c r="P7" s="211"/>
      <c r="Q7" s="211"/>
      <c r="R7" s="213"/>
      <c r="W7" s="218"/>
      <c r="X7" s="219"/>
      <c r="Y7" s="219"/>
    </row>
    <row r="8" spans="2:25" s="168" customFormat="1" ht="60.75" customHeight="1" x14ac:dyDescent="0.15">
      <c r="D8" s="665" t="s">
        <v>49</v>
      </c>
      <c r="E8" s="667" t="s">
        <v>50</v>
      </c>
      <c r="F8" s="669" t="s">
        <v>52</v>
      </c>
      <c r="G8" s="670"/>
      <c r="H8" s="669" t="s">
        <v>95</v>
      </c>
      <c r="I8" s="670"/>
      <c r="J8" s="669" t="s">
        <v>56</v>
      </c>
      <c r="K8" s="673"/>
      <c r="N8" s="665" t="s">
        <v>49</v>
      </c>
      <c r="O8" s="667" t="s">
        <v>50</v>
      </c>
      <c r="P8" s="669" t="s">
        <v>52</v>
      </c>
      <c r="Q8" s="670"/>
      <c r="R8" s="669" t="s">
        <v>94</v>
      </c>
      <c r="S8" s="670"/>
      <c r="T8" s="669" t="s">
        <v>56</v>
      </c>
      <c r="U8" s="673"/>
    </row>
    <row r="9" spans="2:25" s="168" customFormat="1" ht="60.75" customHeight="1" x14ac:dyDescent="0.15">
      <c r="D9" s="666"/>
      <c r="E9" s="668"/>
      <c r="F9" s="671"/>
      <c r="G9" s="672"/>
      <c r="H9" s="671"/>
      <c r="I9" s="672"/>
      <c r="J9" s="671"/>
      <c r="K9" s="674"/>
      <c r="N9" s="666"/>
      <c r="O9" s="668"/>
      <c r="P9" s="671"/>
      <c r="Q9" s="672"/>
      <c r="R9" s="671"/>
      <c r="S9" s="672"/>
      <c r="T9" s="671"/>
      <c r="U9" s="674"/>
    </row>
    <row r="10" spans="2:25" s="117" customFormat="1" ht="20.100000000000001" customHeight="1" x14ac:dyDescent="0.15">
      <c r="D10" s="650" t="s">
        <v>48</v>
      </c>
      <c r="E10" s="636" t="s">
        <v>53</v>
      </c>
      <c r="F10" s="638">
        <v>8</v>
      </c>
      <c r="G10" s="639"/>
      <c r="H10" s="642">
        <v>1000</v>
      </c>
      <c r="I10" s="643"/>
      <c r="J10" s="646">
        <f>F10*H10</f>
        <v>8000</v>
      </c>
      <c r="K10" s="647"/>
      <c r="N10" s="650" t="s">
        <v>48</v>
      </c>
      <c r="O10" s="636" t="s">
        <v>44</v>
      </c>
      <c r="P10" s="638">
        <v>1</v>
      </c>
      <c r="Q10" s="639"/>
      <c r="R10" s="642">
        <v>3000</v>
      </c>
      <c r="S10" s="643"/>
      <c r="T10" s="646">
        <f>P10*R10</f>
        <v>3000</v>
      </c>
      <c r="U10" s="647"/>
    </row>
    <row r="11" spans="2:25" s="118" customFormat="1" ht="20.100000000000001" customHeight="1" x14ac:dyDescent="0.15">
      <c r="D11" s="651"/>
      <c r="E11" s="637"/>
      <c r="F11" s="640"/>
      <c r="G11" s="641"/>
      <c r="H11" s="644"/>
      <c r="I11" s="645"/>
      <c r="J11" s="648"/>
      <c r="K11" s="649"/>
      <c r="N11" s="651"/>
      <c r="O11" s="637"/>
      <c r="P11" s="640"/>
      <c r="Q11" s="641"/>
      <c r="R11" s="644"/>
      <c r="S11" s="645"/>
      <c r="T11" s="648"/>
      <c r="U11" s="649"/>
    </row>
    <row r="12" spans="2:25" s="117" customFormat="1" ht="20.100000000000001" customHeight="1" x14ac:dyDescent="0.15">
      <c r="D12" s="651"/>
      <c r="E12" s="636" t="s">
        <v>54</v>
      </c>
      <c r="F12" s="638"/>
      <c r="G12" s="639"/>
      <c r="H12" s="642"/>
      <c r="I12" s="643"/>
      <c r="J12" s="646">
        <f>F12*H12</f>
        <v>0</v>
      </c>
      <c r="K12" s="647"/>
      <c r="N12" s="651"/>
      <c r="O12" s="636" t="s">
        <v>241</v>
      </c>
      <c r="P12" s="638">
        <v>11</v>
      </c>
      <c r="Q12" s="639"/>
      <c r="R12" s="642">
        <v>3000</v>
      </c>
      <c r="S12" s="643"/>
      <c r="T12" s="646">
        <f>P12*R12</f>
        <v>33000</v>
      </c>
      <c r="U12" s="647"/>
    </row>
    <row r="13" spans="2:25" s="118" customFormat="1" ht="20.100000000000001" customHeight="1" x14ac:dyDescent="0.15">
      <c r="D13" s="651"/>
      <c r="E13" s="637"/>
      <c r="F13" s="640"/>
      <c r="G13" s="641"/>
      <c r="H13" s="644"/>
      <c r="I13" s="645"/>
      <c r="J13" s="648"/>
      <c r="K13" s="649"/>
      <c r="N13" s="651"/>
      <c r="O13" s="637"/>
      <c r="P13" s="640"/>
      <c r="Q13" s="641"/>
      <c r="R13" s="644"/>
      <c r="S13" s="645"/>
      <c r="T13" s="648"/>
      <c r="U13" s="649"/>
    </row>
    <row r="14" spans="2:25" s="117" customFormat="1" ht="20.100000000000001" customHeight="1" x14ac:dyDescent="0.15">
      <c r="D14" s="651"/>
      <c r="E14" s="636" t="s">
        <v>55</v>
      </c>
      <c r="F14" s="638"/>
      <c r="G14" s="639"/>
      <c r="H14" s="642"/>
      <c r="I14" s="643"/>
      <c r="J14" s="646">
        <f>F14*H14</f>
        <v>0</v>
      </c>
      <c r="K14" s="647"/>
      <c r="N14" s="651"/>
      <c r="O14" s="636" t="s">
        <v>54</v>
      </c>
      <c r="P14" s="638"/>
      <c r="Q14" s="639"/>
      <c r="R14" s="642"/>
      <c r="S14" s="643"/>
      <c r="T14" s="646">
        <f>P14*R14</f>
        <v>0</v>
      </c>
      <c r="U14" s="647"/>
    </row>
    <row r="15" spans="2:25" s="118" customFormat="1" ht="20.100000000000001" customHeight="1" x14ac:dyDescent="0.15">
      <c r="D15" s="652"/>
      <c r="E15" s="637"/>
      <c r="F15" s="640"/>
      <c r="G15" s="641"/>
      <c r="H15" s="644"/>
      <c r="I15" s="645"/>
      <c r="J15" s="648"/>
      <c r="K15" s="649"/>
      <c r="N15" s="651"/>
      <c r="O15" s="637"/>
      <c r="P15" s="640"/>
      <c r="Q15" s="641"/>
      <c r="R15" s="644"/>
      <c r="S15" s="645"/>
      <c r="T15" s="648"/>
      <c r="U15" s="649"/>
    </row>
    <row r="16" spans="2:25" s="117" customFormat="1" ht="20.100000000000001" customHeight="1" x14ac:dyDescent="0.15">
      <c r="D16" s="650" t="s">
        <v>51</v>
      </c>
      <c r="E16" s="636" t="s">
        <v>53</v>
      </c>
      <c r="F16" s="638">
        <v>8</v>
      </c>
      <c r="G16" s="639"/>
      <c r="H16" s="642">
        <v>1000</v>
      </c>
      <c r="I16" s="643"/>
      <c r="J16" s="646">
        <f>F16*H16</f>
        <v>8000</v>
      </c>
      <c r="K16" s="647"/>
      <c r="N16" s="651"/>
      <c r="O16" s="636" t="s">
        <v>55</v>
      </c>
      <c r="P16" s="638"/>
      <c r="Q16" s="639"/>
      <c r="R16" s="642"/>
      <c r="S16" s="643"/>
      <c r="T16" s="646">
        <f>P16*R16</f>
        <v>0</v>
      </c>
      <c r="U16" s="647"/>
    </row>
    <row r="17" spans="4:21" s="118" customFormat="1" ht="20.100000000000001" customHeight="1" x14ac:dyDescent="0.15">
      <c r="D17" s="651"/>
      <c r="E17" s="637"/>
      <c r="F17" s="640"/>
      <c r="G17" s="641"/>
      <c r="H17" s="644"/>
      <c r="I17" s="645"/>
      <c r="J17" s="648"/>
      <c r="K17" s="649"/>
      <c r="N17" s="652"/>
      <c r="O17" s="637"/>
      <c r="P17" s="640"/>
      <c r="Q17" s="641"/>
      <c r="R17" s="644"/>
      <c r="S17" s="645"/>
      <c r="T17" s="648"/>
      <c r="U17" s="649"/>
    </row>
    <row r="18" spans="4:21" s="220" customFormat="1" ht="20.100000000000001" customHeight="1" x14ac:dyDescent="0.15">
      <c r="D18" s="651"/>
      <c r="E18" s="636" t="s">
        <v>54</v>
      </c>
      <c r="F18" s="638"/>
      <c r="G18" s="639"/>
      <c r="H18" s="642"/>
      <c r="I18" s="643"/>
      <c r="J18" s="646">
        <f>F18*H18</f>
        <v>0</v>
      </c>
      <c r="K18" s="647"/>
      <c r="N18" s="650" t="s">
        <v>51</v>
      </c>
      <c r="O18" s="636" t="s">
        <v>44</v>
      </c>
      <c r="P18" s="638">
        <v>2</v>
      </c>
      <c r="Q18" s="639"/>
      <c r="R18" s="642">
        <v>3000</v>
      </c>
      <c r="S18" s="643"/>
      <c r="T18" s="646">
        <f>P18*R18</f>
        <v>6000</v>
      </c>
      <c r="U18" s="647"/>
    </row>
    <row r="19" spans="4:21" s="221" customFormat="1" ht="20.100000000000001" customHeight="1" x14ac:dyDescent="0.15">
      <c r="D19" s="651"/>
      <c r="E19" s="637"/>
      <c r="F19" s="640"/>
      <c r="G19" s="641"/>
      <c r="H19" s="644"/>
      <c r="I19" s="645"/>
      <c r="J19" s="648"/>
      <c r="K19" s="649"/>
      <c r="N19" s="651"/>
      <c r="O19" s="637"/>
      <c r="P19" s="640"/>
      <c r="Q19" s="641"/>
      <c r="R19" s="644"/>
      <c r="S19" s="645"/>
      <c r="T19" s="648"/>
      <c r="U19" s="649"/>
    </row>
    <row r="20" spans="4:21" s="113" customFormat="1" ht="20.100000000000001" customHeight="1" x14ac:dyDescent="0.15">
      <c r="D20" s="651"/>
      <c r="E20" s="636" t="s">
        <v>55</v>
      </c>
      <c r="F20" s="638"/>
      <c r="G20" s="639"/>
      <c r="H20" s="642"/>
      <c r="I20" s="643"/>
      <c r="J20" s="646">
        <f>F20*H20</f>
        <v>0</v>
      </c>
      <c r="K20" s="647"/>
      <c r="N20" s="651"/>
      <c r="O20" s="636" t="s">
        <v>242</v>
      </c>
      <c r="P20" s="638">
        <v>8</v>
      </c>
      <c r="Q20" s="639"/>
      <c r="R20" s="642">
        <v>3000</v>
      </c>
      <c r="S20" s="643"/>
      <c r="T20" s="646">
        <f>P20*R20</f>
        <v>24000</v>
      </c>
      <c r="U20" s="647"/>
    </row>
    <row r="21" spans="4:21" s="221" customFormat="1" ht="20.100000000000001" customHeight="1" x14ac:dyDescent="0.15">
      <c r="D21" s="652"/>
      <c r="E21" s="637"/>
      <c r="F21" s="640"/>
      <c r="G21" s="641"/>
      <c r="H21" s="644"/>
      <c r="I21" s="645"/>
      <c r="J21" s="648"/>
      <c r="K21" s="649"/>
      <c r="N21" s="651"/>
      <c r="O21" s="637"/>
      <c r="P21" s="640"/>
      <c r="Q21" s="641"/>
      <c r="R21" s="644"/>
      <c r="S21" s="645"/>
      <c r="T21" s="648"/>
      <c r="U21" s="649"/>
    </row>
    <row r="22" spans="4:21" s="117" customFormat="1" ht="20.100000000000001" customHeight="1" x14ac:dyDescent="0.15">
      <c r="D22" s="653" t="s">
        <v>155</v>
      </c>
      <c r="E22" s="636" t="s">
        <v>53</v>
      </c>
      <c r="F22" s="638">
        <v>1</v>
      </c>
      <c r="G22" s="639"/>
      <c r="H22" s="642">
        <v>1000</v>
      </c>
      <c r="I22" s="643"/>
      <c r="J22" s="646">
        <f>F22*H22</f>
        <v>1000</v>
      </c>
      <c r="K22" s="647"/>
      <c r="N22" s="651"/>
      <c r="O22" s="636" t="s">
        <v>54</v>
      </c>
      <c r="P22" s="638"/>
      <c r="Q22" s="639"/>
      <c r="R22" s="642"/>
      <c r="S22" s="643"/>
      <c r="T22" s="646">
        <f>P22*R22</f>
        <v>0</v>
      </c>
      <c r="U22" s="647"/>
    </row>
    <row r="23" spans="4:21" s="113" customFormat="1" ht="20.100000000000001" customHeight="1" x14ac:dyDescent="0.15">
      <c r="D23" s="651"/>
      <c r="E23" s="637"/>
      <c r="F23" s="640"/>
      <c r="G23" s="641"/>
      <c r="H23" s="644"/>
      <c r="I23" s="645"/>
      <c r="J23" s="648"/>
      <c r="K23" s="649"/>
      <c r="N23" s="651"/>
      <c r="O23" s="637"/>
      <c r="P23" s="640"/>
      <c r="Q23" s="641"/>
      <c r="R23" s="644"/>
      <c r="S23" s="645"/>
      <c r="T23" s="648"/>
      <c r="U23" s="649"/>
    </row>
    <row r="24" spans="4:21" s="113" customFormat="1" ht="20.100000000000001" customHeight="1" x14ac:dyDescent="0.15">
      <c r="D24" s="651"/>
      <c r="E24" s="636" t="s">
        <v>54</v>
      </c>
      <c r="F24" s="638"/>
      <c r="G24" s="639"/>
      <c r="H24" s="642"/>
      <c r="I24" s="643"/>
      <c r="J24" s="646">
        <f>F24*H24</f>
        <v>0</v>
      </c>
      <c r="K24" s="647"/>
      <c r="N24" s="651"/>
      <c r="O24" s="636" t="s">
        <v>55</v>
      </c>
      <c r="P24" s="638"/>
      <c r="Q24" s="639"/>
      <c r="R24" s="642"/>
      <c r="S24" s="643"/>
      <c r="T24" s="646">
        <f>P24*R24</f>
        <v>0</v>
      </c>
      <c r="U24" s="647"/>
    </row>
    <row r="25" spans="4:21" s="117" customFormat="1" ht="20.100000000000001" customHeight="1" x14ac:dyDescent="0.15">
      <c r="D25" s="651"/>
      <c r="E25" s="637"/>
      <c r="F25" s="640"/>
      <c r="G25" s="641"/>
      <c r="H25" s="644"/>
      <c r="I25" s="645"/>
      <c r="J25" s="648"/>
      <c r="K25" s="649"/>
      <c r="N25" s="652"/>
      <c r="O25" s="637"/>
      <c r="P25" s="640"/>
      <c r="Q25" s="641"/>
      <c r="R25" s="644"/>
      <c r="S25" s="645"/>
      <c r="T25" s="648"/>
      <c r="U25" s="649"/>
    </row>
    <row r="26" spans="4:21" s="113" customFormat="1" ht="20.100000000000001" customHeight="1" x14ac:dyDescent="0.15">
      <c r="D26" s="651"/>
      <c r="E26" s="636" t="s">
        <v>55</v>
      </c>
      <c r="F26" s="638"/>
      <c r="G26" s="639"/>
      <c r="H26" s="642"/>
      <c r="I26" s="643"/>
      <c r="J26" s="646">
        <f>F26*H26</f>
        <v>0</v>
      </c>
      <c r="K26" s="647"/>
      <c r="N26" s="650" t="s">
        <v>39</v>
      </c>
      <c r="O26" s="636" t="s">
        <v>44</v>
      </c>
      <c r="P26" s="638">
        <v>3</v>
      </c>
      <c r="Q26" s="639"/>
      <c r="R26" s="642">
        <v>1500</v>
      </c>
      <c r="S26" s="643"/>
      <c r="T26" s="646">
        <f>P26*R26</f>
        <v>4500</v>
      </c>
      <c r="U26" s="647"/>
    </row>
    <row r="27" spans="4:21" s="113" customFormat="1" ht="20.100000000000001" customHeight="1" x14ac:dyDescent="0.15">
      <c r="D27" s="652"/>
      <c r="E27" s="637"/>
      <c r="F27" s="640"/>
      <c r="G27" s="641"/>
      <c r="H27" s="644"/>
      <c r="I27" s="645"/>
      <c r="J27" s="648"/>
      <c r="K27" s="649"/>
      <c r="N27" s="651"/>
      <c r="O27" s="637"/>
      <c r="P27" s="640"/>
      <c r="Q27" s="641"/>
      <c r="R27" s="644"/>
      <c r="S27" s="645"/>
      <c r="T27" s="648"/>
      <c r="U27" s="649"/>
    </row>
    <row r="28" spans="4:21" s="113" customFormat="1" ht="20.100000000000001" customHeight="1" x14ac:dyDescent="0.15">
      <c r="D28" s="650" t="s">
        <v>39</v>
      </c>
      <c r="E28" s="636" t="s">
        <v>53</v>
      </c>
      <c r="F28" s="638">
        <v>2</v>
      </c>
      <c r="G28" s="639"/>
      <c r="H28" s="642">
        <v>500</v>
      </c>
      <c r="I28" s="643"/>
      <c r="J28" s="646">
        <f>F28*H28</f>
        <v>1000</v>
      </c>
      <c r="K28" s="647"/>
      <c r="N28" s="651"/>
      <c r="O28" s="636" t="s">
        <v>242</v>
      </c>
      <c r="P28" s="638">
        <v>1</v>
      </c>
      <c r="Q28" s="639"/>
      <c r="R28" s="642">
        <v>1500</v>
      </c>
      <c r="S28" s="643"/>
      <c r="T28" s="646">
        <f>P28*R28</f>
        <v>1500</v>
      </c>
      <c r="U28" s="647"/>
    </row>
    <row r="29" spans="4:21" s="113" customFormat="1" ht="20.100000000000001" customHeight="1" x14ac:dyDescent="0.15">
      <c r="D29" s="651"/>
      <c r="E29" s="637"/>
      <c r="F29" s="640"/>
      <c r="G29" s="641"/>
      <c r="H29" s="644"/>
      <c r="I29" s="645"/>
      <c r="J29" s="648"/>
      <c r="K29" s="649"/>
      <c r="N29" s="651"/>
      <c r="O29" s="637"/>
      <c r="P29" s="640"/>
      <c r="Q29" s="641"/>
      <c r="R29" s="644"/>
      <c r="S29" s="645"/>
      <c r="T29" s="648"/>
      <c r="U29" s="649"/>
    </row>
    <row r="30" spans="4:21" s="113" customFormat="1" ht="20.100000000000001" customHeight="1" x14ac:dyDescent="0.15">
      <c r="D30" s="651"/>
      <c r="E30" s="636" t="s">
        <v>54</v>
      </c>
      <c r="F30" s="638"/>
      <c r="G30" s="639"/>
      <c r="H30" s="642"/>
      <c r="I30" s="643"/>
      <c r="J30" s="646">
        <f>F30*H30</f>
        <v>0</v>
      </c>
      <c r="K30" s="647"/>
      <c r="N30" s="651"/>
      <c r="O30" s="636" t="s">
        <v>54</v>
      </c>
      <c r="P30" s="638"/>
      <c r="Q30" s="639"/>
      <c r="R30" s="642"/>
      <c r="S30" s="643"/>
      <c r="T30" s="646">
        <f>P30*R30</f>
        <v>0</v>
      </c>
      <c r="U30" s="647"/>
    </row>
    <row r="31" spans="4:21" s="113" customFormat="1" ht="20.100000000000001" customHeight="1" x14ac:dyDescent="0.15">
      <c r="D31" s="651"/>
      <c r="E31" s="637"/>
      <c r="F31" s="640"/>
      <c r="G31" s="641"/>
      <c r="H31" s="644"/>
      <c r="I31" s="645"/>
      <c r="J31" s="648"/>
      <c r="K31" s="649"/>
      <c r="N31" s="651"/>
      <c r="O31" s="637"/>
      <c r="P31" s="640"/>
      <c r="Q31" s="641"/>
      <c r="R31" s="644"/>
      <c r="S31" s="645"/>
      <c r="T31" s="648"/>
      <c r="U31" s="649"/>
    </row>
    <row r="32" spans="4:21" s="113" customFormat="1" ht="20.100000000000001" customHeight="1" x14ac:dyDescent="0.15">
      <c r="D32" s="651"/>
      <c r="E32" s="636" t="s">
        <v>55</v>
      </c>
      <c r="F32" s="638"/>
      <c r="G32" s="639"/>
      <c r="H32" s="642"/>
      <c r="I32" s="643"/>
      <c r="J32" s="646">
        <f>F32*H32</f>
        <v>0</v>
      </c>
      <c r="K32" s="647"/>
      <c r="N32" s="651"/>
      <c r="O32" s="636" t="s">
        <v>55</v>
      </c>
      <c r="P32" s="638"/>
      <c r="Q32" s="639"/>
      <c r="R32" s="642"/>
      <c r="S32" s="643"/>
      <c r="T32" s="646">
        <f>P32*R32</f>
        <v>0</v>
      </c>
      <c r="U32" s="647"/>
    </row>
    <row r="33" spans="4:21" s="113" customFormat="1" ht="19.5" customHeight="1" x14ac:dyDescent="0.15">
      <c r="D33" s="652"/>
      <c r="E33" s="637"/>
      <c r="F33" s="640"/>
      <c r="G33" s="641"/>
      <c r="H33" s="644"/>
      <c r="I33" s="645"/>
      <c r="J33" s="648"/>
      <c r="K33" s="649"/>
      <c r="N33" s="652"/>
      <c r="O33" s="637"/>
      <c r="P33" s="640"/>
      <c r="Q33" s="641"/>
      <c r="R33" s="644"/>
      <c r="S33" s="645"/>
      <c r="T33" s="648"/>
      <c r="U33" s="649"/>
    </row>
    <row r="34" spans="4:21" s="113" customFormat="1" ht="60.75" customHeight="1" thickBot="1" x14ac:dyDescent="0.2">
      <c r="D34" s="627" t="s">
        <v>30</v>
      </c>
      <c r="E34" s="628"/>
      <c r="F34" s="628"/>
      <c r="G34" s="628"/>
      <c r="H34" s="628"/>
      <c r="I34" s="629"/>
      <c r="J34" s="630">
        <f>SUM(J10:K33)</f>
        <v>18000</v>
      </c>
      <c r="K34" s="631"/>
      <c r="N34" s="627" t="s">
        <v>30</v>
      </c>
      <c r="O34" s="628"/>
      <c r="P34" s="628"/>
      <c r="Q34" s="628"/>
      <c r="R34" s="628"/>
      <c r="S34" s="629"/>
      <c r="T34" s="630">
        <f>SUM(T10:U33)</f>
        <v>72000</v>
      </c>
      <c r="U34" s="631"/>
    </row>
    <row r="35" spans="4:21" s="113" customFormat="1" ht="63" customHeight="1" x14ac:dyDescent="0.15">
      <c r="D35" s="222" t="s">
        <v>182</v>
      </c>
      <c r="G35" s="218"/>
      <c r="H35" s="218"/>
      <c r="I35" s="218"/>
      <c r="J35" s="219"/>
      <c r="K35" s="219"/>
    </row>
    <row r="36" spans="4:21" s="113" customFormat="1" ht="81.75" customHeight="1" x14ac:dyDescent="0.15">
      <c r="D36" s="632" t="s">
        <v>71</v>
      </c>
      <c r="E36" s="632"/>
      <c r="F36" s="632"/>
      <c r="G36" s="632"/>
      <c r="H36" s="218"/>
      <c r="I36" s="218"/>
      <c r="L36" s="218"/>
      <c r="M36" s="218"/>
      <c r="N36" s="218"/>
      <c r="O36" s="219"/>
      <c r="P36" s="219"/>
    </row>
    <row r="37" spans="4:21" s="223" customFormat="1" ht="35.1" customHeight="1" x14ac:dyDescent="0.15">
      <c r="D37" s="113"/>
      <c r="E37" s="633" t="s">
        <v>101</v>
      </c>
      <c r="F37" s="633"/>
      <c r="G37" s="634" t="s">
        <v>70</v>
      </c>
      <c r="H37" s="633" t="s">
        <v>102</v>
      </c>
      <c r="I37" s="633"/>
      <c r="J37" s="634" t="s">
        <v>243</v>
      </c>
      <c r="K37" s="633" t="s">
        <v>69</v>
      </c>
      <c r="L37" s="633"/>
      <c r="M37" s="219"/>
      <c r="N37" s="219"/>
      <c r="O37" s="113"/>
      <c r="P37" s="113"/>
      <c r="Q37" s="113"/>
      <c r="R37" s="113"/>
      <c r="S37" s="113"/>
    </row>
    <row r="38" spans="4:21" s="113" customFormat="1" ht="35.1" customHeight="1" x14ac:dyDescent="0.15">
      <c r="E38" s="633"/>
      <c r="F38" s="633"/>
      <c r="G38" s="634"/>
      <c r="H38" s="633"/>
      <c r="I38" s="633"/>
      <c r="J38" s="634"/>
      <c r="K38" s="633"/>
      <c r="L38" s="633"/>
      <c r="M38" s="219"/>
      <c r="N38" s="219"/>
    </row>
    <row r="39" spans="4:21" s="113" customFormat="1" ht="35.1" customHeight="1" x14ac:dyDescent="0.15">
      <c r="E39" s="623">
        <f>J34</f>
        <v>18000</v>
      </c>
      <c r="F39" s="624"/>
      <c r="G39" s="635"/>
      <c r="H39" s="623">
        <f>T34</f>
        <v>72000</v>
      </c>
      <c r="I39" s="624"/>
      <c r="J39" s="635"/>
      <c r="K39" s="623">
        <f>H39+E39</f>
        <v>90000</v>
      </c>
      <c r="L39" s="624"/>
      <c r="M39" s="219"/>
      <c r="N39" s="219"/>
    </row>
    <row r="40" spans="4:21" s="113" customFormat="1" ht="35.1" customHeight="1" x14ac:dyDescent="0.15">
      <c r="E40" s="625"/>
      <c r="F40" s="626"/>
      <c r="G40" s="635"/>
      <c r="H40" s="625"/>
      <c r="I40" s="626"/>
      <c r="J40" s="635"/>
      <c r="K40" s="625"/>
      <c r="L40" s="626"/>
      <c r="M40" s="219"/>
      <c r="N40" s="219"/>
    </row>
    <row r="41" spans="4:21" s="113" customFormat="1" x14ac:dyDescent="0.15">
      <c r="E41" s="218"/>
      <c r="F41" s="218"/>
      <c r="G41" s="218"/>
      <c r="K41" s="218"/>
      <c r="L41" s="218"/>
      <c r="M41" s="218"/>
      <c r="N41" s="219"/>
      <c r="O41" s="219"/>
    </row>
    <row r="42" spans="4:21" s="113" customFormat="1" x14ac:dyDescent="0.15">
      <c r="E42" s="218"/>
      <c r="F42" s="218"/>
      <c r="G42" s="218"/>
      <c r="J42" s="218"/>
      <c r="L42" s="218"/>
      <c r="M42" s="218"/>
      <c r="N42" s="218"/>
      <c r="O42" s="219"/>
      <c r="P42" s="219"/>
    </row>
    <row r="43" spans="4:21" s="113" customFormat="1" x14ac:dyDescent="0.15">
      <c r="E43" s="218"/>
      <c r="F43" s="218"/>
      <c r="G43" s="218"/>
      <c r="L43" s="218"/>
      <c r="M43" s="218"/>
      <c r="N43" s="218"/>
      <c r="O43" s="219"/>
      <c r="P43" s="219"/>
    </row>
    <row r="44" spans="4:21" s="113" customFormat="1" x14ac:dyDescent="0.15">
      <c r="E44" s="218"/>
      <c r="F44" s="218"/>
      <c r="G44" s="218"/>
      <c r="L44" s="218"/>
      <c r="M44" s="218"/>
      <c r="N44" s="218"/>
      <c r="O44" s="219"/>
      <c r="P44" s="219"/>
    </row>
    <row r="45" spans="4:21" s="113" customFormat="1" ht="33" x14ac:dyDescent="0.15">
      <c r="D45" s="702" t="s">
        <v>883</v>
      </c>
      <c r="E45" s="218"/>
      <c r="F45" s="218"/>
      <c r="G45" s="218"/>
      <c r="I45" s="703" t="s">
        <v>884</v>
      </c>
      <c r="L45" s="218"/>
      <c r="M45" s="218"/>
      <c r="N45" s="218"/>
      <c r="O45" s="219"/>
      <c r="P45" s="219"/>
    </row>
    <row r="46" spans="4:21" s="113" customFormat="1" ht="33" x14ac:dyDescent="0.15">
      <c r="D46" s="702" t="s">
        <v>885</v>
      </c>
      <c r="E46" s="218"/>
      <c r="F46" s="218"/>
      <c r="G46" s="218"/>
      <c r="I46" s="703" t="s">
        <v>885</v>
      </c>
      <c r="L46" s="218"/>
      <c r="M46" s="218"/>
      <c r="N46" s="218"/>
      <c r="O46" s="219"/>
      <c r="P46" s="219"/>
    </row>
    <row r="47" spans="4:21" s="113" customFormat="1" ht="33" x14ac:dyDescent="0.15">
      <c r="D47" s="704" t="s">
        <v>886</v>
      </c>
      <c r="E47" s="218"/>
      <c r="F47" s="218"/>
      <c r="G47" s="218"/>
      <c r="I47" s="705" t="s">
        <v>887</v>
      </c>
      <c r="L47" s="218"/>
      <c r="M47" s="218"/>
      <c r="N47" s="224"/>
      <c r="O47" s="225"/>
      <c r="P47" s="225"/>
      <c r="Q47" s="226"/>
    </row>
    <row r="48" spans="4:21" s="113" customFormat="1" ht="33" x14ac:dyDescent="0.15">
      <c r="D48" s="706" t="s">
        <v>888</v>
      </c>
      <c r="E48" s="218"/>
      <c r="F48" s="218"/>
      <c r="G48" s="218"/>
      <c r="I48" s="707" t="s">
        <v>889</v>
      </c>
      <c r="L48" s="218"/>
      <c r="M48" s="218"/>
      <c r="N48" s="224"/>
      <c r="O48" s="225"/>
      <c r="P48" s="225"/>
      <c r="Q48" s="226"/>
    </row>
    <row r="49" spans="4:21" s="113" customFormat="1" ht="33" x14ac:dyDescent="0.15">
      <c r="D49" s="704" t="s">
        <v>890</v>
      </c>
      <c r="E49" s="218"/>
      <c r="F49" s="218"/>
      <c r="G49" s="218"/>
      <c r="I49" s="707" t="s">
        <v>891</v>
      </c>
      <c r="L49" s="218"/>
      <c r="M49" s="218"/>
      <c r="N49" s="224"/>
      <c r="O49" s="225"/>
      <c r="P49" s="225"/>
      <c r="Q49" s="226"/>
      <c r="R49" s="226"/>
      <c r="S49" s="226"/>
      <c r="T49" s="226"/>
      <c r="U49" s="226"/>
    </row>
    <row r="50" spans="4:21" s="113" customFormat="1" ht="33" x14ac:dyDescent="0.15">
      <c r="D50" s="706" t="s">
        <v>892</v>
      </c>
      <c r="E50" s="218"/>
      <c r="F50" s="218"/>
      <c r="G50" s="218"/>
      <c r="I50" s="707" t="s">
        <v>893</v>
      </c>
      <c r="L50" s="218"/>
      <c r="M50" s="218"/>
      <c r="N50" s="224"/>
      <c r="O50" s="225"/>
      <c r="P50" s="225"/>
      <c r="Q50" s="226"/>
      <c r="R50" s="226"/>
      <c r="S50" s="226"/>
      <c r="T50" s="226"/>
      <c r="U50" s="226"/>
    </row>
    <row r="51" spans="4:21" s="113" customFormat="1" ht="33" x14ac:dyDescent="0.15">
      <c r="D51" s="706"/>
      <c r="E51" s="218"/>
      <c r="F51" s="218"/>
      <c r="G51" s="218"/>
      <c r="I51" s="705" t="s">
        <v>894</v>
      </c>
      <c r="L51" s="218"/>
      <c r="M51" s="218"/>
      <c r="N51" s="224"/>
      <c r="O51" s="225"/>
      <c r="P51" s="225"/>
      <c r="Q51" s="226"/>
      <c r="R51" s="226"/>
      <c r="S51" s="226"/>
      <c r="T51" s="226"/>
      <c r="U51" s="226"/>
    </row>
    <row r="52" spans="4:21" s="113" customFormat="1" ht="33" x14ac:dyDescent="0.15">
      <c r="D52" s="702" t="s">
        <v>895</v>
      </c>
      <c r="E52" s="218"/>
      <c r="F52" s="218"/>
      <c r="G52" s="218"/>
      <c r="I52" s="707" t="s">
        <v>896</v>
      </c>
      <c r="L52" s="218"/>
      <c r="M52" s="218"/>
      <c r="N52" s="224"/>
      <c r="O52" s="225"/>
      <c r="P52" s="225"/>
      <c r="Q52" s="226"/>
      <c r="R52" s="226"/>
      <c r="S52" s="226"/>
      <c r="T52" s="226"/>
      <c r="U52" s="226"/>
    </row>
    <row r="53" spans="4:21" s="113" customFormat="1" ht="33" x14ac:dyDescent="0.15">
      <c r="D53" s="706" t="s">
        <v>897</v>
      </c>
      <c r="E53" s="218"/>
      <c r="F53" s="218"/>
      <c r="G53" s="218"/>
      <c r="I53" s="707" t="s">
        <v>898</v>
      </c>
      <c r="L53" s="218"/>
      <c r="M53" s="218"/>
      <c r="N53" s="224"/>
      <c r="O53" s="225"/>
      <c r="P53" s="225"/>
      <c r="Q53" s="226"/>
      <c r="R53" s="226"/>
      <c r="S53" s="226"/>
      <c r="T53" s="226"/>
      <c r="U53" s="226"/>
    </row>
    <row r="54" spans="4:21" s="113" customFormat="1" ht="33" x14ac:dyDescent="0.15">
      <c r="E54" s="218"/>
      <c r="F54" s="218"/>
      <c r="G54" s="218"/>
      <c r="I54" s="707" t="s">
        <v>899</v>
      </c>
      <c r="L54" s="218"/>
      <c r="M54" s="218"/>
      <c r="N54" s="224"/>
      <c r="O54" s="225"/>
      <c r="P54" s="225"/>
      <c r="Q54" s="226"/>
      <c r="R54" s="226"/>
      <c r="S54" s="226"/>
      <c r="T54" s="226"/>
      <c r="U54" s="226"/>
    </row>
    <row r="55" spans="4:21" s="113" customFormat="1" ht="33" x14ac:dyDescent="0.15">
      <c r="E55" s="224"/>
      <c r="F55" s="224"/>
      <c r="G55" s="218"/>
      <c r="I55" s="707"/>
      <c r="L55" s="218"/>
      <c r="M55" s="218"/>
      <c r="N55" s="224"/>
      <c r="O55" s="225"/>
      <c r="P55" s="225"/>
      <c r="Q55" s="226"/>
      <c r="R55" s="226"/>
      <c r="S55" s="226"/>
      <c r="T55" s="226"/>
      <c r="U55" s="226"/>
    </row>
    <row r="56" spans="4:21" s="113" customFormat="1" ht="33" x14ac:dyDescent="0.15">
      <c r="D56" s="226"/>
      <c r="E56" s="224"/>
      <c r="F56" s="224"/>
      <c r="G56" s="218"/>
      <c r="I56" s="702" t="s">
        <v>895</v>
      </c>
      <c r="K56" s="226"/>
      <c r="L56" s="224"/>
      <c r="M56" s="224"/>
      <c r="N56" s="224"/>
      <c r="O56" s="225"/>
      <c r="P56" s="225"/>
      <c r="Q56" s="226"/>
      <c r="R56" s="226"/>
      <c r="S56" s="226"/>
      <c r="T56" s="226"/>
      <c r="U56" s="226"/>
    </row>
    <row r="57" spans="4:21" s="113" customFormat="1" ht="33" x14ac:dyDescent="0.15">
      <c r="D57" s="226"/>
      <c r="E57" s="224"/>
      <c r="F57" s="224"/>
      <c r="G57" s="224"/>
      <c r="H57" s="226"/>
      <c r="I57" s="706" t="s">
        <v>897</v>
      </c>
      <c r="J57" s="226"/>
      <c r="K57" s="226"/>
      <c r="L57" s="224"/>
      <c r="M57" s="224"/>
      <c r="N57" s="224"/>
      <c r="O57" s="225"/>
      <c r="P57" s="225"/>
      <c r="Q57" s="226"/>
      <c r="R57" s="226"/>
      <c r="S57" s="226"/>
      <c r="T57" s="226"/>
      <c r="U57" s="226"/>
    </row>
  </sheetData>
  <sheetProtection algorithmName="SHA-512" hashValue="soy55oMWYg7NeR8xBwLWh7JcZaYbKw7Zae8Z9qHlXIc+lCP0VMKpVvl9qoqEidolVGimR/h6Otw0y0DdX3QHLA==" saltValue="FsOH4ULZZTYHSO6z+hNTrQ==" spinCount="100000" sheet="1" objects="1" scenarios="1"/>
  <mergeCells count="130">
    <mergeCell ref="R1:S1"/>
    <mergeCell ref="U1:V2"/>
    <mergeCell ref="S4:V4"/>
    <mergeCell ref="S5:V5"/>
    <mergeCell ref="D8:D9"/>
    <mergeCell ref="E8:E9"/>
    <mergeCell ref="F8:G9"/>
    <mergeCell ref="H8:I9"/>
    <mergeCell ref="J8:K9"/>
    <mergeCell ref="N8:N9"/>
    <mergeCell ref="O8:O9"/>
    <mergeCell ref="P8:Q9"/>
    <mergeCell ref="R8:S9"/>
    <mergeCell ref="T8:U9"/>
    <mergeCell ref="D10:D15"/>
    <mergeCell ref="E10:E11"/>
    <mergeCell ref="F10:G11"/>
    <mergeCell ref="H10:I11"/>
    <mergeCell ref="J10:K11"/>
    <mergeCell ref="N10:N17"/>
    <mergeCell ref="O10:O11"/>
    <mergeCell ref="P10:Q11"/>
    <mergeCell ref="R10:S11"/>
    <mergeCell ref="R16:S17"/>
    <mergeCell ref="T10:U11"/>
    <mergeCell ref="E12:E13"/>
    <mergeCell ref="F12:G13"/>
    <mergeCell ref="H12:I13"/>
    <mergeCell ref="J12:K13"/>
    <mergeCell ref="O12:O13"/>
    <mergeCell ref="P12:Q13"/>
    <mergeCell ref="D16:D21"/>
    <mergeCell ref="E16:E17"/>
    <mergeCell ref="F16:G17"/>
    <mergeCell ref="H16:I17"/>
    <mergeCell ref="J16:K17"/>
    <mergeCell ref="O16:O17"/>
    <mergeCell ref="R12:S13"/>
    <mergeCell ref="T12:U13"/>
    <mergeCell ref="E14:E15"/>
    <mergeCell ref="F14:G15"/>
    <mergeCell ref="H14:I15"/>
    <mergeCell ref="J14:K15"/>
    <mergeCell ref="O14:O15"/>
    <mergeCell ref="P14:Q15"/>
    <mergeCell ref="R14:S15"/>
    <mergeCell ref="T14:U15"/>
    <mergeCell ref="P16:Q17"/>
    <mergeCell ref="T16:U17"/>
    <mergeCell ref="E18:E19"/>
    <mergeCell ref="F18:G19"/>
    <mergeCell ref="H18:I19"/>
    <mergeCell ref="J18:K19"/>
    <mergeCell ref="N18:N25"/>
    <mergeCell ref="O18:O19"/>
    <mergeCell ref="P18:Q19"/>
    <mergeCell ref="R18:S19"/>
    <mergeCell ref="T18:U19"/>
    <mergeCell ref="E20:E21"/>
    <mergeCell ref="F20:G21"/>
    <mergeCell ref="H20:I21"/>
    <mergeCell ref="J20:K21"/>
    <mergeCell ref="O20:O21"/>
    <mergeCell ref="P20:Q21"/>
    <mergeCell ref="R20:S21"/>
    <mergeCell ref="T20:U21"/>
    <mergeCell ref="P22:Q23"/>
    <mergeCell ref="R22:S23"/>
    <mergeCell ref="T22:U23"/>
    <mergeCell ref="E24:E25"/>
    <mergeCell ref="F24:G25"/>
    <mergeCell ref="H24:I25"/>
    <mergeCell ref="J24:K25"/>
    <mergeCell ref="O24:O25"/>
    <mergeCell ref="P24:Q25"/>
    <mergeCell ref="R24:S25"/>
    <mergeCell ref="E22:E23"/>
    <mergeCell ref="F22:G23"/>
    <mergeCell ref="H22:I23"/>
    <mergeCell ref="J22:K23"/>
    <mergeCell ref="O22:O23"/>
    <mergeCell ref="D28:D33"/>
    <mergeCell ref="E28:E29"/>
    <mergeCell ref="F28:G29"/>
    <mergeCell ref="H28:I29"/>
    <mergeCell ref="J28:K29"/>
    <mergeCell ref="O28:O29"/>
    <mergeCell ref="T24:U25"/>
    <mergeCell ref="E26:E27"/>
    <mergeCell ref="F26:G27"/>
    <mergeCell ref="H26:I27"/>
    <mergeCell ref="J26:K27"/>
    <mergeCell ref="N26:N33"/>
    <mergeCell ref="O26:O27"/>
    <mergeCell ref="P26:Q27"/>
    <mergeCell ref="R26:S27"/>
    <mergeCell ref="T26:U27"/>
    <mergeCell ref="D22:D27"/>
    <mergeCell ref="P28:Q29"/>
    <mergeCell ref="R28:S29"/>
    <mergeCell ref="T28:U29"/>
    <mergeCell ref="E30:E31"/>
    <mergeCell ref="F30:G31"/>
    <mergeCell ref="H30:I31"/>
    <mergeCell ref="J30:K31"/>
    <mergeCell ref="O30:O31"/>
    <mergeCell ref="P30:Q31"/>
    <mergeCell ref="R30:S31"/>
    <mergeCell ref="T30:U31"/>
    <mergeCell ref="E32:E33"/>
    <mergeCell ref="F32:G33"/>
    <mergeCell ref="H32:I33"/>
    <mergeCell ref="J32:K33"/>
    <mergeCell ref="O32:O33"/>
    <mergeCell ref="P32:Q33"/>
    <mergeCell ref="R32:S33"/>
    <mergeCell ref="T32:U33"/>
    <mergeCell ref="E39:F40"/>
    <mergeCell ref="H39:I40"/>
    <mergeCell ref="K39:L40"/>
    <mergeCell ref="D34:I34"/>
    <mergeCell ref="J34:K34"/>
    <mergeCell ref="N34:S34"/>
    <mergeCell ref="T34:U34"/>
    <mergeCell ref="D36:G36"/>
    <mergeCell ref="E37:F38"/>
    <mergeCell ref="G37:G40"/>
    <mergeCell ref="H37:I38"/>
    <mergeCell ref="J37:J40"/>
    <mergeCell ref="K37:L38"/>
  </mergeCells>
  <phoneticPr fontId="3"/>
  <pageMargins left="0.7" right="0.7" top="0.75" bottom="0.75" header="0.3" footer="0.3"/>
  <pageSetup paperSize="9" scale="38" orientation="landscape"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6"/>
  <sheetViews>
    <sheetView view="pageBreakPreview" zoomScale="90" zoomScaleNormal="100" zoomScaleSheetLayoutView="90" workbookViewId="0"/>
  </sheetViews>
  <sheetFormatPr defaultRowHeight="13.5" x14ac:dyDescent="0.15"/>
  <cols>
    <col min="1" max="1" width="3" style="2" customWidth="1"/>
    <col min="2" max="2" width="31" style="2" customWidth="1"/>
    <col min="3" max="6" width="24.25" style="2" customWidth="1"/>
    <col min="7" max="7" width="2.625" style="2" customWidth="1"/>
    <col min="8" max="16384" width="9" style="2"/>
  </cols>
  <sheetData>
    <row r="1" spans="1:6" ht="31.5" customHeight="1" x14ac:dyDescent="0.15">
      <c r="A1" s="124" t="s">
        <v>181</v>
      </c>
      <c r="D1" s="290"/>
      <c r="F1" s="290"/>
    </row>
    <row r="2" spans="1:6" x14ac:dyDescent="0.15">
      <c r="D2" s="290"/>
      <c r="F2" s="290"/>
    </row>
    <row r="3" spans="1:6" ht="14.25" thickBot="1" x14ac:dyDescent="0.2">
      <c r="B3" s="229" t="s">
        <v>157</v>
      </c>
      <c r="D3" s="290"/>
      <c r="F3" s="290"/>
    </row>
    <row r="4" spans="1:6" ht="18" customHeight="1" x14ac:dyDescent="0.15">
      <c r="B4" s="695" t="s">
        <v>115</v>
      </c>
      <c r="C4" s="698" t="s">
        <v>116</v>
      </c>
      <c r="D4" s="699"/>
      <c r="E4" s="698" t="s">
        <v>118</v>
      </c>
      <c r="F4" s="699"/>
    </row>
    <row r="5" spans="1:6" ht="18" customHeight="1" thickBot="1" x14ac:dyDescent="0.2">
      <c r="B5" s="696"/>
      <c r="C5" s="700" t="s">
        <v>117</v>
      </c>
      <c r="D5" s="701"/>
      <c r="E5" s="700" t="s">
        <v>119</v>
      </c>
      <c r="F5" s="701"/>
    </row>
    <row r="6" spans="1:6" ht="14.25" thickBot="1" x14ac:dyDescent="0.2">
      <c r="B6" s="697"/>
      <c r="C6" s="228" t="s">
        <v>120</v>
      </c>
      <c r="D6" s="291" t="s">
        <v>158</v>
      </c>
      <c r="E6" s="228" t="s">
        <v>120</v>
      </c>
      <c r="F6" s="291" t="s">
        <v>158</v>
      </c>
    </row>
    <row r="7" spans="1:6" ht="27.75" customHeight="1" thickBot="1" x14ac:dyDescent="0.2">
      <c r="B7" s="685" t="s">
        <v>121</v>
      </c>
      <c r="C7" s="120" t="s">
        <v>122</v>
      </c>
      <c r="D7" s="292">
        <v>12000</v>
      </c>
      <c r="E7" s="120" t="s">
        <v>123</v>
      </c>
      <c r="F7" s="292">
        <v>300000</v>
      </c>
    </row>
    <row r="8" spans="1:6" ht="27.75" customHeight="1" thickBot="1" x14ac:dyDescent="0.2">
      <c r="B8" s="686"/>
      <c r="C8" s="120" t="s">
        <v>124</v>
      </c>
      <c r="D8" s="292">
        <v>24000</v>
      </c>
      <c r="E8" s="120" t="s">
        <v>122</v>
      </c>
      <c r="F8" s="292">
        <v>1228000</v>
      </c>
    </row>
    <row r="9" spans="1:6" ht="27.75" customHeight="1" thickBot="1" x14ac:dyDescent="0.2">
      <c r="B9" s="686"/>
      <c r="C9" s="120" t="s">
        <v>125</v>
      </c>
      <c r="D9" s="292">
        <v>36000</v>
      </c>
      <c r="E9" s="120" t="s">
        <v>126</v>
      </c>
      <c r="F9" s="292">
        <v>1529000</v>
      </c>
    </row>
    <row r="10" spans="1:6" ht="27.75" customHeight="1" thickBot="1" x14ac:dyDescent="0.2">
      <c r="B10" s="686"/>
      <c r="C10" s="121"/>
      <c r="D10" s="293"/>
      <c r="E10" s="120" t="s">
        <v>127</v>
      </c>
      <c r="F10" s="292">
        <v>3982000</v>
      </c>
    </row>
    <row r="11" spans="1:6" ht="27.75" customHeight="1" thickBot="1" x14ac:dyDescent="0.2">
      <c r="B11" s="687"/>
      <c r="C11" s="121"/>
      <c r="D11" s="293"/>
      <c r="E11" s="120" t="s">
        <v>128</v>
      </c>
      <c r="F11" s="292">
        <v>4621000</v>
      </c>
    </row>
    <row r="12" spans="1:6" ht="27.75" customHeight="1" thickBot="1" x14ac:dyDescent="0.2">
      <c r="B12" s="685" t="s">
        <v>129</v>
      </c>
      <c r="C12" s="120" t="s">
        <v>122</v>
      </c>
      <c r="D12" s="292">
        <v>12000</v>
      </c>
      <c r="E12" s="120" t="s">
        <v>123</v>
      </c>
      <c r="F12" s="292">
        <v>300000</v>
      </c>
    </row>
    <row r="13" spans="1:6" ht="27.75" customHeight="1" thickBot="1" x14ac:dyDescent="0.2">
      <c r="B13" s="686"/>
      <c r="C13" s="120" t="s">
        <v>124</v>
      </c>
      <c r="D13" s="292">
        <v>24000</v>
      </c>
      <c r="E13" s="120" t="s">
        <v>122</v>
      </c>
      <c r="F13" s="292">
        <v>1228000</v>
      </c>
    </row>
    <row r="14" spans="1:6" ht="27.75" customHeight="1" thickBot="1" x14ac:dyDescent="0.2">
      <c r="B14" s="686"/>
      <c r="C14" s="120" t="s">
        <v>125</v>
      </c>
      <c r="D14" s="292">
        <v>36000</v>
      </c>
      <c r="E14" s="120" t="s">
        <v>126</v>
      </c>
      <c r="F14" s="292">
        <v>1529000</v>
      </c>
    </row>
    <row r="15" spans="1:6" ht="27.75" customHeight="1" thickBot="1" x14ac:dyDescent="0.2">
      <c r="B15" s="686"/>
      <c r="C15" s="121"/>
      <c r="D15" s="293"/>
      <c r="E15" s="120" t="s">
        <v>127</v>
      </c>
      <c r="F15" s="292">
        <v>3982000</v>
      </c>
    </row>
    <row r="16" spans="1:6" ht="27.75" customHeight="1" thickBot="1" x14ac:dyDescent="0.2">
      <c r="B16" s="687"/>
      <c r="C16" s="121"/>
      <c r="D16" s="293"/>
      <c r="E16" s="120" t="s">
        <v>128</v>
      </c>
      <c r="F16" s="292">
        <v>4621000</v>
      </c>
    </row>
    <row r="17" spans="2:6" ht="27.75" customHeight="1" thickBot="1" x14ac:dyDescent="0.2">
      <c r="B17" s="685" t="s">
        <v>180</v>
      </c>
      <c r="C17" s="120" t="s">
        <v>122</v>
      </c>
      <c r="D17" s="292">
        <v>18700</v>
      </c>
      <c r="E17" s="120" t="s">
        <v>123</v>
      </c>
      <c r="F17" s="292">
        <v>276000</v>
      </c>
    </row>
    <row r="18" spans="2:6" ht="27.75" customHeight="1" thickBot="1" x14ac:dyDescent="0.2">
      <c r="B18" s="686"/>
      <c r="C18" s="120" t="s">
        <v>124</v>
      </c>
      <c r="D18" s="292">
        <v>37400</v>
      </c>
      <c r="E18" s="120" t="s">
        <v>122</v>
      </c>
      <c r="F18" s="292">
        <v>1421000</v>
      </c>
    </row>
    <row r="19" spans="2:6" ht="27.75" customHeight="1" thickBot="1" x14ac:dyDescent="0.2">
      <c r="B19" s="686"/>
      <c r="C19" s="120" t="s">
        <v>125</v>
      </c>
      <c r="D19" s="292">
        <v>56100</v>
      </c>
      <c r="E19" s="120" t="s">
        <v>126</v>
      </c>
      <c r="F19" s="292">
        <v>2264000</v>
      </c>
    </row>
    <row r="20" spans="2:6" ht="27.75" customHeight="1" thickBot="1" x14ac:dyDescent="0.2">
      <c r="B20" s="686"/>
      <c r="C20" s="121"/>
      <c r="D20" s="293"/>
      <c r="E20" s="120" t="s">
        <v>127</v>
      </c>
      <c r="F20" s="292">
        <v>4761000</v>
      </c>
    </row>
    <row r="21" spans="2:6" ht="27.75" customHeight="1" thickBot="1" x14ac:dyDescent="0.2">
      <c r="B21" s="687"/>
      <c r="C21" s="121"/>
      <c r="D21" s="293"/>
      <c r="E21" s="120" t="s">
        <v>128</v>
      </c>
      <c r="F21" s="292">
        <v>5591000</v>
      </c>
    </row>
    <row r="22" spans="2:6" ht="27.75" customHeight="1" thickBot="1" x14ac:dyDescent="0.2">
      <c r="B22" s="685" t="s">
        <v>179</v>
      </c>
      <c r="C22" s="120" t="s">
        <v>122</v>
      </c>
      <c r="D22" s="292">
        <v>11100</v>
      </c>
      <c r="E22" s="120" t="s">
        <v>123</v>
      </c>
      <c r="F22" s="292">
        <v>276000</v>
      </c>
    </row>
    <row r="23" spans="2:6" ht="27.75" customHeight="1" thickBot="1" x14ac:dyDescent="0.2">
      <c r="B23" s="686"/>
      <c r="C23" s="120" t="s">
        <v>124</v>
      </c>
      <c r="D23" s="292">
        <v>22200</v>
      </c>
      <c r="E23" s="120" t="s">
        <v>122</v>
      </c>
      <c r="F23" s="292">
        <v>1129000</v>
      </c>
    </row>
    <row r="24" spans="2:6" ht="27.75" customHeight="1" thickBot="1" x14ac:dyDescent="0.2">
      <c r="B24" s="686"/>
      <c r="C24" s="120" t="s">
        <v>125</v>
      </c>
      <c r="D24" s="292">
        <v>33300</v>
      </c>
      <c r="E24" s="120" t="s">
        <v>126</v>
      </c>
      <c r="F24" s="292">
        <v>1407000</v>
      </c>
    </row>
    <row r="25" spans="2:6" ht="27.75" customHeight="1" thickBot="1" x14ac:dyDescent="0.2">
      <c r="B25" s="686"/>
      <c r="C25" s="121"/>
      <c r="D25" s="293"/>
      <c r="E25" s="120" t="s">
        <v>127</v>
      </c>
      <c r="F25" s="292">
        <v>3663000</v>
      </c>
    </row>
    <row r="26" spans="2:6" ht="27.75" customHeight="1" thickBot="1" x14ac:dyDescent="0.2">
      <c r="B26" s="687"/>
      <c r="C26" s="121"/>
      <c r="D26" s="293"/>
      <c r="E26" s="120" t="s">
        <v>128</v>
      </c>
      <c r="F26" s="292">
        <v>4251000</v>
      </c>
    </row>
    <row r="27" spans="2:6" ht="27.75" customHeight="1" thickBot="1" x14ac:dyDescent="0.2">
      <c r="B27" s="685" t="s">
        <v>178</v>
      </c>
      <c r="C27" s="120" t="s">
        <v>122</v>
      </c>
      <c r="D27" s="292">
        <v>11100</v>
      </c>
      <c r="E27" s="120" t="s">
        <v>123</v>
      </c>
      <c r="F27" s="292" t="s">
        <v>131</v>
      </c>
    </row>
    <row r="28" spans="2:6" ht="27.75" customHeight="1" thickBot="1" x14ac:dyDescent="0.2">
      <c r="B28" s="686"/>
      <c r="C28" s="120" t="s">
        <v>124</v>
      </c>
      <c r="D28" s="292">
        <v>22200</v>
      </c>
      <c r="E28" s="120" t="s">
        <v>122</v>
      </c>
      <c r="F28" s="292">
        <v>1129000</v>
      </c>
    </row>
    <row r="29" spans="2:6" ht="27.75" customHeight="1" thickBot="1" x14ac:dyDescent="0.2">
      <c r="B29" s="686"/>
      <c r="C29" s="120" t="s">
        <v>125</v>
      </c>
      <c r="D29" s="292">
        <v>33300</v>
      </c>
      <c r="E29" s="120" t="s">
        <v>126</v>
      </c>
      <c r="F29" s="292">
        <v>1407000</v>
      </c>
    </row>
    <row r="30" spans="2:6" ht="27.75" customHeight="1" thickBot="1" x14ac:dyDescent="0.2">
      <c r="B30" s="686"/>
      <c r="C30" s="121"/>
      <c r="D30" s="293"/>
      <c r="E30" s="120" t="s">
        <v>127</v>
      </c>
      <c r="F30" s="292">
        <v>3663000</v>
      </c>
    </row>
    <row r="31" spans="2:6" ht="27.75" customHeight="1" thickBot="1" x14ac:dyDescent="0.2">
      <c r="B31" s="687"/>
      <c r="C31" s="121"/>
      <c r="D31" s="293"/>
      <c r="E31" s="120" t="s">
        <v>128</v>
      </c>
      <c r="F31" s="292">
        <v>4251000</v>
      </c>
    </row>
    <row r="32" spans="2:6" ht="27.75" customHeight="1" thickBot="1" x14ac:dyDescent="0.2">
      <c r="B32" s="685" t="s">
        <v>177</v>
      </c>
      <c r="C32" s="120" t="s">
        <v>122</v>
      </c>
      <c r="D32" s="292">
        <v>76100</v>
      </c>
      <c r="E32" s="120" t="s">
        <v>123</v>
      </c>
      <c r="F32" s="292">
        <v>200000</v>
      </c>
    </row>
    <row r="33" spans="2:6" ht="27.75" customHeight="1" thickBot="1" x14ac:dyDescent="0.2">
      <c r="B33" s="686"/>
      <c r="C33" s="120" t="s">
        <v>124</v>
      </c>
      <c r="D33" s="292">
        <v>152200</v>
      </c>
      <c r="E33" s="120" t="s">
        <v>122</v>
      </c>
      <c r="F33" s="292">
        <v>540000</v>
      </c>
    </row>
    <row r="34" spans="2:6" ht="27.75" customHeight="1" thickBot="1" x14ac:dyDescent="0.2">
      <c r="B34" s="686"/>
      <c r="C34" s="120" t="s">
        <v>125</v>
      </c>
      <c r="D34" s="292">
        <v>228300</v>
      </c>
      <c r="E34" s="120" t="s">
        <v>126</v>
      </c>
      <c r="F34" s="292">
        <v>969000</v>
      </c>
    </row>
    <row r="35" spans="2:6" ht="27.75" customHeight="1" thickBot="1" x14ac:dyDescent="0.2">
      <c r="B35" s="686"/>
      <c r="C35" s="121"/>
      <c r="D35" s="293"/>
      <c r="E35" s="120" t="s">
        <v>127</v>
      </c>
      <c r="F35" s="292">
        <v>2456000</v>
      </c>
    </row>
    <row r="36" spans="2:6" ht="27.75" customHeight="1" thickBot="1" x14ac:dyDescent="0.2">
      <c r="B36" s="687"/>
      <c r="C36" s="121"/>
      <c r="D36" s="293"/>
      <c r="E36" s="120" t="s">
        <v>128</v>
      </c>
      <c r="F36" s="292">
        <v>3919000</v>
      </c>
    </row>
    <row r="37" spans="2:6" ht="27.75" customHeight="1" thickBot="1" x14ac:dyDescent="0.2">
      <c r="B37" s="685" t="s">
        <v>176</v>
      </c>
      <c r="C37" s="120" t="s">
        <v>122</v>
      </c>
      <c r="D37" s="292">
        <v>76100</v>
      </c>
      <c r="E37" s="120" t="s">
        <v>123</v>
      </c>
      <c r="F37" s="292">
        <v>150000</v>
      </c>
    </row>
    <row r="38" spans="2:6" ht="27.75" customHeight="1" thickBot="1" x14ac:dyDescent="0.2">
      <c r="B38" s="686"/>
      <c r="C38" s="120" t="s">
        <v>124</v>
      </c>
      <c r="D38" s="292">
        <v>152200</v>
      </c>
      <c r="E38" s="120" t="s">
        <v>122</v>
      </c>
      <c r="F38" s="292">
        <v>278000</v>
      </c>
    </row>
    <row r="39" spans="2:6" ht="27.75" customHeight="1" thickBot="1" x14ac:dyDescent="0.2">
      <c r="B39" s="686"/>
      <c r="C39" s="120" t="s">
        <v>125</v>
      </c>
      <c r="D39" s="292">
        <v>228300</v>
      </c>
      <c r="E39" s="120" t="s">
        <v>126</v>
      </c>
      <c r="F39" s="292">
        <v>510000</v>
      </c>
    </row>
    <row r="40" spans="2:6" ht="27.75" customHeight="1" thickBot="1" x14ac:dyDescent="0.2">
      <c r="B40" s="686"/>
      <c r="C40" s="121"/>
      <c r="D40" s="293"/>
      <c r="E40" s="120" t="s">
        <v>127</v>
      </c>
      <c r="F40" s="292">
        <v>1677000</v>
      </c>
    </row>
    <row r="41" spans="2:6" ht="27.75" customHeight="1" thickBot="1" x14ac:dyDescent="0.2">
      <c r="B41" s="687"/>
      <c r="C41" s="121"/>
      <c r="D41" s="293"/>
      <c r="E41" s="120" t="s">
        <v>128</v>
      </c>
      <c r="F41" s="292">
        <v>2821000</v>
      </c>
    </row>
    <row r="42" spans="2:6" ht="27.75" customHeight="1" thickBot="1" x14ac:dyDescent="0.2">
      <c r="B42" s="685" t="s">
        <v>130</v>
      </c>
      <c r="C42" s="120" t="s">
        <v>122</v>
      </c>
      <c r="D42" s="292">
        <v>15200</v>
      </c>
      <c r="E42" s="120" t="s">
        <v>123</v>
      </c>
      <c r="F42" s="292">
        <v>300000</v>
      </c>
    </row>
    <row r="43" spans="2:6" ht="27.75" customHeight="1" thickBot="1" x14ac:dyDescent="0.2">
      <c r="B43" s="686"/>
      <c r="C43" s="120" t="s">
        <v>124</v>
      </c>
      <c r="D43" s="292">
        <v>30400</v>
      </c>
      <c r="E43" s="120" t="s">
        <v>122</v>
      </c>
      <c r="F43" s="292">
        <v>1228000</v>
      </c>
    </row>
    <row r="44" spans="2:6" ht="27.75" customHeight="1" thickBot="1" x14ac:dyDescent="0.2">
      <c r="B44" s="686"/>
      <c r="C44" s="120" t="s">
        <v>125</v>
      </c>
      <c r="D44" s="292">
        <v>45600</v>
      </c>
      <c r="E44" s="120" t="s">
        <v>126</v>
      </c>
      <c r="F44" s="292">
        <v>1529000</v>
      </c>
    </row>
    <row r="45" spans="2:6" ht="27.75" customHeight="1" thickBot="1" x14ac:dyDescent="0.2">
      <c r="B45" s="686"/>
      <c r="C45" s="121"/>
      <c r="D45" s="293"/>
      <c r="E45" s="120" t="s">
        <v>127</v>
      </c>
      <c r="F45" s="292">
        <v>3876000</v>
      </c>
    </row>
    <row r="46" spans="2:6" ht="27.75" customHeight="1" thickBot="1" x14ac:dyDescent="0.2">
      <c r="B46" s="687"/>
      <c r="C46" s="121"/>
      <c r="D46" s="293"/>
      <c r="E46" s="120" t="s">
        <v>128</v>
      </c>
      <c r="F46" s="292">
        <v>4515000</v>
      </c>
    </row>
    <row r="47" spans="2:6" ht="68.25" customHeight="1" x14ac:dyDescent="0.15">
      <c r="B47" s="688" t="s">
        <v>175</v>
      </c>
      <c r="C47" s="688"/>
      <c r="D47" s="688"/>
      <c r="E47" s="688"/>
      <c r="F47" s="688"/>
    </row>
    <row r="48" spans="2:6" x14ac:dyDescent="0.15">
      <c r="B48" s="128"/>
    </row>
    <row r="49" spans="2:6" ht="14.25" thickBot="1" x14ac:dyDescent="0.2">
      <c r="B49" s="122" t="s">
        <v>159</v>
      </c>
    </row>
    <row r="50" spans="2:6" ht="27.75" customHeight="1" thickBot="1" x14ac:dyDescent="0.2">
      <c r="B50" s="123" t="s">
        <v>160</v>
      </c>
      <c r="C50" s="689" t="s">
        <v>161</v>
      </c>
      <c r="D50" s="690"/>
      <c r="E50" s="690"/>
      <c r="F50" s="691"/>
    </row>
    <row r="51" spans="2:6" ht="27.75" customHeight="1" x14ac:dyDescent="0.15">
      <c r="B51" s="682" t="s">
        <v>118</v>
      </c>
      <c r="C51" s="689" t="s">
        <v>162</v>
      </c>
      <c r="D51" s="690"/>
      <c r="E51" s="690"/>
      <c r="F51" s="691"/>
    </row>
    <row r="52" spans="2:6" ht="27.75" customHeight="1" x14ac:dyDescent="0.15">
      <c r="B52" s="683"/>
      <c r="C52" s="692" t="s">
        <v>163</v>
      </c>
      <c r="D52" s="693"/>
      <c r="E52" s="693"/>
      <c r="F52" s="694"/>
    </row>
    <row r="53" spans="2:6" ht="27.75" customHeight="1" x14ac:dyDescent="0.15">
      <c r="B53" s="683"/>
      <c r="C53" s="692" t="s">
        <v>164</v>
      </c>
      <c r="D53" s="693"/>
      <c r="E53" s="693"/>
      <c r="F53" s="694"/>
    </row>
    <row r="54" spans="2:6" ht="27.75" customHeight="1" x14ac:dyDescent="0.15">
      <c r="B54" s="683"/>
      <c r="C54" s="692" t="s">
        <v>165</v>
      </c>
      <c r="D54" s="693"/>
      <c r="E54" s="693"/>
      <c r="F54" s="694"/>
    </row>
    <row r="55" spans="2:6" ht="27.75" customHeight="1" x14ac:dyDescent="0.15">
      <c r="B55" s="683"/>
      <c r="C55" s="692" t="s">
        <v>166</v>
      </c>
      <c r="D55" s="693"/>
      <c r="E55" s="693"/>
      <c r="F55" s="694"/>
    </row>
    <row r="56" spans="2:6" ht="90" customHeight="1" x14ac:dyDescent="0.15">
      <c r="B56" s="683"/>
      <c r="C56" s="676" t="s">
        <v>167</v>
      </c>
      <c r="D56" s="677"/>
      <c r="E56" s="677"/>
      <c r="F56" s="678"/>
    </row>
    <row r="57" spans="2:6" ht="27.75" customHeight="1" x14ac:dyDescent="0.15">
      <c r="B57" s="683"/>
      <c r="C57" s="676" t="s">
        <v>168</v>
      </c>
      <c r="D57" s="677"/>
      <c r="E57" s="677"/>
      <c r="F57" s="678"/>
    </row>
    <row r="58" spans="2:6" ht="27.75" customHeight="1" thickBot="1" x14ac:dyDescent="0.2">
      <c r="B58" s="684"/>
      <c r="C58" s="679" t="s">
        <v>169</v>
      </c>
      <c r="D58" s="680"/>
      <c r="E58" s="680"/>
      <c r="F58" s="681"/>
    </row>
    <row r="59" spans="2:6" ht="27.75" customHeight="1" x14ac:dyDescent="0.15">
      <c r="B59" s="682" t="s">
        <v>116</v>
      </c>
      <c r="C59" s="676" t="s">
        <v>163</v>
      </c>
      <c r="D59" s="677"/>
      <c r="E59" s="677"/>
      <c r="F59" s="678"/>
    </row>
    <row r="60" spans="2:6" ht="27.75" customHeight="1" x14ac:dyDescent="0.15">
      <c r="B60" s="683"/>
      <c r="C60" s="676" t="s">
        <v>170</v>
      </c>
      <c r="D60" s="677"/>
      <c r="E60" s="677"/>
      <c r="F60" s="678"/>
    </row>
    <row r="61" spans="2:6" ht="27.75" customHeight="1" x14ac:dyDescent="0.15">
      <c r="B61" s="683"/>
      <c r="C61" s="676" t="s">
        <v>171</v>
      </c>
      <c r="D61" s="677"/>
      <c r="E61" s="677"/>
      <c r="F61" s="678"/>
    </row>
    <row r="62" spans="2:6" ht="27.75" customHeight="1" x14ac:dyDescent="0.15">
      <c r="B62" s="683"/>
      <c r="C62" s="676" t="s">
        <v>165</v>
      </c>
      <c r="D62" s="677"/>
      <c r="E62" s="677"/>
      <c r="F62" s="678"/>
    </row>
    <row r="63" spans="2:6" ht="54" customHeight="1" x14ac:dyDescent="0.15">
      <c r="B63" s="683"/>
      <c r="C63" s="676" t="s">
        <v>166</v>
      </c>
      <c r="D63" s="677"/>
      <c r="E63" s="677"/>
      <c r="F63" s="678"/>
    </row>
    <row r="64" spans="2:6" ht="54" customHeight="1" x14ac:dyDescent="0.15">
      <c r="B64" s="683"/>
      <c r="C64" s="676" t="s">
        <v>172</v>
      </c>
      <c r="D64" s="677"/>
      <c r="E64" s="677"/>
      <c r="F64" s="678"/>
    </row>
    <row r="65" spans="2:6" ht="54" customHeight="1" thickBot="1" x14ac:dyDescent="0.2">
      <c r="B65" s="684"/>
      <c r="C65" s="679" t="s">
        <v>173</v>
      </c>
      <c r="D65" s="680"/>
      <c r="E65" s="680"/>
      <c r="F65" s="681"/>
    </row>
    <row r="66" spans="2:6" ht="66.75" customHeight="1" x14ac:dyDescent="0.15">
      <c r="B66" s="675" t="s">
        <v>174</v>
      </c>
      <c r="C66" s="675"/>
      <c r="D66" s="675"/>
      <c r="E66" s="675"/>
      <c r="F66" s="675"/>
    </row>
  </sheetData>
  <mergeCells count="33">
    <mergeCell ref="B37:B41"/>
    <mergeCell ref="B4:B6"/>
    <mergeCell ref="C4:D4"/>
    <mergeCell ref="E4:F4"/>
    <mergeCell ref="C5:D5"/>
    <mergeCell ref="E5:F5"/>
    <mergeCell ref="B7:B11"/>
    <mergeCell ref="B12:B16"/>
    <mergeCell ref="B17:B21"/>
    <mergeCell ref="B22:B26"/>
    <mergeCell ref="B27:B31"/>
    <mergeCell ref="B32:B36"/>
    <mergeCell ref="B42:B46"/>
    <mergeCell ref="B47:F47"/>
    <mergeCell ref="C50:F50"/>
    <mergeCell ref="B51:B58"/>
    <mergeCell ref="C51:F51"/>
    <mergeCell ref="C52:F52"/>
    <mergeCell ref="C53:F53"/>
    <mergeCell ref="C54:F54"/>
    <mergeCell ref="C55:F55"/>
    <mergeCell ref="C56:F56"/>
    <mergeCell ref="B66:F66"/>
    <mergeCell ref="C57:F57"/>
    <mergeCell ref="C58:F58"/>
    <mergeCell ref="B59:B65"/>
    <mergeCell ref="C59:F59"/>
    <mergeCell ref="C60:F60"/>
    <mergeCell ref="C61:F61"/>
    <mergeCell ref="C62:F62"/>
    <mergeCell ref="C63:F63"/>
    <mergeCell ref="C64:F64"/>
    <mergeCell ref="C65:F65"/>
  </mergeCells>
  <phoneticPr fontId="3"/>
  <printOptions horizontalCentered="1" verticalCentered="1"/>
  <pageMargins left="0.70866141732283472" right="0.70866141732283472" top="0.74803149606299213" bottom="0.74803149606299213" header="0.31496062992125984" footer="0.31496062992125984"/>
  <pageSetup paperSize="9" scale="62" orientation="portrait" r:id="rId1"/>
  <rowBreaks count="1" manualBreakCount="1">
    <brk id="47" max="6" man="1"/>
  </rowBreaks>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181"/>
  <sheetViews>
    <sheetView workbookViewId="0">
      <pane xSplit="3" ySplit="1" topLeftCell="D2" activePane="bottomRight" state="frozen"/>
      <selection activeCell="C12" sqref="C12"/>
      <selection pane="topRight" activeCell="C12" sqref="C12"/>
      <selection pane="bottomLeft" activeCell="C12" sqref="C12"/>
      <selection pane="bottomRight"/>
    </sheetView>
  </sheetViews>
  <sheetFormatPr defaultRowHeight="18.75" x14ac:dyDescent="0.15"/>
  <cols>
    <col min="1" max="1" width="11.875" style="322" customWidth="1"/>
    <col min="2" max="2" width="22.875" style="264" customWidth="1"/>
    <col min="3" max="3" width="49.375" style="264" customWidth="1"/>
    <col min="4" max="4" width="42.125" style="264" customWidth="1"/>
    <col min="5" max="5" width="37.75" style="264" customWidth="1"/>
    <col min="6" max="6" width="19.375" style="264" customWidth="1"/>
    <col min="7" max="16384" width="9" style="264"/>
  </cols>
  <sheetData>
    <row r="1" spans="1:6" ht="21.75" customHeight="1" x14ac:dyDescent="0.15">
      <c r="A1" s="317" t="s">
        <v>364</v>
      </c>
      <c r="B1" s="263" t="s">
        <v>365</v>
      </c>
      <c r="C1" s="263" t="s">
        <v>366</v>
      </c>
      <c r="D1" s="263" t="s">
        <v>367</v>
      </c>
      <c r="E1" s="263" t="s">
        <v>368</v>
      </c>
      <c r="F1" s="263" t="s">
        <v>865</v>
      </c>
    </row>
    <row r="2" spans="1:6" ht="18" customHeight="1" x14ac:dyDescent="0.15">
      <c r="A2" s="265">
        <v>31102</v>
      </c>
      <c r="B2" s="266" t="s">
        <v>121</v>
      </c>
      <c r="C2" s="266" t="s">
        <v>320</v>
      </c>
      <c r="D2" s="266" t="s">
        <v>503</v>
      </c>
      <c r="E2" s="266" t="s">
        <v>504</v>
      </c>
      <c r="F2" s="342" t="s">
        <v>846</v>
      </c>
    </row>
    <row r="3" spans="1:6" ht="18" customHeight="1" x14ac:dyDescent="0.15">
      <c r="A3" s="268">
        <v>31103</v>
      </c>
      <c r="B3" s="269" t="s">
        <v>505</v>
      </c>
      <c r="C3" s="269" t="s">
        <v>323</v>
      </c>
      <c r="D3" s="269" t="s">
        <v>369</v>
      </c>
      <c r="E3" s="269" t="s">
        <v>506</v>
      </c>
      <c r="F3" s="341" t="s">
        <v>846</v>
      </c>
    </row>
    <row r="4" spans="1:6" ht="18" customHeight="1" x14ac:dyDescent="0.15">
      <c r="A4" s="268">
        <v>31104</v>
      </c>
      <c r="B4" s="269" t="s">
        <v>121</v>
      </c>
      <c r="C4" s="269" t="s">
        <v>326</v>
      </c>
      <c r="D4" s="269" t="s">
        <v>507</v>
      </c>
      <c r="E4" s="269" t="s">
        <v>508</v>
      </c>
      <c r="F4" s="341" t="s">
        <v>846</v>
      </c>
    </row>
    <row r="5" spans="1:6" ht="18" customHeight="1" x14ac:dyDescent="0.15">
      <c r="A5" s="268">
        <v>31105</v>
      </c>
      <c r="B5" s="269" t="s">
        <v>121</v>
      </c>
      <c r="C5" s="269" t="s">
        <v>509</v>
      </c>
      <c r="D5" s="269" t="s">
        <v>510</v>
      </c>
      <c r="E5" s="269" t="s">
        <v>511</v>
      </c>
      <c r="F5" s="341" t="s">
        <v>846</v>
      </c>
    </row>
    <row r="6" spans="1:6" ht="18" customHeight="1" x14ac:dyDescent="0.15">
      <c r="A6" s="268">
        <v>31106</v>
      </c>
      <c r="B6" s="269" t="s">
        <v>121</v>
      </c>
      <c r="C6" s="269" t="s">
        <v>329</v>
      </c>
      <c r="D6" s="269" t="s">
        <v>370</v>
      </c>
      <c r="E6" s="269" t="s">
        <v>512</v>
      </c>
      <c r="F6" s="341" t="s">
        <v>846</v>
      </c>
    </row>
    <row r="7" spans="1:6" ht="18" customHeight="1" x14ac:dyDescent="0.15">
      <c r="A7" s="268">
        <v>31107</v>
      </c>
      <c r="B7" s="269" t="s">
        <v>121</v>
      </c>
      <c r="C7" s="269" t="s">
        <v>513</v>
      </c>
      <c r="D7" s="269" t="s">
        <v>514</v>
      </c>
      <c r="E7" s="269" t="s">
        <v>515</v>
      </c>
      <c r="F7" s="341" t="s">
        <v>846</v>
      </c>
    </row>
    <row r="8" spans="1:6" ht="18" customHeight="1" x14ac:dyDescent="0.15">
      <c r="A8" s="268">
        <v>31108</v>
      </c>
      <c r="B8" s="269" t="s">
        <v>121</v>
      </c>
      <c r="C8" s="269" t="s">
        <v>516</v>
      </c>
      <c r="D8" s="269" t="s">
        <v>517</v>
      </c>
      <c r="E8" s="269" t="s">
        <v>518</v>
      </c>
      <c r="F8" s="341" t="s">
        <v>846</v>
      </c>
    </row>
    <row r="9" spans="1:6" ht="18" customHeight="1" x14ac:dyDescent="0.15">
      <c r="A9" s="268">
        <v>31109</v>
      </c>
      <c r="B9" s="269" t="s">
        <v>121</v>
      </c>
      <c r="C9" s="269" t="s">
        <v>519</v>
      </c>
      <c r="D9" s="269" t="s">
        <v>520</v>
      </c>
      <c r="E9" s="269" t="s">
        <v>512</v>
      </c>
      <c r="F9" s="341" t="s">
        <v>846</v>
      </c>
    </row>
    <row r="10" spans="1:6" ht="18" customHeight="1" x14ac:dyDescent="0.15">
      <c r="A10" s="268">
        <v>31110</v>
      </c>
      <c r="B10" s="269" t="s">
        <v>121</v>
      </c>
      <c r="C10" s="269" t="s">
        <v>521</v>
      </c>
      <c r="D10" s="269" t="s">
        <v>522</v>
      </c>
      <c r="E10" s="269" t="s">
        <v>523</v>
      </c>
      <c r="F10" s="341" t="s">
        <v>846</v>
      </c>
    </row>
    <row r="11" spans="1:6" ht="18" customHeight="1" x14ac:dyDescent="0.15">
      <c r="A11" s="268">
        <v>31111</v>
      </c>
      <c r="B11" s="269" t="s">
        <v>121</v>
      </c>
      <c r="C11" s="269" t="s">
        <v>524</v>
      </c>
      <c r="D11" s="269" t="s">
        <v>525</v>
      </c>
      <c r="E11" s="269" t="s">
        <v>526</v>
      </c>
      <c r="F11" s="341" t="s">
        <v>867</v>
      </c>
    </row>
    <row r="12" spans="1:6" ht="18" customHeight="1" x14ac:dyDescent="0.15">
      <c r="A12" s="268">
        <v>31112</v>
      </c>
      <c r="B12" s="269" t="s">
        <v>121</v>
      </c>
      <c r="C12" s="269" t="s">
        <v>527</v>
      </c>
      <c r="D12" s="269" t="s">
        <v>371</v>
      </c>
      <c r="E12" s="269" t="s">
        <v>528</v>
      </c>
      <c r="F12" s="341" t="s">
        <v>846</v>
      </c>
    </row>
    <row r="13" spans="1:6" ht="18" customHeight="1" x14ac:dyDescent="0.15">
      <c r="A13" s="268">
        <v>31113</v>
      </c>
      <c r="B13" s="269" t="s">
        <v>121</v>
      </c>
      <c r="C13" s="269" t="s">
        <v>529</v>
      </c>
      <c r="D13" s="269" t="s">
        <v>530</v>
      </c>
      <c r="E13" s="269" t="s">
        <v>531</v>
      </c>
      <c r="F13" s="341" t="s">
        <v>846</v>
      </c>
    </row>
    <row r="14" spans="1:6" ht="18" customHeight="1" x14ac:dyDescent="0.15">
      <c r="A14" s="268">
        <v>31114</v>
      </c>
      <c r="B14" s="269" t="s">
        <v>121</v>
      </c>
      <c r="C14" s="269" t="s">
        <v>532</v>
      </c>
      <c r="D14" s="269" t="s">
        <v>533</v>
      </c>
      <c r="E14" s="269" t="s">
        <v>534</v>
      </c>
      <c r="F14" s="341" t="s">
        <v>846</v>
      </c>
    </row>
    <row r="15" spans="1:6" ht="18" customHeight="1" x14ac:dyDescent="0.15">
      <c r="A15" s="268">
        <v>31115</v>
      </c>
      <c r="B15" s="269" t="s">
        <v>121</v>
      </c>
      <c r="C15" s="269" t="s">
        <v>535</v>
      </c>
      <c r="D15" s="269" t="s">
        <v>536</v>
      </c>
      <c r="E15" s="269" t="s">
        <v>537</v>
      </c>
      <c r="F15" s="341" t="s">
        <v>846</v>
      </c>
    </row>
    <row r="16" spans="1:6" ht="18" customHeight="1" x14ac:dyDescent="0.15">
      <c r="A16" s="268">
        <v>31116</v>
      </c>
      <c r="B16" s="269" t="s">
        <v>121</v>
      </c>
      <c r="C16" s="269" t="s">
        <v>336</v>
      </c>
      <c r="D16" s="269" t="s">
        <v>538</v>
      </c>
      <c r="E16" s="269" t="s">
        <v>539</v>
      </c>
      <c r="F16" s="341" t="s">
        <v>54</v>
      </c>
    </row>
    <row r="17" spans="1:6" ht="18" customHeight="1" x14ac:dyDescent="0.15">
      <c r="A17" s="268">
        <v>31117</v>
      </c>
      <c r="B17" s="269" t="s">
        <v>121</v>
      </c>
      <c r="C17" s="269" t="s">
        <v>540</v>
      </c>
      <c r="D17" s="269" t="s">
        <v>538</v>
      </c>
      <c r="E17" s="269" t="s">
        <v>539</v>
      </c>
      <c r="F17" s="341" t="s">
        <v>846</v>
      </c>
    </row>
    <row r="18" spans="1:6" ht="18" customHeight="1" x14ac:dyDescent="0.15">
      <c r="A18" s="268">
        <v>31118</v>
      </c>
      <c r="B18" s="269" t="s">
        <v>121</v>
      </c>
      <c r="C18" s="269" t="s">
        <v>541</v>
      </c>
      <c r="D18" s="269" t="s">
        <v>542</v>
      </c>
      <c r="E18" s="269" t="s">
        <v>372</v>
      </c>
      <c r="F18" s="341" t="s">
        <v>846</v>
      </c>
    </row>
    <row r="19" spans="1:6" ht="18" customHeight="1" x14ac:dyDescent="0.15">
      <c r="A19" s="268">
        <v>31119</v>
      </c>
      <c r="B19" s="269" t="s">
        <v>121</v>
      </c>
      <c r="C19" s="269" t="s">
        <v>543</v>
      </c>
      <c r="D19" s="269" t="s">
        <v>544</v>
      </c>
      <c r="E19" s="269" t="s">
        <v>373</v>
      </c>
      <c r="F19" s="341" t="s">
        <v>846</v>
      </c>
    </row>
    <row r="20" spans="1:6" ht="18" customHeight="1" x14ac:dyDescent="0.15">
      <c r="A20" s="268">
        <v>31120</v>
      </c>
      <c r="B20" s="269" t="s">
        <v>121</v>
      </c>
      <c r="C20" s="269" t="s">
        <v>545</v>
      </c>
      <c r="D20" s="269" t="s">
        <v>374</v>
      </c>
      <c r="E20" s="269" t="s">
        <v>546</v>
      </c>
      <c r="F20" s="341" t="s">
        <v>846</v>
      </c>
    </row>
    <row r="21" spans="1:6" ht="18" customHeight="1" x14ac:dyDescent="0.15">
      <c r="A21" s="268">
        <v>31121</v>
      </c>
      <c r="B21" s="269" t="s">
        <v>121</v>
      </c>
      <c r="C21" s="269" t="s">
        <v>547</v>
      </c>
      <c r="D21" s="269" t="s">
        <v>548</v>
      </c>
      <c r="E21" s="269" t="s">
        <v>549</v>
      </c>
      <c r="F21" s="341" t="s">
        <v>867</v>
      </c>
    </row>
    <row r="22" spans="1:6" ht="18" customHeight="1" x14ac:dyDescent="0.15">
      <c r="A22" s="268">
        <v>31122</v>
      </c>
      <c r="B22" s="269" t="s">
        <v>121</v>
      </c>
      <c r="C22" s="269" t="s">
        <v>550</v>
      </c>
      <c r="D22" s="269" t="s">
        <v>371</v>
      </c>
      <c r="E22" s="269" t="s">
        <v>551</v>
      </c>
      <c r="F22" s="341" t="s">
        <v>846</v>
      </c>
    </row>
    <row r="23" spans="1:6" ht="18" customHeight="1" x14ac:dyDescent="0.15">
      <c r="A23" s="268">
        <v>31123</v>
      </c>
      <c r="B23" s="269" t="s">
        <v>121</v>
      </c>
      <c r="C23" s="269" t="s">
        <v>552</v>
      </c>
      <c r="D23" s="269" t="s">
        <v>553</v>
      </c>
      <c r="E23" s="269" t="s">
        <v>554</v>
      </c>
      <c r="F23" s="341" t="s">
        <v>867</v>
      </c>
    </row>
    <row r="24" spans="1:6" ht="18" customHeight="1" x14ac:dyDescent="0.15">
      <c r="A24" s="268">
        <v>31124</v>
      </c>
      <c r="B24" s="269" t="s">
        <v>121</v>
      </c>
      <c r="C24" s="269" t="s">
        <v>555</v>
      </c>
      <c r="D24" s="269" t="s">
        <v>556</v>
      </c>
      <c r="E24" s="269" t="s">
        <v>557</v>
      </c>
      <c r="F24" s="341" t="s">
        <v>846</v>
      </c>
    </row>
    <row r="25" spans="1:6" ht="18" customHeight="1" x14ac:dyDescent="0.15">
      <c r="A25" s="268">
        <v>31125</v>
      </c>
      <c r="B25" s="269" t="s">
        <v>121</v>
      </c>
      <c r="C25" s="269" t="s">
        <v>558</v>
      </c>
      <c r="D25" s="269" t="s">
        <v>559</v>
      </c>
      <c r="E25" s="269" t="s">
        <v>560</v>
      </c>
      <c r="F25" s="341" t="s">
        <v>846</v>
      </c>
    </row>
    <row r="26" spans="1:6" ht="18" customHeight="1" x14ac:dyDescent="0.15">
      <c r="A26" s="268">
        <v>31126</v>
      </c>
      <c r="B26" s="269" t="s">
        <v>121</v>
      </c>
      <c r="C26" s="269" t="s">
        <v>103</v>
      </c>
      <c r="D26" s="269" t="s">
        <v>561</v>
      </c>
      <c r="E26" s="269" t="s">
        <v>562</v>
      </c>
      <c r="F26" s="341" t="s">
        <v>846</v>
      </c>
    </row>
    <row r="27" spans="1:6" ht="18" customHeight="1" x14ac:dyDescent="0.15">
      <c r="A27" s="268">
        <v>31127</v>
      </c>
      <c r="B27" s="269" t="s">
        <v>121</v>
      </c>
      <c r="C27" s="269" t="s">
        <v>563</v>
      </c>
      <c r="D27" s="269" t="s">
        <v>564</v>
      </c>
      <c r="E27" s="269" t="s">
        <v>565</v>
      </c>
      <c r="F27" s="341" t="s">
        <v>846</v>
      </c>
    </row>
    <row r="28" spans="1:6" ht="18" customHeight="1" x14ac:dyDescent="0.15">
      <c r="A28" s="268">
        <v>31128</v>
      </c>
      <c r="B28" s="269" t="s">
        <v>121</v>
      </c>
      <c r="C28" s="269" t="s">
        <v>349</v>
      </c>
      <c r="D28" s="269" t="s">
        <v>564</v>
      </c>
      <c r="E28" s="269" t="s">
        <v>375</v>
      </c>
      <c r="F28" s="341" t="s">
        <v>867</v>
      </c>
    </row>
    <row r="29" spans="1:6" ht="18" customHeight="1" x14ac:dyDescent="0.15">
      <c r="A29" s="268">
        <v>31129</v>
      </c>
      <c r="B29" s="269" t="s">
        <v>121</v>
      </c>
      <c r="C29" s="269" t="s">
        <v>566</v>
      </c>
      <c r="D29" s="269" t="s">
        <v>567</v>
      </c>
      <c r="E29" s="269" t="s">
        <v>568</v>
      </c>
      <c r="F29" s="341" t="s">
        <v>846</v>
      </c>
    </row>
    <row r="30" spans="1:6" ht="18" customHeight="1" x14ac:dyDescent="0.15">
      <c r="A30" s="268">
        <v>31202</v>
      </c>
      <c r="B30" s="269" t="s">
        <v>121</v>
      </c>
      <c r="C30" s="269" t="s">
        <v>324</v>
      </c>
      <c r="D30" s="269" t="s">
        <v>569</v>
      </c>
      <c r="E30" s="269" t="s">
        <v>570</v>
      </c>
      <c r="F30" s="341" t="s">
        <v>846</v>
      </c>
    </row>
    <row r="31" spans="1:6" ht="18" customHeight="1" x14ac:dyDescent="0.15">
      <c r="A31" s="268">
        <v>31203</v>
      </c>
      <c r="B31" s="269" t="s">
        <v>121</v>
      </c>
      <c r="C31" s="269" t="s">
        <v>327</v>
      </c>
      <c r="D31" s="269" t="s">
        <v>571</v>
      </c>
      <c r="E31" s="269" t="s">
        <v>572</v>
      </c>
      <c r="F31" s="341" t="s">
        <v>846</v>
      </c>
    </row>
    <row r="32" spans="1:6" ht="18" customHeight="1" x14ac:dyDescent="0.15">
      <c r="A32" s="268">
        <v>31204</v>
      </c>
      <c r="B32" s="269" t="s">
        <v>121</v>
      </c>
      <c r="C32" s="269" t="s">
        <v>573</v>
      </c>
      <c r="D32" s="269" t="s">
        <v>574</v>
      </c>
      <c r="E32" s="269" t="s">
        <v>575</v>
      </c>
      <c r="F32" s="341" t="s">
        <v>846</v>
      </c>
    </row>
    <row r="33" spans="1:6" ht="18" customHeight="1" x14ac:dyDescent="0.15">
      <c r="A33" s="268">
        <v>31205</v>
      </c>
      <c r="B33" s="269" t="s">
        <v>121</v>
      </c>
      <c r="C33" s="269" t="s">
        <v>576</v>
      </c>
      <c r="D33" s="269" t="s">
        <v>577</v>
      </c>
      <c r="E33" s="269" t="s">
        <v>578</v>
      </c>
      <c r="F33" s="341" t="s">
        <v>846</v>
      </c>
    </row>
    <row r="34" spans="1:6" ht="18" customHeight="1" x14ac:dyDescent="0.15">
      <c r="A34" s="268">
        <v>31206</v>
      </c>
      <c r="B34" s="269" t="s">
        <v>121</v>
      </c>
      <c r="C34" s="269" t="s">
        <v>579</v>
      </c>
      <c r="D34" s="269" t="s">
        <v>104</v>
      </c>
      <c r="E34" s="269" t="s">
        <v>580</v>
      </c>
      <c r="F34" s="341" t="s">
        <v>846</v>
      </c>
    </row>
    <row r="35" spans="1:6" ht="18" customHeight="1" x14ac:dyDescent="0.15">
      <c r="A35" s="268">
        <v>31207</v>
      </c>
      <c r="B35" s="269" t="s">
        <v>121</v>
      </c>
      <c r="C35" s="269" t="s">
        <v>581</v>
      </c>
      <c r="D35" s="269" t="s">
        <v>582</v>
      </c>
      <c r="E35" s="269" t="s">
        <v>583</v>
      </c>
      <c r="F35" s="341" t="s">
        <v>54</v>
      </c>
    </row>
    <row r="36" spans="1:6" ht="18" customHeight="1" x14ac:dyDescent="0.15">
      <c r="A36" s="268">
        <v>31208</v>
      </c>
      <c r="B36" s="269" t="s">
        <v>121</v>
      </c>
      <c r="C36" s="269" t="s">
        <v>584</v>
      </c>
      <c r="D36" s="269" t="s">
        <v>585</v>
      </c>
      <c r="E36" s="269" t="s">
        <v>586</v>
      </c>
      <c r="F36" s="341" t="s">
        <v>846</v>
      </c>
    </row>
    <row r="37" spans="1:6" ht="18" customHeight="1" x14ac:dyDescent="0.15">
      <c r="A37" s="268">
        <v>31209</v>
      </c>
      <c r="B37" s="269" t="s">
        <v>121</v>
      </c>
      <c r="C37" s="269" t="s">
        <v>587</v>
      </c>
      <c r="D37" s="269" t="s">
        <v>585</v>
      </c>
      <c r="E37" s="269" t="s">
        <v>586</v>
      </c>
      <c r="F37" s="341" t="s">
        <v>846</v>
      </c>
    </row>
    <row r="38" spans="1:6" ht="18" customHeight="1" x14ac:dyDescent="0.15">
      <c r="A38" s="268">
        <v>31210</v>
      </c>
      <c r="B38" s="269" t="s">
        <v>121</v>
      </c>
      <c r="C38" s="269" t="s">
        <v>332</v>
      </c>
      <c r="D38" s="269" t="s">
        <v>588</v>
      </c>
      <c r="E38" s="269" t="s">
        <v>589</v>
      </c>
      <c r="F38" s="341" t="s">
        <v>846</v>
      </c>
    </row>
    <row r="39" spans="1:6" ht="18" customHeight="1" x14ac:dyDescent="0.15">
      <c r="A39" s="270">
        <v>31211</v>
      </c>
      <c r="B39" s="271" t="s">
        <v>121</v>
      </c>
      <c r="C39" s="271" t="s">
        <v>333</v>
      </c>
      <c r="D39" s="271" t="s">
        <v>590</v>
      </c>
      <c r="E39" s="271" t="s">
        <v>586</v>
      </c>
      <c r="F39" s="341" t="s">
        <v>846</v>
      </c>
    </row>
    <row r="40" spans="1:6" ht="18" customHeight="1" x14ac:dyDescent="0.15">
      <c r="A40" s="265">
        <v>31212</v>
      </c>
      <c r="B40" s="266" t="s">
        <v>121</v>
      </c>
      <c r="C40" s="266" t="s">
        <v>249</v>
      </c>
      <c r="D40" s="266" t="s">
        <v>591</v>
      </c>
      <c r="E40" s="266" t="s">
        <v>592</v>
      </c>
      <c r="F40" s="341" t="s">
        <v>846</v>
      </c>
    </row>
    <row r="41" spans="1:6" ht="18" customHeight="1" x14ac:dyDescent="0.15">
      <c r="A41" s="268">
        <v>31214</v>
      </c>
      <c r="B41" s="269" t="s">
        <v>121</v>
      </c>
      <c r="C41" s="269" t="s">
        <v>593</v>
      </c>
      <c r="D41" s="269" t="s">
        <v>594</v>
      </c>
      <c r="E41" s="269" t="s">
        <v>376</v>
      </c>
      <c r="F41" s="341" t="s">
        <v>846</v>
      </c>
    </row>
    <row r="42" spans="1:6" ht="18" customHeight="1" x14ac:dyDescent="0.15">
      <c r="A42" s="268">
        <v>31215</v>
      </c>
      <c r="B42" s="269" t="s">
        <v>121</v>
      </c>
      <c r="C42" s="269" t="s">
        <v>595</v>
      </c>
      <c r="D42" s="269" t="s">
        <v>596</v>
      </c>
      <c r="E42" s="269" t="s">
        <v>377</v>
      </c>
      <c r="F42" s="341" t="s">
        <v>846</v>
      </c>
    </row>
    <row r="43" spans="1:6" ht="18" customHeight="1" x14ac:dyDescent="0.15">
      <c r="A43" s="268">
        <v>31216</v>
      </c>
      <c r="B43" s="269" t="s">
        <v>121</v>
      </c>
      <c r="C43" s="269" t="s">
        <v>378</v>
      </c>
      <c r="D43" s="269" t="s">
        <v>597</v>
      </c>
      <c r="E43" s="269" t="s">
        <v>598</v>
      </c>
      <c r="F43" s="341" t="s">
        <v>868</v>
      </c>
    </row>
    <row r="44" spans="1:6" ht="18" customHeight="1" x14ac:dyDescent="0.15">
      <c r="A44" s="268">
        <v>31218</v>
      </c>
      <c r="B44" s="269" t="s">
        <v>121</v>
      </c>
      <c r="C44" s="269" t="s">
        <v>599</v>
      </c>
      <c r="D44" s="269" t="s">
        <v>600</v>
      </c>
      <c r="E44" s="269" t="s">
        <v>601</v>
      </c>
      <c r="F44" s="341" t="s">
        <v>846</v>
      </c>
    </row>
    <row r="45" spans="1:6" ht="18" customHeight="1" x14ac:dyDescent="0.15">
      <c r="A45" s="268">
        <v>31220</v>
      </c>
      <c r="B45" s="269" t="s">
        <v>121</v>
      </c>
      <c r="C45" s="269" t="s">
        <v>602</v>
      </c>
      <c r="D45" s="269" t="s">
        <v>603</v>
      </c>
      <c r="E45" s="269" t="s">
        <v>604</v>
      </c>
      <c r="F45" s="341" t="s">
        <v>846</v>
      </c>
    </row>
    <row r="46" spans="1:6" ht="18" customHeight="1" x14ac:dyDescent="0.15">
      <c r="A46" s="268">
        <v>31221</v>
      </c>
      <c r="B46" s="269" t="s">
        <v>121</v>
      </c>
      <c r="C46" s="269" t="s">
        <v>605</v>
      </c>
      <c r="D46" s="269" t="s">
        <v>606</v>
      </c>
      <c r="E46" s="269" t="s">
        <v>607</v>
      </c>
      <c r="F46" s="341" t="s">
        <v>867</v>
      </c>
    </row>
    <row r="47" spans="1:6" ht="18" customHeight="1" x14ac:dyDescent="0.15">
      <c r="A47" s="268">
        <v>31301</v>
      </c>
      <c r="B47" s="269" t="s">
        <v>121</v>
      </c>
      <c r="C47" s="269" t="s">
        <v>105</v>
      </c>
      <c r="D47" s="269" t="s">
        <v>379</v>
      </c>
      <c r="E47" s="269" t="s">
        <v>608</v>
      </c>
      <c r="F47" s="341" t="s">
        <v>846</v>
      </c>
    </row>
    <row r="48" spans="1:6" ht="18" customHeight="1" x14ac:dyDescent="0.15">
      <c r="A48" s="268">
        <v>31302</v>
      </c>
      <c r="B48" s="269" t="s">
        <v>121</v>
      </c>
      <c r="C48" s="269" t="s">
        <v>338</v>
      </c>
      <c r="D48" s="269" t="s">
        <v>564</v>
      </c>
      <c r="E48" s="269" t="s">
        <v>565</v>
      </c>
      <c r="F48" s="341" t="s">
        <v>846</v>
      </c>
    </row>
    <row r="49" spans="1:6" ht="18" customHeight="1" x14ac:dyDescent="0.15">
      <c r="A49" s="268">
        <v>31303</v>
      </c>
      <c r="B49" s="269" t="s">
        <v>121</v>
      </c>
      <c r="C49" s="269" t="s">
        <v>609</v>
      </c>
      <c r="D49" s="269" t="s">
        <v>610</v>
      </c>
      <c r="E49" s="269" t="s">
        <v>523</v>
      </c>
      <c r="F49" s="341" t="s">
        <v>846</v>
      </c>
    </row>
    <row r="50" spans="1:6" ht="18" customHeight="1" x14ac:dyDescent="0.15">
      <c r="A50" s="268">
        <v>31304</v>
      </c>
      <c r="B50" s="269" t="s">
        <v>121</v>
      </c>
      <c r="C50" s="269" t="s">
        <v>611</v>
      </c>
      <c r="D50" s="269" t="s">
        <v>582</v>
      </c>
      <c r="E50" s="269" t="s">
        <v>583</v>
      </c>
      <c r="F50" s="341" t="s">
        <v>846</v>
      </c>
    </row>
    <row r="51" spans="1:6" ht="18" customHeight="1" x14ac:dyDescent="0.15">
      <c r="A51" s="268">
        <v>31305</v>
      </c>
      <c r="B51" s="269" t="s">
        <v>121</v>
      </c>
      <c r="C51" s="269" t="s">
        <v>612</v>
      </c>
      <c r="D51" s="269" t="s">
        <v>530</v>
      </c>
      <c r="E51" s="269" t="s">
        <v>531</v>
      </c>
      <c r="F51" s="341" t="s">
        <v>846</v>
      </c>
    </row>
    <row r="52" spans="1:6" ht="18" customHeight="1" x14ac:dyDescent="0.15">
      <c r="A52" s="268">
        <v>31306</v>
      </c>
      <c r="B52" s="269" t="s">
        <v>121</v>
      </c>
      <c r="C52" s="269" t="s">
        <v>613</v>
      </c>
      <c r="D52" s="269" t="s">
        <v>614</v>
      </c>
      <c r="E52" s="269" t="s">
        <v>615</v>
      </c>
      <c r="F52" s="341" t="s">
        <v>846</v>
      </c>
    </row>
    <row r="53" spans="1:6" ht="18" customHeight="1" x14ac:dyDescent="0.15">
      <c r="A53" s="268">
        <v>31307</v>
      </c>
      <c r="B53" s="269" t="s">
        <v>121</v>
      </c>
      <c r="C53" s="269" t="s">
        <v>344</v>
      </c>
      <c r="D53" s="269" t="s">
        <v>616</v>
      </c>
      <c r="E53" s="269" t="s">
        <v>617</v>
      </c>
      <c r="F53" s="341" t="s">
        <v>846</v>
      </c>
    </row>
    <row r="54" spans="1:6" ht="18" customHeight="1" x14ac:dyDescent="0.15">
      <c r="A54" s="268">
        <v>31308</v>
      </c>
      <c r="B54" s="269" t="s">
        <v>121</v>
      </c>
      <c r="C54" s="269" t="s">
        <v>346</v>
      </c>
      <c r="D54" s="269" t="s">
        <v>564</v>
      </c>
      <c r="E54" s="269" t="s">
        <v>565</v>
      </c>
      <c r="F54" s="341" t="s">
        <v>846</v>
      </c>
    </row>
    <row r="55" spans="1:6" ht="18" customHeight="1" x14ac:dyDescent="0.15">
      <c r="A55" s="268">
        <v>31309</v>
      </c>
      <c r="B55" s="269" t="s">
        <v>121</v>
      </c>
      <c r="C55" s="269" t="s">
        <v>618</v>
      </c>
      <c r="D55" s="269" t="s">
        <v>619</v>
      </c>
      <c r="E55" s="269" t="s">
        <v>620</v>
      </c>
      <c r="F55" s="341" t="s">
        <v>846</v>
      </c>
    </row>
    <row r="56" spans="1:6" ht="18" customHeight="1" x14ac:dyDescent="0.15">
      <c r="A56" s="268">
        <v>31310</v>
      </c>
      <c r="B56" s="269" t="s">
        <v>121</v>
      </c>
      <c r="C56" s="269" t="s">
        <v>350</v>
      </c>
      <c r="D56" s="269" t="s">
        <v>582</v>
      </c>
      <c r="E56" s="269" t="s">
        <v>583</v>
      </c>
      <c r="F56" s="341" t="s">
        <v>846</v>
      </c>
    </row>
    <row r="57" spans="1:6" ht="18" customHeight="1" x14ac:dyDescent="0.15">
      <c r="A57" s="268">
        <v>31311</v>
      </c>
      <c r="B57" s="269" t="s">
        <v>121</v>
      </c>
      <c r="C57" s="269" t="s">
        <v>621</v>
      </c>
      <c r="D57" s="269" t="s">
        <v>622</v>
      </c>
      <c r="E57" s="269" t="s">
        <v>380</v>
      </c>
      <c r="F57" s="341" t="s">
        <v>846</v>
      </c>
    </row>
    <row r="58" spans="1:6" ht="18" customHeight="1" x14ac:dyDescent="0.15">
      <c r="A58" s="268">
        <v>31312</v>
      </c>
      <c r="B58" s="269" t="s">
        <v>121</v>
      </c>
      <c r="C58" s="269" t="s">
        <v>623</v>
      </c>
      <c r="D58" s="269" t="s">
        <v>624</v>
      </c>
      <c r="E58" s="269" t="s">
        <v>381</v>
      </c>
      <c r="F58" s="341" t="s">
        <v>846</v>
      </c>
    </row>
    <row r="59" spans="1:6" ht="18" customHeight="1" x14ac:dyDescent="0.15">
      <c r="A59" s="268">
        <v>31313</v>
      </c>
      <c r="B59" s="269" t="s">
        <v>121</v>
      </c>
      <c r="C59" s="269" t="s">
        <v>625</v>
      </c>
      <c r="D59" s="269" t="s">
        <v>626</v>
      </c>
      <c r="E59" s="269" t="s">
        <v>382</v>
      </c>
      <c r="F59" s="341" t="s">
        <v>846</v>
      </c>
    </row>
    <row r="60" spans="1:6" ht="18" customHeight="1" x14ac:dyDescent="0.15">
      <c r="A60" s="268">
        <v>31314</v>
      </c>
      <c r="B60" s="269" t="s">
        <v>121</v>
      </c>
      <c r="C60" s="269" t="s">
        <v>627</v>
      </c>
      <c r="D60" s="269" t="s">
        <v>628</v>
      </c>
      <c r="E60" s="269" t="s">
        <v>629</v>
      </c>
      <c r="F60" s="341" t="s">
        <v>846</v>
      </c>
    </row>
    <row r="61" spans="1:6" ht="18" customHeight="1" x14ac:dyDescent="0.15">
      <c r="A61" s="268">
        <v>31316</v>
      </c>
      <c r="B61" s="269" t="s">
        <v>121</v>
      </c>
      <c r="C61" s="269" t="s">
        <v>630</v>
      </c>
      <c r="D61" s="269" t="s">
        <v>631</v>
      </c>
      <c r="E61" s="269" t="s">
        <v>383</v>
      </c>
      <c r="F61" s="341" t="s">
        <v>846</v>
      </c>
    </row>
    <row r="62" spans="1:6" ht="18" customHeight="1" x14ac:dyDescent="0.15">
      <c r="A62" s="268">
        <v>31317</v>
      </c>
      <c r="B62" s="269" t="s">
        <v>121</v>
      </c>
      <c r="C62" s="269" t="s">
        <v>632</v>
      </c>
      <c r="D62" s="269" t="s">
        <v>633</v>
      </c>
      <c r="E62" s="269" t="s">
        <v>634</v>
      </c>
      <c r="F62" s="341" t="s">
        <v>846</v>
      </c>
    </row>
    <row r="63" spans="1:6" ht="18" customHeight="1" x14ac:dyDescent="0.15">
      <c r="A63" s="268">
        <v>31401</v>
      </c>
      <c r="B63" s="269" t="s">
        <v>121</v>
      </c>
      <c r="C63" s="269" t="s">
        <v>321</v>
      </c>
      <c r="D63" s="269" t="s">
        <v>635</v>
      </c>
      <c r="E63" s="269" t="s">
        <v>636</v>
      </c>
      <c r="F63" s="341" t="s">
        <v>846</v>
      </c>
    </row>
    <row r="64" spans="1:6" ht="18" customHeight="1" x14ac:dyDescent="0.15">
      <c r="A64" s="268">
        <v>31402</v>
      </c>
      <c r="B64" s="269" t="s">
        <v>121</v>
      </c>
      <c r="C64" s="269" t="s">
        <v>325</v>
      </c>
      <c r="D64" s="269" t="s">
        <v>637</v>
      </c>
      <c r="E64" s="269" t="s">
        <v>384</v>
      </c>
      <c r="F64" s="341" t="s">
        <v>846</v>
      </c>
    </row>
    <row r="65" spans="1:6" ht="18" customHeight="1" x14ac:dyDescent="0.15">
      <c r="A65" s="268">
        <v>31403</v>
      </c>
      <c r="B65" s="269" t="s">
        <v>121</v>
      </c>
      <c r="C65" s="269" t="s">
        <v>328</v>
      </c>
      <c r="D65" s="269" t="s">
        <v>574</v>
      </c>
      <c r="E65" s="269" t="s">
        <v>385</v>
      </c>
      <c r="F65" s="341" t="s">
        <v>846</v>
      </c>
    </row>
    <row r="66" spans="1:6" ht="18" customHeight="1" x14ac:dyDescent="0.15">
      <c r="A66" s="268">
        <v>31404</v>
      </c>
      <c r="B66" s="269" t="s">
        <v>121</v>
      </c>
      <c r="C66" s="269" t="s">
        <v>638</v>
      </c>
      <c r="D66" s="269" t="s">
        <v>104</v>
      </c>
      <c r="E66" s="269" t="s">
        <v>580</v>
      </c>
      <c r="F66" s="341" t="s">
        <v>846</v>
      </c>
    </row>
    <row r="67" spans="1:6" ht="18" customHeight="1" x14ac:dyDescent="0.15">
      <c r="A67" s="268">
        <v>31405</v>
      </c>
      <c r="B67" s="269" t="s">
        <v>121</v>
      </c>
      <c r="C67" s="269" t="s">
        <v>639</v>
      </c>
      <c r="D67" s="269" t="s">
        <v>640</v>
      </c>
      <c r="E67" s="269" t="s">
        <v>641</v>
      </c>
      <c r="F67" s="341" t="s">
        <v>846</v>
      </c>
    </row>
    <row r="68" spans="1:6" ht="18" customHeight="1" x14ac:dyDescent="0.15">
      <c r="A68" s="268">
        <v>31407</v>
      </c>
      <c r="B68" s="269" t="s">
        <v>121</v>
      </c>
      <c r="C68" s="269" t="s">
        <v>642</v>
      </c>
      <c r="D68" s="269" t="s">
        <v>643</v>
      </c>
      <c r="E68" s="269" t="s">
        <v>644</v>
      </c>
      <c r="F68" s="341" t="s">
        <v>846</v>
      </c>
    </row>
    <row r="69" spans="1:6" ht="18" customHeight="1" x14ac:dyDescent="0.15">
      <c r="A69" s="268">
        <v>31408</v>
      </c>
      <c r="B69" s="269" t="s">
        <v>121</v>
      </c>
      <c r="C69" s="269" t="s">
        <v>645</v>
      </c>
      <c r="D69" s="269" t="s">
        <v>646</v>
      </c>
      <c r="E69" s="269" t="s">
        <v>647</v>
      </c>
      <c r="F69" s="341" t="s">
        <v>846</v>
      </c>
    </row>
    <row r="70" spans="1:6" ht="18" customHeight="1" x14ac:dyDescent="0.15">
      <c r="A70" s="268">
        <v>31409</v>
      </c>
      <c r="B70" s="269" t="s">
        <v>121</v>
      </c>
      <c r="C70" s="269" t="s">
        <v>648</v>
      </c>
      <c r="D70" s="269" t="s">
        <v>649</v>
      </c>
      <c r="E70" s="269" t="s">
        <v>373</v>
      </c>
      <c r="F70" s="341" t="s">
        <v>846</v>
      </c>
    </row>
    <row r="71" spans="1:6" ht="18" customHeight="1" x14ac:dyDescent="0.15">
      <c r="A71" s="268">
        <v>31410</v>
      </c>
      <c r="B71" s="269" t="s">
        <v>121</v>
      </c>
      <c r="C71" s="269" t="s">
        <v>650</v>
      </c>
      <c r="D71" s="269" t="s">
        <v>651</v>
      </c>
      <c r="E71" s="269" t="s">
        <v>386</v>
      </c>
      <c r="F71" s="341" t="s">
        <v>846</v>
      </c>
    </row>
    <row r="72" spans="1:6" ht="18" customHeight="1" x14ac:dyDescent="0.15">
      <c r="A72" s="268">
        <v>31411</v>
      </c>
      <c r="B72" s="269" t="s">
        <v>121</v>
      </c>
      <c r="C72" s="269" t="s">
        <v>106</v>
      </c>
      <c r="D72" s="269"/>
      <c r="E72" s="269"/>
      <c r="F72" s="341" t="s">
        <v>846</v>
      </c>
    </row>
    <row r="73" spans="1:6" ht="18" customHeight="1" x14ac:dyDescent="0.15">
      <c r="A73" s="268">
        <v>31412</v>
      </c>
      <c r="B73" s="269" t="s">
        <v>121</v>
      </c>
      <c r="C73" s="269" t="s">
        <v>652</v>
      </c>
      <c r="D73" s="269" t="s">
        <v>653</v>
      </c>
      <c r="E73" s="269" t="s">
        <v>387</v>
      </c>
      <c r="F73" s="341" t="s">
        <v>846</v>
      </c>
    </row>
    <row r="74" spans="1:6" ht="18" customHeight="1" x14ac:dyDescent="0.15">
      <c r="A74" s="268">
        <v>31413</v>
      </c>
      <c r="B74" s="269" t="s">
        <v>121</v>
      </c>
      <c r="C74" s="269" t="s">
        <v>654</v>
      </c>
      <c r="D74" s="269" t="s">
        <v>655</v>
      </c>
      <c r="E74" s="269" t="s">
        <v>656</v>
      </c>
      <c r="F74" s="341" t="s">
        <v>846</v>
      </c>
    </row>
    <row r="75" spans="1:6" ht="18" customHeight="1" x14ac:dyDescent="0.15">
      <c r="A75" s="268">
        <v>31414</v>
      </c>
      <c r="B75" s="269" t="s">
        <v>121</v>
      </c>
      <c r="C75" s="269" t="s">
        <v>657</v>
      </c>
      <c r="D75" s="269" t="s">
        <v>658</v>
      </c>
      <c r="E75" s="269" t="s">
        <v>659</v>
      </c>
      <c r="F75" s="341" t="s">
        <v>846</v>
      </c>
    </row>
    <row r="76" spans="1:6" ht="18" customHeight="1" x14ac:dyDescent="0.15">
      <c r="A76" s="268">
        <v>31415</v>
      </c>
      <c r="B76" s="269" t="s">
        <v>121</v>
      </c>
      <c r="C76" s="269" t="s">
        <v>660</v>
      </c>
      <c r="D76" s="269" t="s">
        <v>661</v>
      </c>
      <c r="E76" s="269" t="s">
        <v>662</v>
      </c>
      <c r="F76" s="341" t="s">
        <v>846</v>
      </c>
    </row>
    <row r="77" spans="1:6" ht="18" customHeight="1" x14ac:dyDescent="0.15">
      <c r="A77" s="268">
        <v>31416</v>
      </c>
      <c r="B77" s="269" t="s">
        <v>121</v>
      </c>
      <c r="C77" s="269" t="s">
        <v>663</v>
      </c>
      <c r="D77" s="269" t="s">
        <v>664</v>
      </c>
      <c r="E77" s="269" t="s">
        <v>373</v>
      </c>
      <c r="F77" s="341" t="s">
        <v>846</v>
      </c>
    </row>
    <row r="78" spans="1:6" ht="18" customHeight="1" x14ac:dyDescent="0.15">
      <c r="A78" s="268">
        <v>31417</v>
      </c>
      <c r="B78" s="269" t="s">
        <v>121</v>
      </c>
      <c r="C78" s="269" t="s">
        <v>665</v>
      </c>
      <c r="D78" s="269" t="s">
        <v>666</v>
      </c>
      <c r="E78" s="269" t="s">
        <v>667</v>
      </c>
      <c r="F78" s="341" t="s">
        <v>846</v>
      </c>
    </row>
    <row r="79" spans="1:6" ht="18" customHeight="1" x14ac:dyDescent="0.15">
      <c r="A79" s="268">
        <v>31418</v>
      </c>
      <c r="B79" s="269" t="s">
        <v>121</v>
      </c>
      <c r="C79" s="269" t="s">
        <v>668</v>
      </c>
      <c r="D79" s="269" t="s">
        <v>669</v>
      </c>
      <c r="E79" s="269" t="s">
        <v>670</v>
      </c>
      <c r="F79" s="341" t="s">
        <v>846</v>
      </c>
    </row>
    <row r="80" spans="1:6" ht="18" customHeight="1" x14ac:dyDescent="0.15">
      <c r="A80" s="268">
        <v>31419</v>
      </c>
      <c r="B80" s="269" t="s">
        <v>121</v>
      </c>
      <c r="C80" s="269" t="s">
        <v>671</v>
      </c>
      <c r="D80" s="269" t="s">
        <v>672</v>
      </c>
      <c r="E80" s="269" t="s">
        <v>376</v>
      </c>
      <c r="F80" s="341" t="s">
        <v>846</v>
      </c>
    </row>
    <row r="81" spans="1:6" ht="18" customHeight="1" x14ac:dyDescent="0.15">
      <c r="A81" s="268">
        <v>31420</v>
      </c>
      <c r="B81" s="269" t="s">
        <v>121</v>
      </c>
      <c r="C81" s="269" t="s">
        <v>673</v>
      </c>
      <c r="D81" s="269" t="s">
        <v>674</v>
      </c>
      <c r="E81" s="269" t="s">
        <v>385</v>
      </c>
      <c r="F81" s="341" t="s">
        <v>846</v>
      </c>
    </row>
    <row r="82" spans="1:6" ht="18" customHeight="1" x14ac:dyDescent="0.15">
      <c r="A82" s="268">
        <v>31421</v>
      </c>
      <c r="B82" s="269" t="s">
        <v>121</v>
      </c>
      <c r="C82" s="269" t="s">
        <v>675</v>
      </c>
      <c r="D82" s="269" t="s">
        <v>676</v>
      </c>
      <c r="E82" s="269" t="s">
        <v>677</v>
      </c>
      <c r="F82" s="341" t="s">
        <v>869</v>
      </c>
    </row>
    <row r="83" spans="1:6" ht="18" customHeight="1" x14ac:dyDescent="0.15">
      <c r="A83" s="268">
        <v>31501</v>
      </c>
      <c r="B83" s="269" t="s">
        <v>121</v>
      </c>
      <c r="C83" s="269" t="s">
        <v>337</v>
      </c>
      <c r="D83" s="269" t="s">
        <v>533</v>
      </c>
      <c r="E83" s="269" t="s">
        <v>534</v>
      </c>
      <c r="F83" s="341" t="s">
        <v>846</v>
      </c>
    </row>
    <row r="84" spans="1:6" ht="18" customHeight="1" x14ac:dyDescent="0.15">
      <c r="A84" s="268">
        <v>31503</v>
      </c>
      <c r="B84" s="269" t="s">
        <v>121</v>
      </c>
      <c r="C84" s="269" t="s">
        <v>678</v>
      </c>
      <c r="D84" s="269" t="s">
        <v>679</v>
      </c>
      <c r="E84" s="269" t="s">
        <v>680</v>
      </c>
      <c r="F84" s="341" t="s">
        <v>846</v>
      </c>
    </row>
    <row r="85" spans="1:6" ht="18" customHeight="1" x14ac:dyDescent="0.15">
      <c r="A85" s="268">
        <v>31504</v>
      </c>
      <c r="B85" s="269" t="s">
        <v>121</v>
      </c>
      <c r="C85" s="269" t="s">
        <v>681</v>
      </c>
      <c r="D85" s="269" t="s">
        <v>533</v>
      </c>
      <c r="E85" s="269" t="s">
        <v>534</v>
      </c>
      <c r="F85" s="341" t="s">
        <v>846</v>
      </c>
    </row>
    <row r="86" spans="1:6" ht="18" customHeight="1" x14ac:dyDescent="0.15">
      <c r="A86" s="268">
        <v>31505</v>
      </c>
      <c r="B86" s="269" t="s">
        <v>121</v>
      </c>
      <c r="C86" s="269" t="s">
        <v>339</v>
      </c>
      <c r="D86" s="269" t="s">
        <v>682</v>
      </c>
      <c r="E86" s="269" t="s">
        <v>683</v>
      </c>
      <c r="F86" s="341" t="s">
        <v>867</v>
      </c>
    </row>
    <row r="87" spans="1:6" ht="18" customHeight="1" x14ac:dyDescent="0.15">
      <c r="A87" s="268">
        <v>31506</v>
      </c>
      <c r="B87" s="269" t="s">
        <v>121</v>
      </c>
      <c r="C87" s="269" t="s">
        <v>684</v>
      </c>
      <c r="D87" s="269" t="s">
        <v>685</v>
      </c>
      <c r="E87" s="269" t="s">
        <v>686</v>
      </c>
      <c r="F87" s="341" t="s">
        <v>846</v>
      </c>
    </row>
    <row r="88" spans="1:6" ht="18" customHeight="1" x14ac:dyDescent="0.15">
      <c r="A88" s="268">
        <v>31507</v>
      </c>
      <c r="B88" s="269" t="s">
        <v>121</v>
      </c>
      <c r="C88" s="269" t="s">
        <v>687</v>
      </c>
      <c r="D88" s="269" t="s">
        <v>688</v>
      </c>
      <c r="E88" s="269" t="s">
        <v>689</v>
      </c>
      <c r="F88" s="341" t="s">
        <v>846</v>
      </c>
    </row>
    <row r="89" spans="1:6" ht="18" customHeight="1" x14ac:dyDescent="0.15">
      <c r="A89" s="268">
        <v>31508</v>
      </c>
      <c r="B89" s="269" t="s">
        <v>121</v>
      </c>
      <c r="C89" s="269" t="s">
        <v>341</v>
      </c>
      <c r="D89" s="269" t="s">
        <v>690</v>
      </c>
      <c r="E89" s="269" t="s">
        <v>691</v>
      </c>
      <c r="F89" s="341" t="s">
        <v>846</v>
      </c>
    </row>
    <row r="90" spans="1:6" ht="18" customHeight="1" x14ac:dyDescent="0.15">
      <c r="A90" s="268">
        <v>31510</v>
      </c>
      <c r="B90" s="269" t="s">
        <v>121</v>
      </c>
      <c r="C90" s="269" t="s">
        <v>692</v>
      </c>
      <c r="D90" s="269" t="s">
        <v>693</v>
      </c>
      <c r="E90" s="269" t="s">
        <v>694</v>
      </c>
      <c r="F90" s="341" t="s">
        <v>846</v>
      </c>
    </row>
    <row r="91" spans="1:6" ht="18" customHeight="1" x14ac:dyDescent="0.15">
      <c r="A91" s="268">
        <v>31511</v>
      </c>
      <c r="B91" s="269" t="s">
        <v>121</v>
      </c>
      <c r="C91" s="269" t="s">
        <v>695</v>
      </c>
      <c r="D91" s="269" t="s">
        <v>556</v>
      </c>
      <c r="E91" s="269" t="s">
        <v>557</v>
      </c>
      <c r="F91" s="341" t="s">
        <v>846</v>
      </c>
    </row>
    <row r="92" spans="1:6" ht="18" customHeight="1" x14ac:dyDescent="0.15">
      <c r="A92" s="268">
        <v>31512</v>
      </c>
      <c r="B92" s="269" t="s">
        <v>121</v>
      </c>
      <c r="C92" s="269" t="s">
        <v>696</v>
      </c>
      <c r="D92" s="269" t="s">
        <v>697</v>
      </c>
      <c r="E92" s="269" t="s">
        <v>698</v>
      </c>
      <c r="F92" s="341" t="s">
        <v>867</v>
      </c>
    </row>
    <row r="93" spans="1:6" ht="18" customHeight="1" x14ac:dyDescent="0.15">
      <c r="A93" s="268">
        <v>31514</v>
      </c>
      <c r="B93" s="269" t="s">
        <v>121</v>
      </c>
      <c r="C93" s="269" t="s">
        <v>699</v>
      </c>
      <c r="D93" s="269" t="s">
        <v>388</v>
      </c>
      <c r="E93" s="269" t="s">
        <v>389</v>
      </c>
      <c r="F93" s="341" t="s">
        <v>846</v>
      </c>
    </row>
    <row r="94" spans="1:6" ht="18" customHeight="1" x14ac:dyDescent="0.15">
      <c r="A94" s="268">
        <v>31515</v>
      </c>
      <c r="B94" s="269" t="s">
        <v>121</v>
      </c>
      <c r="C94" s="269" t="s">
        <v>700</v>
      </c>
      <c r="D94" s="269" t="s">
        <v>701</v>
      </c>
      <c r="E94" s="269" t="s">
        <v>702</v>
      </c>
      <c r="F94" s="341" t="s">
        <v>846</v>
      </c>
    </row>
    <row r="95" spans="1:6" ht="18" customHeight="1" x14ac:dyDescent="0.15">
      <c r="A95" s="268">
        <v>31516</v>
      </c>
      <c r="B95" s="269" t="s">
        <v>121</v>
      </c>
      <c r="C95" s="269" t="s">
        <v>703</v>
      </c>
      <c r="D95" s="269" t="s">
        <v>666</v>
      </c>
      <c r="E95" s="269" t="s">
        <v>667</v>
      </c>
      <c r="F95" s="341" t="s">
        <v>846</v>
      </c>
    </row>
    <row r="96" spans="1:6" ht="18" customHeight="1" x14ac:dyDescent="0.15">
      <c r="A96" s="268">
        <v>31602</v>
      </c>
      <c r="B96" s="269" t="s">
        <v>121</v>
      </c>
      <c r="C96" s="269" t="s">
        <v>107</v>
      </c>
      <c r="D96" s="269" t="s">
        <v>564</v>
      </c>
      <c r="E96" s="269" t="s">
        <v>565</v>
      </c>
      <c r="F96" s="341" t="s">
        <v>846</v>
      </c>
    </row>
    <row r="97" spans="1:6" ht="18" customHeight="1" x14ac:dyDescent="0.15">
      <c r="A97" s="268">
        <v>31603</v>
      </c>
      <c r="B97" s="269" t="s">
        <v>121</v>
      </c>
      <c r="C97" s="269" t="s">
        <v>353</v>
      </c>
      <c r="D97" s="269" t="s">
        <v>704</v>
      </c>
      <c r="E97" s="269" t="s">
        <v>705</v>
      </c>
      <c r="F97" s="341" t="s">
        <v>846</v>
      </c>
    </row>
    <row r="98" spans="1:6" ht="18" customHeight="1" x14ac:dyDescent="0.15">
      <c r="A98" s="268">
        <v>31604</v>
      </c>
      <c r="B98" s="269" t="s">
        <v>121</v>
      </c>
      <c r="C98" s="269" t="s">
        <v>390</v>
      </c>
      <c r="D98" s="269" t="s">
        <v>706</v>
      </c>
      <c r="E98" s="269" t="s">
        <v>707</v>
      </c>
      <c r="F98" s="341" t="s">
        <v>846</v>
      </c>
    </row>
    <row r="99" spans="1:6" ht="18" customHeight="1" x14ac:dyDescent="0.15">
      <c r="A99" s="268">
        <v>32103</v>
      </c>
      <c r="B99" s="269" t="s">
        <v>129</v>
      </c>
      <c r="C99" s="269" t="s">
        <v>322</v>
      </c>
      <c r="D99" s="269"/>
      <c r="E99" s="269"/>
      <c r="F99" s="341" t="s">
        <v>846</v>
      </c>
    </row>
    <row r="100" spans="1:6" ht="18" customHeight="1" x14ac:dyDescent="0.15">
      <c r="A100" s="268">
        <v>32105</v>
      </c>
      <c r="B100" s="269" t="s">
        <v>129</v>
      </c>
      <c r="C100" s="269" t="s">
        <v>108</v>
      </c>
      <c r="D100" s="269" t="s">
        <v>708</v>
      </c>
      <c r="E100" s="269" t="s">
        <v>391</v>
      </c>
      <c r="F100" s="341" t="s">
        <v>846</v>
      </c>
    </row>
    <row r="101" spans="1:6" ht="18" customHeight="1" x14ac:dyDescent="0.15">
      <c r="A101" s="268">
        <v>32109</v>
      </c>
      <c r="B101" s="269" t="s">
        <v>129</v>
      </c>
      <c r="C101" s="269" t="s">
        <v>709</v>
      </c>
      <c r="D101" s="269" t="s">
        <v>710</v>
      </c>
      <c r="E101" s="269" t="s">
        <v>711</v>
      </c>
      <c r="F101" s="341" t="s">
        <v>846</v>
      </c>
    </row>
    <row r="102" spans="1:6" ht="18" customHeight="1" x14ac:dyDescent="0.15">
      <c r="A102" s="268">
        <v>32112</v>
      </c>
      <c r="B102" s="269" t="s">
        <v>129</v>
      </c>
      <c r="C102" s="269" t="s">
        <v>712</v>
      </c>
      <c r="D102" s="269" t="s">
        <v>713</v>
      </c>
      <c r="E102" s="269" t="s">
        <v>714</v>
      </c>
      <c r="F102" s="341" t="s">
        <v>846</v>
      </c>
    </row>
    <row r="103" spans="1:6" ht="18" customHeight="1" x14ac:dyDescent="0.15">
      <c r="A103" s="268">
        <v>32203</v>
      </c>
      <c r="B103" s="269" t="s">
        <v>129</v>
      </c>
      <c r="C103" s="269" t="s">
        <v>330</v>
      </c>
      <c r="D103" s="269" t="s">
        <v>715</v>
      </c>
      <c r="E103" s="269" t="s">
        <v>716</v>
      </c>
      <c r="F103" s="341" t="s">
        <v>846</v>
      </c>
    </row>
    <row r="104" spans="1:6" ht="18" customHeight="1" x14ac:dyDescent="0.15">
      <c r="A104" s="268">
        <v>32205</v>
      </c>
      <c r="B104" s="269" t="s">
        <v>129</v>
      </c>
      <c r="C104" s="269" t="s">
        <v>331</v>
      </c>
      <c r="D104" s="269" t="s">
        <v>717</v>
      </c>
      <c r="E104" s="269" t="s">
        <v>718</v>
      </c>
      <c r="F104" s="341" t="s">
        <v>846</v>
      </c>
    </row>
    <row r="105" spans="1:6" ht="18" customHeight="1" x14ac:dyDescent="0.15">
      <c r="A105" s="268">
        <v>32208</v>
      </c>
      <c r="B105" s="269" t="s">
        <v>129</v>
      </c>
      <c r="C105" s="269" t="s">
        <v>719</v>
      </c>
      <c r="D105" s="269" t="s">
        <v>392</v>
      </c>
      <c r="E105" s="269" t="s">
        <v>393</v>
      </c>
      <c r="F105" s="341" t="s">
        <v>846</v>
      </c>
    </row>
    <row r="106" spans="1:6" ht="18" customHeight="1" x14ac:dyDescent="0.15">
      <c r="A106" s="268">
        <v>32306</v>
      </c>
      <c r="B106" s="269" t="s">
        <v>129</v>
      </c>
      <c r="C106" s="269" t="s">
        <v>720</v>
      </c>
      <c r="D106" s="269" t="s">
        <v>721</v>
      </c>
      <c r="E106" s="269" t="s">
        <v>722</v>
      </c>
      <c r="F106" s="341" t="s">
        <v>54</v>
      </c>
    </row>
    <row r="107" spans="1:6" ht="18" customHeight="1" x14ac:dyDescent="0.15">
      <c r="A107" s="268">
        <v>32402</v>
      </c>
      <c r="B107" s="269" t="s">
        <v>129</v>
      </c>
      <c r="C107" s="269" t="s">
        <v>334</v>
      </c>
      <c r="D107" s="269" t="s">
        <v>394</v>
      </c>
      <c r="E107" s="269" t="s">
        <v>723</v>
      </c>
      <c r="F107" s="341" t="s">
        <v>846</v>
      </c>
    </row>
    <row r="108" spans="1:6" ht="18" customHeight="1" x14ac:dyDescent="0.15">
      <c r="A108" s="268">
        <v>32502</v>
      </c>
      <c r="B108" s="269" t="s">
        <v>129</v>
      </c>
      <c r="C108" s="269" t="s">
        <v>335</v>
      </c>
      <c r="D108" s="269" t="s">
        <v>724</v>
      </c>
      <c r="E108" s="269" t="s">
        <v>395</v>
      </c>
      <c r="F108" s="341" t="s">
        <v>846</v>
      </c>
    </row>
    <row r="109" spans="1:6" ht="18" customHeight="1" x14ac:dyDescent="0.15">
      <c r="A109" s="268">
        <v>32504</v>
      </c>
      <c r="B109" s="269" t="s">
        <v>129</v>
      </c>
      <c r="C109" s="269" t="s">
        <v>725</v>
      </c>
      <c r="D109" s="269" t="s">
        <v>726</v>
      </c>
      <c r="E109" s="269" t="s">
        <v>727</v>
      </c>
      <c r="F109" s="341" t="s">
        <v>54</v>
      </c>
    </row>
    <row r="110" spans="1:6" ht="18" customHeight="1" x14ac:dyDescent="0.15">
      <c r="A110" s="268">
        <v>32505</v>
      </c>
      <c r="B110" s="269" t="s">
        <v>129</v>
      </c>
      <c r="C110" s="269" t="s">
        <v>109</v>
      </c>
      <c r="D110" s="269" t="s">
        <v>728</v>
      </c>
      <c r="E110" s="269" t="s">
        <v>729</v>
      </c>
      <c r="F110" s="341" t="s">
        <v>846</v>
      </c>
    </row>
    <row r="111" spans="1:6" ht="18" customHeight="1" x14ac:dyDescent="0.15">
      <c r="A111" s="268">
        <v>32506</v>
      </c>
      <c r="B111" s="269" t="s">
        <v>730</v>
      </c>
      <c r="C111" s="269" t="s">
        <v>731</v>
      </c>
      <c r="D111" s="269" t="s">
        <v>732</v>
      </c>
      <c r="E111" s="269" t="s">
        <v>733</v>
      </c>
      <c r="F111" s="341" t="s">
        <v>846</v>
      </c>
    </row>
    <row r="112" spans="1:6" ht="18" customHeight="1" x14ac:dyDescent="0.15">
      <c r="A112" s="268">
        <v>32507</v>
      </c>
      <c r="B112" s="269" t="s">
        <v>129</v>
      </c>
      <c r="C112" s="269" t="s">
        <v>734</v>
      </c>
      <c r="D112" s="269" t="s">
        <v>735</v>
      </c>
      <c r="E112" s="269" t="s">
        <v>736</v>
      </c>
      <c r="F112" s="341" t="s">
        <v>846</v>
      </c>
    </row>
    <row r="113" spans="1:6" ht="18" customHeight="1" x14ac:dyDescent="0.15">
      <c r="A113" s="272">
        <v>32603</v>
      </c>
      <c r="B113" s="273" t="s">
        <v>129</v>
      </c>
      <c r="C113" s="273" t="s">
        <v>737</v>
      </c>
      <c r="D113" s="273" t="s">
        <v>738</v>
      </c>
      <c r="E113" s="273" t="s">
        <v>739</v>
      </c>
      <c r="F113" s="341" t="s">
        <v>846</v>
      </c>
    </row>
    <row r="114" spans="1:6" ht="18" customHeight="1" x14ac:dyDescent="0.15">
      <c r="A114" s="274">
        <v>33101</v>
      </c>
      <c r="B114" s="267" t="s">
        <v>740</v>
      </c>
      <c r="C114" s="267" t="s">
        <v>741</v>
      </c>
      <c r="D114" s="275"/>
      <c r="E114" s="267" t="s">
        <v>742</v>
      </c>
      <c r="F114" s="343"/>
    </row>
    <row r="115" spans="1:6" ht="18" customHeight="1" x14ac:dyDescent="0.15">
      <c r="A115" s="268">
        <v>33102</v>
      </c>
      <c r="B115" s="269" t="s">
        <v>740</v>
      </c>
      <c r="C115" s="269" t="s">
        <v>743</v>
      </c>
      <c r="D115" s="276"/>
      <c r="E115" s="269" t="s">
        <v>744</v>
      </c>
      <c r="F115" s="343"/>
    </row>
    <row r="116" spans="1:6" ht="18" customHeight="1" x14ac:dyDescent="0.15">
      <c r="A116" s="268">
        <v>33103</v>
      </c>
      <c r="B116" s="269" t="s">
        <v>740</v>
      </c>
      <c r="C116" s="269" t="s">
        <v>745</v>
      </c>
      <c r="D116" s="276"/>
      <c r="E116" s="269" t="s">
        <v>746</v>
      </c>
      <c r="F116" s="343"/>
    </row>
    <row r="117" spans="1:6" ht="18" customHeight="1" x14ac:dyDescent="0.15">
      <c r="A117" s="268">
        <v>33202</v>
      </c>
      <c r="B117" s="269" t="s">
        <v>740</v>
      </c>
      <c r="C117" s="269" t="s">
        <v>747</v>
      </c>
      <c r="D117" s="276"/>
      <c r="E117" s="269" t="s">
        <v>748</v>
      </c>
      <c r="F117" s="343"/>
    </row>
    <row r="118" spans="1:6" ht="18" customHeight="1" x14ac:dyDescent="0.15">
      <c r="A118" s="268">
        <v>33301</v>
      </c>
      <c r="B118" s="269" t="s">
        <v>740</v>
      </c>
      <c r="C118" s="269" t="s">
        <v>749</v>
      </c>
      <c r="D118" s="276"/>
      <c r="E118" s="269" t="s">
        <v>750</v>
      </c>
      <c r="F118" s="343"/>
    </row>
    <row r="119" spans="1:6" ht="18" customHeight="1" x14ac:dyDescent="0.15">
      <c r="A119" s="268">
        <v>33302</v>
      </c>
      <c r="B119" s="269" t="s">
        <v>740</v>
      </c>
      <c r="C119" s="269" t="s">
        <v>751</v>
      </c>
      <c r="D119" s="276"/>
      <c r="E119" s="269" t="s">
        <v>752</v>
      </c>
      <c r="F119" s="343"/>
    </row>
    <row r="120" spans="1:6" ht="18" customHeight="1" x14ac:dyDescent="0.15">
      <c r="A120" s="270">
        <v>33501</v>
      </c>
      <c r="B120" s="271" t="s">
        <v>740</v>
      </c>
      <c r="C120" s="271" t="s">
        <v>753</v>
      </c>
      <c r="D120" s="277"/>
      <c r="E120" s="271" t="s">
        <v>754</v>
      </c>
      <c r="F120" s="343"/>
    </row>
    <row r="121" spans="1:6" ht="18" customHeight="1" x14ac:dyDescent="0.15">
      <c r="A121" s="265">
        <v>41102</v>
      </c>
      <c r="B121" s="338" t="s">
        <v>863</v>
      </c>
      <c r="C121" s="266" t="s">
        <v>756</v>
      </c>
      <c r="D121" s="278"/>
      <c r="E121" s="266" t="s">
        <v>756</v>
      </c>
      <c r="F121" s="343"/>
    </row>
    <row r="122" spans="1:6" ht="18" customHeight="1" x14ac:dyDescent="0.15">
      <c r="A122" s="268">
        <v>41103</v>
      </c>
      <c r="B122" s="339" t="s">
        <v>864</v>
      </c>
      <c r="C122" s="269" t="s">
        <v>757</v>
      </c>
      <c r="D122" s="276"/>
      <c r="E122" s="269" t="s">
        <v>757</v>
      </c>
      <c r="F122" s="343"/>
    </row>
    <row r="123" spans="1:6" ht="18" customHeight="1" x14ac:dyDescent="0.15">
      <c r="A123" s="268">
        <v>41106</v>
      </c>
      <c r="B123" s="339" t="s">
        <v>755</v>
      </c>
      <c r="C123" s="269" t="s">
        <v>758</v>
      </c>
      <c r="D123" s="276"/>
      <c r="E123" s="269" t="s">
        <v>758</v>
      </c>
      <c r="F123" s="343"/>
    </row>
    <row r="124" spans="1:6" ht="18" customHeight="1" x14ac:dyDescent="0.15">
      <c r="A124" s="268">
        <v>41107</v>
      </c>
      <c r="B124" s="339" t="s">
        <v>755</v>
      </c>
      <c r="C124" s="269" t="s">
        <v>759</v>
      </c>
      <c r="D124" s="276"/>
      <c r="E124" s="269" t="s">
        <v>760</v>
      </c>
      <c r="F124" s="343"/>
    </row>
    <row r="125" spans="1:6" ht="18" customHeight="1" x14ac:dyDescent="0.15">
      <c r="A125" s="268">
        <v>41109</v>
      </c>
      <c r="B125" s="339" t="s">
        <v>755</v>
      </c>
      <c r="C125" s="269" t="s">
        <v>761</v>
      </c>
      <c r="D125" s="276"/>
      <c r="E125" s="269" t="s">
        <v>761</v>
      </c>
      <c r="F125" s="343"/>
    </row>
    <row r="126" spans="1:6" ht="18" customHeight="1" x14ac:dyDescent="0.15">
      <c r="A126" s="268">
        <v>41110</v>
      </c>
      <c r="B126" s="339" t="s">
        <v>755</v>
      </c>
      <c r="C126" s="269" t="s">
        <v>762</v>
      </c>
      <c r="D126" s="276"/>
      <c r="E126" s="269" t="s">
        <v>762</v>
      </c>
      <c r="F126" s="343"/>
    </row>
    <row r="127" spans="1:6" ht="18" customHeight="1" x14ac:dyDescent="0.15">
      <c r="A127" s="268">
        <v>41112</v>
      </c>
      <c r="B127" s="339" t="s">
        <v>755</v>
      </c>
      <c r="C127" s="269" t="s">
        <v>763</v>
      </c>
      <c r="D127" s="276"/>
      <c r="E127" s="269" t="s">
        <v>763</v>
      </c>
      <c r="F127" s="343"/>
    </row>
    <row r="128" spans="1:6" ht="18" customHeight="1" x14ac:dyDescent="0.15">
      <c r="A128" s="268">
        <v>41114</v>
      </c>
      <c r="B128" s="339" t="s">
        <v>755</v>
      </c>
      <c r="C128" s="269" t="s">
        <v>764</v>
      </c>
      <c r="D128" s="276"/>
      <c r="E128" s="269" t="s">
        <v>764</v>
      </c>
      <c r="F128" s="343"/>
    </row>
    <row r="129" spans="1:6" ht="18" customHeight="1" x14ac:dyDescent="0.15">
      <c r="A129" s="268">
        <v>41201</v>
      </c>
      <c r="B129" s="339" t="s">
        <v>755</v>
      </c>
      <c r="C129" s="269" t="s">
        <v>765</v>
      </c>
      <c r="D129" s="276"/>
      <c r="E129" s="269" t="s">
        <v>765</v>
      </c>
      <c r="F129" s="343"/>
    </row>
    <row r="130" spans="1:6" ht="18" customHeight="1" x14ac:dyDescent="0.15">
      <c r="A130" s="268">
        <v>41203</v>
      </c>
      <c r="B130" s="339" t="s">
        <v>755</v>
      </c>
      <c r="C130" s="269" t="s">
        <v>766</v>
      </c>
      <c r="D130" s="276"/>
      <c r="E130" s="269" t="s">
        <v>766</v>
      </c>
      <c r="F130" s="343"/>
    </row>
    <row r="131" spans="1:6" ht="18" customHeight="1" x14ac:dyDescent="0.15">
      <c r="A131" s="268">
        <v>41204</v>
      </c>
      <c r="B131" s="339" t="s">
        <v>755</v>
      </c>
      <c r="C131" s="269" t="s">
        <v>767</v>
      </c>
      <c r="D131" s="276"/>
      <c r="E131" s="269" t="s">
        <v>767</v>
      </c>
      <c r="F131" s="343"/>
    </row>
    <row r="132" spans="1:6" ht="18" customHeight="1" x14ac:dyDescent="0.15">
      <c r="A132" s="268">
        <v>41205</v>
      </c>
      <c r="B132" s="339" t="s">
        <v>755</v>
      </c>
      <c r="C132" s="269" t="s">
        <v>768</v>
      </c>
      <c r="D132" s="276"/>
      <c r="E132" s="269" t="s">
        <v>768</v>
      </c>
      <c r="F132" s="343"/>
    </row>
    <row r="133" spans="1:6" ht="18" customHeight="1" x14ac:dyDescent="0.15">
      <c r="A133" s="268">
        <v>41302</v>
      </c>
      <c r="B133" s="339" t="s">
        <v>755</v>
      </c>
      <c r="C133" s="269" t="s">
        <v>769</v>
      </c>
      <c r="D133" s="276"/>
      <c r="E133" s="269" t="s">
        <v>769</v>
      </c>
      <c r="F133" s="343"/>
    </row>
    <row r="134" spans="1:6" ht="18" customHeight="1" x14ac:dyDescent="0.15">
      <c r="A134" s="268">
        <v>41303</v>
      </c>
      <c r="B134" s="339" t="s">
        <v>755</v>
      </c>
      <c r="C134" s="269" t="s">
        <v>770</v>
      </c>
      <c r="D134" s="276"/>
      <c r="E134" s="269" t="s">
        <v>770</v>
      </c>
      <c r="F134" s="343"/>
    </row>
    <row r="135" spans="1:6" ht="18" customHeight="1" x14ac:dyDescent="0.15">
      <c r="A135" s="272">
        <v>41304</v>
      </c>
      <c r="B135" s="340" t="s">
        <v>755</v>
      </c>
      <c r="C135" s="273" t="s">
        <v>771</v>
      </c>
      <c r="D135" s="279"/>
      <c r="E135" s="273" t="s">
        <v>771</v>
      </c>
      <c r="F135" s="343"/>
    </row>
    <row r="136" spans="1:6" ht="18" customHeight="1" x14ac:dyDescent="0.15">
      <c r="A136" s="268">
        <v>41307</v>
      </c>
      <c r="B136" s="339" t="s">
        <v>755</v>
      </c>
      <c r="C136" s="269" t="s">
        <v>772</v>
      </c>
      <c r="D136" s="276"/>
      <c r="E136" s="269" t="s">
        <v>772</v>
      </c>
      <c r="F136" s="343"/>
    </row>
    <row r="137" spans="1:6" ht="18" customHeight="1" x14ac:dyDescent="0.15">
      <c r="A137" s="268">
        <v>41403</v>
      </c>
      <c r="B137" s="339" t="s">
        <v>755</v>
      </c>
      <c r="C137" s="269" t="s">
        <v>773</v>
      </c>
      <c r="D137" s="276"/>
      <c r="E137" s="269" t="s">
        <v>773</v>
      </c>
      <c r="F137" s="343"/>
    </row>
    <row r="138" spans="1:6" ht="18" customHeight="1" x14ac:dyDescent="0.15">
      <c r="A138" s="268">
        <v>41405</v>
      </c>
      <c r="B138" s="339" t="s">
        <v>755</v>
      </c>
      <c r="C138" s="269" t="s">
        <v>774</v>
      </c>
      <c r="D138" s="276"/>
      <c r="E138" s="269" t="s">
        <v>774</v>
      </c>
      <c r="F138" s="343"/>
    </row>
    <row r="139" spans="1:6" ht="18" customHeight="1" x14ac:dyDescent="0.15">
      <c r="A139" s="268">
        <v>41407</v>
      </c>
      <c r="B139" s="339" t="s">
        <v>755</v>
      </c>
      <c r="C139" s="269" t="s">
        <v>775</v>
      </c>
      <c r="D139" s="276"/>
      <c r="E139" s="269" t="s">
        <v>775</v>
      </c>
      <c r="F139" s="343"/>
    </row>
    <row r="140" spans="1:6" ht="18" customHeight="1" x14ac:dyDescent="0.15">
      <c r="A140" s="268">
        <v>41408</v>
      </c>
      <c r="B140" s="339" t="s">
        <v>755</v>
      </c>
      <c r="C140" s="269" t="s">
        <v>776</v>
      </c>
      <c r="D140" s="276"/>
      <c r="E140" s="269" t="s">
        <v>776</v>
      </c>
      <c r="F140" s="343"/>
    </row>
    <row r="141" spans="1:6" ht="18" customHeight="1" x14ac:dyDescent="0.15">
      <c r="A141" s="268">
        <v>41409</v>
      </c>
      <c r="B141" s="339" t="s">
        <v>755</v>
      </c>
      <c r="C141" s="269" t="s">
        <v>777</v>
      </c>
      <c r="D141" s="276"/>
      <c r="E141" s="269" t="s">
        <v>777</v>
      </c>
      <c r="F141" s="343"/>
    </row>
    <row r="142" spans="1:6" ht="18" customHeight="1" x14ac:dyDescent="0.15">
      <c r="A142" s="268">
        <v>41410</v>
      </c>
      <c r="B142" s="339" t="s">
        <v>755</v>
      </c>
      <c r="C142" s="269" t="s">
        <v>778</v>
      </c>
      <c r="D142" s="276"/>
      <c r="E142" s="269" t="s">
        <v>778</v>
      </c>
      <c r="F142" s="343"/>
    </row>
    <row r="143" spans="1:6" ht="18" customHeight="1" x14ac:dyDescent="0.15">
      <c r="A143" s="268">
        <v>41411</v>
      </c>
      <c r="B143" s="339" t="s">
        <v>755</v>
      </c>
      <c r="C143" s="269" t="s">
        <v>779</v>
      </c>
      <c r="D143" s="276"/>
      <c r="E143" s="269" t="s">
        <v>779</v>
      </c>
      <c r="F143" s="343"/>
    </row>
    <row r="144" spans="1:6" ht="18" customHeight="1" x14ac:dyDescent="0.15">
      <c r="A144" s="268">
        <v>41412</v>
      </c>
      <c r="B144" s="339" t="s">
        <v>755</v>
      </c>
      <c r="C144" s="269" t="s">
        <v>780</v>
      </c>
      <c r="D144" s="276"/>
      <c r="E144" s="269" t="s">
        <v>780</v>
      </c>
      <c r="F144" s="343"/>
    </row>
    <row r="145" spans="1:6" ht="18" customHeight="1" x14ac:dyDescent="0.15">
      <c r="A145" s="268">
        <v>41413</v>
      </c>
      <c r="B145" s="339" t="s">
        <v>755</v>
      </c>
      <c r="C145" s="269" t="s">
        <v>781</v>
      </c>
      <c r="D145" s="276"/>
      <c r="E145" s="269" t="s">
        <v>781</v>
      </c>
      <c r="F145" s="343"/>
    </row>
    <row r="146" spans="1:6" ht="18" customHeight="1" x14ac:dyDescent="0.15">
      <c r="A146" s="268">
        <v>41414</v>
      </c>
      <c r="B146" s="339" t="s">
        <v>755</v>
      </c>
      <c r="C146" s="269" t="s">
        <v>782</v>
      </c>
      <c r="D146" s="276"/>
      <c r="E146" s="269" t="s">
        <v>782</v>
      </c>
      <c r="F146" s="343"/>
    </row>
    <row r="147" spans="1:6" ht="18" customHeight="1" x14ac:dyDescent="0.15">
      <c r="A147" s="268">
        <v>41415</v>
      </c>
      <c r="B147" s="339" t="s">
        <v>755</v>
      </c>
      <c r="C147" s="269" t="s">
        <v>783</v>
      </c>
      <c r="D147" s="276"/>
      <c r="E147" s="269" t="s">
        <v>783</v>
      </c>
      <c r="F147" s="341" t="s">
        <v>867</v>
      </c>
    </row>
    <row r="148" spans="1:6" ht="18" customHeight="1" x14ac:dyDescent="0.15">
      <c r="A148" s="268">
        <v>41502</v>
      </c>
      <c r="B148" s="339" t="s">
        <v>755</v>
      </c>
      <c r="C148" s="269" t="s">
        <v>784</v>
      </c>
      <c r="D148" s="276"/>
      <c r="E148" s="269" t="s">
        <v>784</v>
      </c>
      <c r="F148" s="343"/>
    </row>
    <row r="149" spans="1:6" ht="18" customHeight="1" x14ac:dyDescent="0.15">
      <c r="A149" s="268">
        <v>41503</v>
      </c>
      <c r="B149" s="339" t="s">
        <v>755</v>
      </c>
      <c r="C149" s="269" t="s">
        <v>785</v>
      </c>
      <c r="D149" s="276"/>
      <c r="E149" s="269" t="s">
        <v>785</v>
      </c>
      <c r="F149" s="343"/>
    </row>
    <row r="150" spans="1:6" ht="18" customHeight="1" x14ac:dyDescent="0.15">
      <c r="A150" s="268">
        <v>41505</v>
      </c>
      <c r="B150" s="339" t="s">
        <v>755</v>
      </c>
      <c r="C150" s="269" t="s">
        <v>786</v>
      </c>
      <c r="D150" s="276"/>
      <c r="E150" s="269" t="s">
        <v>786</v>
      </c>
      <c r="F150" s="343"/>
    </row>
    <row r="151" spans="1:6" ht="18" customHeight="1" x14ac:dyDescent="0.15">
      <c r="A151" s="272">
        <v>41506</v>
      </c>
      <c r="B151" s="340" t="s">
        <v>755</v>
      </c>
      <c r="C151" s="273" t="s">
        <v>787</v>
      </c>
      <c r="D151" s="279"/>
      <c r="E151" s="273" t="s">
        <v>787</v>
      </c>
      <c r="F151" s="343"/>
    </row>
    <row r="152" spans="1:6" ht="18" customHeight="1" x14ac:dyDescent="0.15">
      <c r="A152" s="268">
        <v>41512</v>
      </c>
      <c r="B152" s="339" t="s">
        <v>755</v>
      </c>
      <c r="C152" s="269" t="s">
        <v>788</v>
      </c>
      <c r="D152" s="276"/>
      <c r="E152" s="269" t="s">
        <v>789</v>
      </c>
      <c r="F152" s="343"/>
    </row>
    <row r="153" spans="1:6" ht="18" customHeight="1" x14ac:dyDescent="0.15">
      <c r="A153" s="268">
        <v>41514</v>
      </c>
      <c r="B153" s="339" t="s">
        <v>755</v>
      </c>
      <c r="C153" s="269" t="s">
        <v>790</v>
      </c>
      <c r="D153" s="276"/>
      <c r="E153" s="269" t="s">
        <v>790</v>
      </c>
      <c r="F153" s="343"/>
    </row>
    <row r="154" spans="1:6" ht="18" customHeight="1" x14ac:dyDescent="0.15">
      <c r="A154" s="268">
        <v>41516</v>
      </c>
      <c r="B154" s="339" t="s">
        <v>755</v>
      </c>
      <c r="C154" s="269" t="s">
        <v>791</v>
      </c>
      <c r="D154" s="276"/>
      <c r="E154" s="269" t="s">
        <v>791</v>
      </c>
      <c r="F154" s="343"/>
    </row>
    <row r="155" spans="1:6" ht="18" customHeight="1" x14ac:dyDescent="0.15">
      <c r="A155" s="268">
        <v>41517</v>
      </c>
      <c r="B155" s="339" t="s">
        <v>755</v>
      </c>
      <c r="C155" s="269" t="s">
        <v>792</v>
      </c>
      <c r="D155" s="276"/>
      <c r="E155" s="269" t="s">
        <v>792</v>
      </c>
      <c r="F155" s="343"/>
    </row>
    <row r="156" spans="1:6" ht="18" customHeight="1" x14ac:dyDescent="0.15">
      <c r="A156" s="268">
        <v>41518</v>
      </c>
      <c r="B156" s="339" t="s">
        <v>755</v>
      </c>
      <c r="C156" s="269" t="s">
        <v>793</v>
      </c>
      <c r="D156" s="276"/>
      <c r="E156" s="269" t="s">
        <v>793</v>
      </c>
      <c r="F156" s="343"/>
    </row>
    <row r="157" spans="1:6" ht="18" customHeight="1" x14ac:dyDescent="0.15">
      <c r="A157" s="268">
        <v>41519</v>
      </c>
      <c r="B157" s="339" t="s">
        <v>755</v>
      </c>
      <c r="C157" s="269" t="s">
        <v>794</v>
      </c>
      <c r="D157" s="276"/>
      <c r="E157" s="269" t="s">
        <v>794</v>
      </c>
      <c r="F157" s="343"/>
    </row>
    <row r="158" spans="1:6" ht="18" customHeight="1" x14ac:dyDescent="0.15">
      <c r="A158" s="268">
        <v>41520</v>
      </c>
      <c r="B158" s="339" t="s">
        <v>755</v>
      </c>
      <c r="C158" s="269" t="s">
        <v>795</v>
      </c>
      <c r="D158" s="276"/>
      <c r="E158" s="269" t="s">
        <v>795</v>
      </c>
      <c r="F158" s="343"/>
    </row>
    <row r="159" spans="1:6" ht="18" customHeight="1" x14ac:dyDescent="0.15">
      <c r="A159" s="268">
        <v>41601</v>
      </c>
      <c r="B159" s="339" t="s">
        <v>755</v>
      </c>
      <c r="C159" s="269" t="s">
        <v>796</v>
      </c>
      <c r="D159" s="276"/>
      <c r="E159" s="269" t="s">
        <v>796</v>
      </c>
      <c r="F159" s="343"/>
    </row>
    <row r="160" spans="1:6" ht="18" customHeight="1" x14ac:dyDescent="0.15">
      <c r="A160" s="268">
        <v>41602</v>
      </c>
      <c r="B160" s="339" t="s">
        <v>755</v>
      </c>
      <c r="C160" s="269" t="s">
        <v>797</v>
      </c>
      <c r="D160" s="276"/>
      <c r="E160" s="269" t="s">
        <v>797</v>
      </c>
      <c r="F160" s="343"/>
    </row>
    <row r="161" spans="1:6" ht="18" customHeight="1" x14ac:dyDescent="0.15">
      <c r="A161" s="268">
        <v>41603</v>
      </c>
      <c r="B161" s="339" t="s">
        <v>755</v>
      </c>
      <c r="C161" s="269" t="s">
        <v>798</v>
      </c>
      <c r="D161" s="276"/>
      <c r="E161" s="269" t="s">
        <v>798</v>
      </c>
      <c r="F161" s="343"/>
    </row>
    <row r="162" spans="1:6" ht="18" customHeight="1" x14ac:dyDescent="0.15">
      <c r="A162" s="268">
        <v>41604</v>
      </c>
      <c r="B162" s="339" t="s">
        <v>755</v>
      </c>
      <c r="C162" s="269" t="s">
        <v>799</v>
      </c>
      <c r="D162" s="276"/>
      <c r="E162" s="269" t="s">
        <v>799</v>
      </c>
      <c r="F162" s="343"/>
    </row>
    <row r="163" spans="1:6" ht="18" customHeight="1" x14ac:dyDescent="0.15">
      <c r="A163" s="268">
        <v>41605</v>
      </c>
      <c r="B163" s="339" t="s">
        <v>755</v>
      </c>
      <c r="C163" s="269" t="s">
        <v>800</v>
      </c>
      <c r="D163" s="276"/>
      <c r="E163" s="269" t="s">
        <v>800</v>
      </c>
      <c r="F163" s="343"/>
    </row>
    <row r="164" spans="1:6" ht="18" customHeight="1" x14ac:dyDescent="0.15">
      <c r="A164" s="272">
        <v>41606</v>
      </c>
      <c r="B164" s="340" t="s">
        <v>755</v>
      </c>
      <c r="C164" s="273" t="s">
        <v>801</v>
      </c>
      <c r="D164" s="279"/>
      <c r="E164" s="273" t="s">
        <v>801</v>
      </c>
      <c r="F164" s="343"/>
    </row>
    <row r="165" spans="1:6" ht="18" customHeight="1" x14ac:dyDescent="0.15">
      <c r="A165" s="274">
        <v>61101</v>
      </c>
      <c r="B165" s="267" t="s">
        <v>802</v>
      </c>
      <c r="C165" s="267" t="s">
        <v>803</v>
      </c>
      <c r="D165" s="267" t="s">
        <v>804</v>
      </c>
      <c r="E165" s="267" t="s">
        <v>805</v>
      </c>
      <c r="F165" s="341" t="s">
        <v>867</v>
      </c>
    </row>
    <row r="166" spans="1:6" ht="18" customHeight="1" x14ac:dyDescent="0.15">
      <c r="A166" s="265">
        <v>61103</v>
      </c>
      <c r="B166" s="266" t="s">
        <v>397</v>
      </c>
      <c r="C166" s="266" t="s">
        <v>806</v>
      </c>
      <c r="D166" s="266" t="s">
        <v>807</v>
      </c>
      <c r="E166" s="266" t="s">
        <v>808</v>
      </c>
      <c r="F166" s="341" t="s">
        <v>846</v>
      </c>
    </row>
    <row r="167" spans="1:6" ht="18" customHeight="1" x14ac:dyDescent="0.15">
      <c r="A167" s="268">
        <v>61104</v>
      </c>
      <c r="B167" s="269" t="s">
        <v>397</v>
      </c>
      <c r="C167" s="269" t="s">
        <v>809</v>
      </c>
      <c r="D167" s="269" t="s">
        <v>804</v>
      </c>
      <c r="E167" s="269" t="s">
        <v>805</v>
      </c>
      <c r="F167" s="341" t="s">
        <v>867</v>
      </c>
    </row>
    <row r="168" spans="1:6" ht="18" customHeight="1" x14ac:dyDescent="0.15">
      <c r="A168" s="268">
        <v>61105</v>
      </c>
      <c r="B168" s="269" t="s">
        <v>397</v>
      </c>
      <c r="C168" s="269" t="s">
        <v>810</v>
      </c>
      <c r="D168" s="269" t="s">
        <v>811</v>
      </c>
      <c r="E168" s="269" t="s">
        <v>812</v>
      </c>
      <c r="F168" s="341" t="s">
        <v>846</v>
      </c>
    </row>
    <row r="169" spans="1:6" ht="18" customHeight="1" x14ac:dyDescent="0.15">
      <c r="A169" s="268">
        <v>61107</v>
      </c>
      <c r="B169" s="269" t="s">
        <v>397</v>
      </c>
      <c r="C169" s="269" t="s">
        <v>813</v>
      </c>
      <c r="D169" s="269" t="s">
        <v>669</v>
      </c>
      <c r="E169" s="269" t="s">
        <v>670</v>
      </c>
      <c r="F169" s="341" t="s">
        <v>846</v>
      </c>
    </row>
    <row r="170" spans="1:6" ht="18" customHeight="1" x14ac:dyDescent="0.15">
      <c r="A170" s="268">
        <v>61401</v>
      </c>
      <c r="B170" s="269" t="s">
        <v>397</v>
      </c>
      <c r="C170" s="269" t="s">
        <v>814</v>
      </c>
      <c r="D170" s="269" t="s">
        <v>815</v>
      </c>
      <c r="E170" s="269" t="s">
        <v>816</v>
      </c>
      <c r="F170" s="341" t="s">
        <v>846</v>
      </c>
    </row>
    <row r="171" spans="1:6" ht="18" customHeight="1" x14ac:dyDescent="0.15">
      <c r="A171" s="268">
        <v>61402</v>
      </c>
      <c r="B171" s="269" t="s">
        <v>397</v>
      </c>
      <c r="C171" s="269" t="s">
        <v>817</v>
      </c>
      <c r="D171" s="269" t="s">
        <v>398</v>
      </c>
      <c r="E171" s="269" t="s">
        <v>818</v>
      </c>
      <c r="F171" s="341" t="s">
        <v>846</v>
      </c>
    </row>
    <row r="172" spans="1:6" ht="18" customHeight="1" x14ac:dyDescent="0.15">
      <c r="A172" s="270">
        <v>61501</v>
      </c>
      <c r="B172" s="271" t="s">
        <v>397</v>
      </c>
      <c r="C172" s="271" t="s">
        <v>819</v>
      </c>
      <c r="D172" s="271" t="s">
        <v>820</v>
      </c>
      <c r="E172" s="271" t="s">
        <v>821</v>
      </c>
      <c r="F172" s="341" t="s">
        <v>867</v>
      </c>
    </row>
    <row r="173" spans="1:6" s="280" customFormat="1" ht="18" customHeight="1" x14ac:dyDescent="0.15">
      <c r="A173" s="265">
        <v>62101</v>
      </c>
      <c r="B173" s="266" t="s">
        <v>401</v>
      </c>
      <c r="C173" s="266" t="s">
        <v>822</v>
      </c>
      <c r="D173" s="266" t="s">
        <v>823</v>
      </c>
      <c r="E173" s="266" t="s">
        <v>400</v>
      </c>
      <c r="F173" s="341" t="s">
        <v>867</v>
      </c>
    </row>
    <row r="174" spans="1:6" x14ac:dyDescent="0.15">
      <c r="A174" s="268">
        <v>62501</v>
      </c>
      <c r="B174" s="269" t="s">
        <v>401</v>
      </c>
      <c r="C174" s="269" t="s">
        <v>824</v>
      </c>
      <c r="D174" s="269" t="s">
        <v>825</v>
      </c>
      <c r="E174" s="269" t="s">
        <v>826</v>
      </c>
      <c r="F174" s="341" t="s">
        <v>846</v>
      </c>
    </row>
    <row r="175" spans="1:6" x14ac:dyDescent="0.15">
      <c r="A175" s="270">
        <v>62601</v>
      </c>
      <c r="B175" s="271" t="s">
        <v>827</v>
      </c>
      <c r="C175" s="271" t="s">
        <v>828</v>
      </c>
      <c r="D175" s="271" t="s">
        <v>823</v>
      </c>
      <c r="E175" s="271" t="s">
        <v>400</v>
      </c>
      <c r="F175" s="341" t="s">
        <v>867</v>
      </c>
    </row>
    <row r="176" spans="1:6" x14ac:dyDescent="0.15">
      <c r="A176" s="265">
        <v>63102</v>
      </c>
      <c r="B176" s="266" t="s">
        <v>829</v>
      </c>
      <c r="C176" s="266" t="s">
        <v>830</v>
      </c>
      <c r="D176" s="266" t="s">
        <v>831</v>
      </c>
      <c r="E176" s="266" t="s">
        <v>832</v>
      </c>
      <c r="F176" s="341" t="s">
        <v>54</v>
      </c>
    </row>
    <row r="177" spans="1:6" x14ac:dyDescent="0.15">
      <c r="A177" s="268">
        <v>63201</v>
      </c>
      <c r="B177" s="269" t="s">
        <v>404</v>
      </c>
      <c r="C177" s="269" t="s">
        <v>833</v>
      </c>
      <c r="D177" s="269" t="s">
        <v>834</v>
      </c>
      <c r="E177" s="269" t="s">
        <v>835</v>
      </c>
      <c r="F177" s="341" t="s">
        <v>846</v>
      </c>
    </row>
    <row r="178" spans="1:6" x14ac:dyDescent="0.15">
      <c r="A178" s="268">
        <v>63501</v>
      </c>
      <c r="B178" s="269" t="s">
        <v>404</v>
      </c>
      <c r="C178" s="269" t="s">
        <v>110</v>
      </c>
      <c r="D178" s="269" t="s">
        <v>836</v>
      </c>
      <c r="E178" s="269" t="s">
        <v>837</v>
      </c>
      <c r="F178" s="341" t="s">
        <v>867</v>
      </c>
    </row>
    <row r="179" spans="1:6" x14ac:dyDescent="0.15">
      <c r="A179" s="268">
        <v>63502</v>
      </c>
      <c r="B179" s="269" t="s">
        <v>404</v>
      </c>
      <c r="C179" s="269" t="s">
        <v>403</v>
      </c>
      <c r="D179" s="269" t="s">
        <v>838</v>
      </c>
      <c r="E179" s="269" t="s">
        <v>839</v>
      </c>
      <c r="F179" s="341" t="s">
        <v>55</v>
      </c>
    </row>
    <row r="180" spans="1:6" x14ac:dyDescent="0.15">
      <c r="A180" s="272">
        <v>63603</v>
      </c>
      <c r="B180" s="273" t="s">
        <v>404</v>
      </c>
      <c r="C180" s="273" t="s">
        <v>840</v>
      </c>
      <c r="D180" s="273" t="s">
        <v>841</v>
      </c>
      <c r="E180" s="273" t="s">
        <v>842</v>
      </c>
      <c r="F180" s="341" t="s">
        <v>846</v>
      </c>
    </row>
    <row r="181" spans="1:6" x14ac:dyDescent="0.15">
      <c r="A181" s="318">
        <v>99999</v>
      </c>
      <c r="B181" s="319" t="s">
        <v>319</v>
      </c>
      <c r="C181" s="320" t="s">
        <v>843</v>
      </c>
      <c r="D181" s="321" t="s">
        <v>844</v>
      </c>
      <c r="E181" s="321" t="s">
        <v>845</v>
      </c>
      <c r="F181" s="344" t="s">
        <v>846</v>
      </c>
    </row>
  </sheetData>
  <autoFilter ref="A1:F181"/>
  <phoneticPr fontId="3"/>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7</vt:i4>
      </vt:variant>
    </vt:vector>
  </HeadingPairs>
  <TitlesOfParts>
    <vt:vector size="16" baseType="lpstr">
      <vt:lpstr>一番最初に入力</vt:lpstr>
      <vt:lpstr>様式第４号</vt:lpstr>
      <vt:lpstr>収支予算書</vt:lpstr>
      <vt:lpstr>別表１</vt:lpstr>
      <vt:lpstr>別表２-①</vt:lpstr>
      <vt:lpstr>別表２-②</vt:lpstr>
      <vt:lpstr>別紙1【延長保育料減免分】</vt:lpstr>
      <vt:lpstr>補助金基準額表 </vt:lpstr>
      <vt:lpstr>【適宜更新してください】法人情報</vt:lpstr>
      <vt:lpstr>収支予算書!Print_Area</vt:lpstr>
      <vt:lpstr>別紙1【延長保育料減免分】!Print_Area</vt:lpstr>
      <vt:lpstr>別表１!Print_Area</vt:lpstr>
      <vt:lpstr>'別表２-①'!Print_Area</vt:lpstr>
      <vt:lpstr>'別表２-②'!Print_Area</vt:lpstr>
      <vt:lpstr>'補助金基準額表 '!Print_Area</vt:lpstr>
      <vt:lpstr>様式第４号!Print_Area</vt:lpstr>
    </vt:vector>
  </TitlesOfParts>
  <Company>仙台市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kikpc996</dc:creator>
  <cp:lastModifiedBy>仙台市</cp:lastModifiedBy>
  <cp:lastPrinted>2021-03-02T07:11:15Z</cp:lastPrinted>
  <dcterms:created xsi:type="dcterms:W3CDTF">2006-02-13T04:55:03Z</dcterms:created>
  <dcterms:modified xsi:type="dcterms:W3CDTF">2021-03-02T07:12:15Z</dcterms:modified>
</cp:coreProperties>
</file>