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7\1_R7補助金申請案内\1-イ_延長保育事業費補助金\"/>
    </mc:Choice>
  </mc:AlternateContent>
  <bookViews>
    <workbookView xWindow="120" yWindow="15" windowWidth="14955" windowHeight="8445" tabRatio="873" firstSheet="1" activeTab="1"/>
  </bookViews>
  <sheets>
    <sheet name="一番最初に入力" sheetId="28" state="hidden" r:id="rId1"/>
    <sheet name="様式第４号" sheetId="29" r:id="rId2"/>
    <sheet name="収支予算書" sheetId="30" r:id="rId3"/>
    <sheet name="別表１" sheetId="31" r:id="rId4"/>
    <sheet name="別表２-①" sheetId="32" r:id="rId5"/>
    <sheet name="別表２-②" sheetId="33" r:id="rId6"/>
    <sheet name="別紙1【延長保育料減免分】" sheetId="34" r:id="rId7"/>
    <sheet name="補助金基準額表 " sheetId="36" r:id="rId8"/>
    <sheet name="【適宜更新してください】法人情報" sheetId="38" state="hidden" r:id="rId9"/>
  </sheets>
  <externalReferences>
    <externalReference r:id="rId10"/>
  </externalReferences>
  <definedNames>
    <definedName name="_1_45">'[1]別表２（検便費）'!$P$55</definedName>
    <definedName name="_121_150">'[1]別表２（検便費）'!$P$59</definedName>
    <definedName name="_151_180">'[1]別表２（検便費）'!$P$60</definedName>
    <definedName name="_181">'[1]別表２（検便費）'!$P$61</definedName>
    <definedName name="_45_60">'[1]別表２（検便費）'!$P$56</definedName>
    <definedName name="_61_90">'[1]別表２（検便費）'!$P$57</definedName>
    <definedName name="_91_120">'[1]別表２（検便費）'!$P$58</definedName>
    <definedName name="_xlnm._FilterDatabase" localSheetId="8" hidden="1">【適宜更新してください】法人情報!$A$1:$F$168</definedName>
    <definedName name="_xlnm.Print_Area" localSheetId="0">一番最初に入力!$A$1:$P$116</definedName>
    <definedName name="_xlnm.Print_Area" localSheetId="2">収支予算書!$A$1:$I$40</definedName>
    <definedName name="_xlnm.Print_Area" localSheetId="6">別紙1【延長保育料減免分】!$A$1:$V$41</definedName>
    <definedName name="_xlnm.Print_Area" localSheetId="3">別表１!$A$1:$L$35</definedName>
    <definedName name="_xlnm.Print_Area" localSheetId="4">'別表２-①'!$A$1:$S$21</definedName>
    <definedName name="_xlnm.Print_Area" localSheetId="5">'別表２-②'!$A$1:$P$53</definedName>
    <definedName name="_xlnm.Print_Area" localSheetId="7">'補助金基準額表 '!$A$1:$G$66</definedName>
    <definedName name="_xlnm.Print_Area" localSheetId="1">様式第４号!$A$1:$T$35</definedName>
    <definedName name="定員">'[1]別表２（検便費）'!$O$55:$O$61</definedName>
  </definedNames>
  <calcPr calcId="162913"/>
  <fileRecoveryPr autoRecover="0"/>
</workbook>
</file>

<file path=xl/calcChain.xml><?xml version="1.0" encoding="utf-8"?>
<calcChain xmlns="http://schemas.openxmlformats.org/spreadsheetml/2006/main">
  <c r="G30" i="33" l="1"/>
  <c r="D30" i="33"/>
  <c r="F15" i="29" l="1"/>
  <c r="E51" i="32" l="1"/>
  <c r="E50" i="32"/>
  <c r="E49" i="32"/>
  <c r="E48" i="32"/>
  <c r="E47" i="32"/>
  <c r="E46" i="32"/>
  <c r="E45" i="32"/>
  <c r="E41" i="32"/>
  <c r="E40" i="32"/>
  <c r="E39" i="32"/>
  <c r="E38" i="32"/>
  <c r="E37" i="32"/>
  <c r="E36" i="32"/>
  <c r="E35" i="32"/>
  <c r="E31" i="32"/>
  <c r="E30" i="32"/>
  <c r="E29" i="32"/>
  <c r="E28" i="32"/>
  <c r="E27" i="32"/>
  <c r="E26" i="32"/>
  <c r="E25" i="32"/>
  <c r="N36" i="33"/>
  <c r="I36" i="33"/>
  <c r="D36" i="33"/>
  <c r="N37" i="33"/>
  <c r="I37" i="33"/>
  <c r="D37" i="33"/>
  <c r="N40" i="33"/>
  <c r="I40" i="33"/>
  <c r="D40" i="33"/>
  <c r="N39" i="33"/>
  <c r="I39" i="33"/>
  <c r="D39" i="33"/>
  <c r="N38" i="33"/>
  <c r="I38" i="33"/>
  <c r="D38" i="33"/>
  <c r="N35" i="33"/>
  <c r="I35" i="33"/>
  <c r="D35" i="33"/>
  <c r="N34" i="33"/>
  <c r="I34" i="33"/>
  <c r="D34" i="33"/>
  <c r="D12" i="31" l="1"/>
  <c r="C9" i="33" l="1"/>
  <c r="Q2" i="29" l="1"/>
  <c r="M11" i="29" l="1"/>
  <c r="M10" i="29"/>
  <c r="K9" i="29"/>
  <c r="K8" i="29"/>
  <c r="C3" i="34" l="1"/>
  <c r="B3" i="33"/>
  <c r="B3" i="32"/>
  <c r="B3" i="31"/>
  <c r="C3" i="30"/>
  <c r="F24" i="29"/>
  <c r="I5" i="31"/>
  <c r="M5" i="33"/>
  <c r="T32" i="34"/>
  <c r="J32" i="34"/>
  <c r="T30" i="34"/>
  <c r="J30" i="34"/>
  <c r="T28" i="34"/>
  <c r="J28" i="34"/>
  <c r="T26" i="34"/>
  <c r="J26" i="34"/>
  <c r="T24" i="34"/>
  <c r="J24" i="34"/>
  <c r="T22" i="34"/>
  <c r="J22" i="34"/>
  <c r="T20" i="34"/>
  <c r="J20" i="34"/>
  <c r="T18" i="34"/>
  <c r="J18" i="34"/>
  <c r="T16" i="34"/>
  <c r="J16" i="34"/>
  <c r="T14" i="34"/>
  <c r="J14" i="34"/>
  <c r="T12" i="34"/>
  <c r="J12" i="34"/>
  <c r="T10" i="34"/>
  <c r="J10" i="34"/>
  <c r="L25" i="33"/>
  <c r="G13" i="32"/>
  <c r="E14" i="31"/>
  <c r="E12" i="31"/>
  <c r="F38" i="30"/>
  <c r="C14" i="31" s="1"/>
  <c r="E38" i="30"/>
  <c r="C12" i="31" s="1"/>
  <c r="G37" i="30"/>
  <c r="G36" i="30"/>
  <c r="G35" i="30"/>
  <c r="G34" i="30"/>
  <c r="G33" i="30"/>
  <c r="G32" i="30"/>
  <c r="G31" i="30"/>
  <c r="G30" i="30"/>
  <c r="G29" i="30"/>
  <c r="G28" i="30"/>
  <c r="G27" i="30"/>
  <c r="G26" i="30"/>
  <c r="G25" i="30"/>
  <c r="G24" i="30"/>
  <c r="G23" i="30"/>
  <c r="G17" i="30"/>
  <c r="G16" i="30"/>
  <c r="G15" i="30"/>
  <c r="G14" i="30"/>
  <c r="G13" i="30"/>
  <c r="T34" i="34" l="1"/>
  <c r="H39" i="34" s="1"/>
  <c r="J14" i="31" s="1"/>
  <c r="G14" i="31"/>
  <c r="J34" i="34"/>
  <c r="E39" i="34" s="1"/>
  <c r="J12" i="31" s="1"/>
  <c r="F12" i="31" s="1"/>
  <c r="C16" i="31"/>
  <c r="G38" i="30"/>
  <c r="E16" i="31"/>
  <c r="F23" i="29"/>
  <c r="M6" i="33"/>
  <c r="S5" i="34"/>
  <c r="F6" i="30"/>
  <c r="N4" i="32"/>
  <c r="I4" i="31"/>
  <c r="N5" i="32"/>
  <c r="S4" i="34"/>
  <c r="F5" i="30"/>
  <c r="D14" i="31" l="1"/>
  <c r="F14" i="31" s="1"/>
  <c r="N17" i="32"/>
  <c r="N13" i="32"/>
  <c r="N15" i="32"/>
  <c r="Q15" i="32" s="1"/>
  <c r="J16" i="31"/>
  <c r="K39" i="34"/>
  <c r="Q13" i="32"/>
  <c r="Q17" i="32"/>
  <c r="D16" i="31" l="1"/>
  <c r="H14" i="31"/>
  <c r="I14" i="31" s="1"/>
  <c r="K14" i="31" s="1"/>
  <c r="F12" i="30" s="1"/>
  <c r="F18" i="30" s="1"/>
  <c r="Q19" i="32"/>
  <c r="G12" i="31" s="1"/>
  <c r="H12" i="31" s="1"/>
  <c r="I12" i="31" s="1"/>
  <c r="K12" i="31" s="1"/>
  <c r="F16" i="31"/>
  <c r="K16" i="31" l="1"/>
  <c r="J22" i="29" s="1"/>
  <c r="G16" i="31"/>
  <c r="E12" i="30"/>
  <c r="H16" i="31"/>
  <c r="I16" i="31" l="1"/>
  <c r="G12" i="30" l="1"/>
  <c r="G18" i="30" s="1"/>
  <c r="E18" i="30"/>
</calcChain>
</file>

<file path=xl/comments1.xml><?xml version="1.0" encoding="utf-8"?>
<comments xmlns="http://schemas.openxmlformats.org/spreadsheetml/2006/main">
  <authors>
    <author>仙台市</author>
  </authors>
  <commentList>
    <comment ref="C14" authorId="0" shapeId="0">
      <text>
        <r>
          <rPr>
            <b/>
            <sz val="9"/>
            <color indexed="81"/>
            <rFont val="游ゴシック"/>
            <family val="3"/>
            <charset val="128"/>
          </rPr>
          <t>令和５年度
→５で入力</t>
        </r>
      </text>
    </comment>
  </commentList>
</comments>
</file>

<file path=xl/comments2.xml><?xml version="1.0" encoding="utf-8"?>
<comments xmlns="http://schemas.openxmlformats.org/spreadsheetml/2006/main">
  <authors>
    <author>仙台市</author>
  </authors>
  <commentList>
    <comment ref="S5" authorId="0" shapeId="0">
      <text>
        <r>
          <rPr>
            <b/>
            <sz val="18"/>
            <color indexed="81"/>
            <rFont val="游ゴシック"/>
            <family val="3"/>
            <charset val="128"/>
          </rPr>
          <t>提出日を記載してください。</t>
        </r>
      </text>
    </comment>
    <comment ref="M10" authorId="0" shapeId="0">
      <text>
        <r>
          <rPr>
            <b/>
            <sz val="16"/>
            <color indexed="81"/>
            <rFont val="游ゴシック"/>
            <family val="3"/>
            <charset val="128"/>
          </rPr>
          <t>設置者（法人等）の所在地が自動入力されます。
法人の住所等が変更となった場合は直接入力してください。
家庭的保育事業・小規模保育事業C型の方のみ、債権者登録されているご自宅の住所を直接入力してください。</t>
        </r>
      </text>
    </comment>
    <comment ref="M12" authorId="0" shapeId="0">
      <text>
        <r>
          <rPr>
            <b/>
            <sz val="16"/>
            <color indexed="81"/>
            <rFont val="游ゴシック"/>
            <family val="3"/>
            <charset val="128"/>
          </rPr>
          <t>代表者役職及び代表者名をご記載ください。
家庭的保育事業・小規模保育事業C型の方は記載不要です。</t>
        </r>
      </text>
    </comment>
    <comment ref="R12" authorId="0" shapeId="0">
      <text>
        <r>
          <rPr>
            <b/>
            <sz val="18"/>
            <color indexed="81"/>
            <rFont val="游ゴシック"/>
            <family val="3"/>
            <charset val="128"/>
          </rPr>
          <t>R7.4～　押印不要となりました。</t>
        </r>
      </text>
    </comment>
    <comment ref="N33"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C7" authorId="0" shapeId="0">
      <text>
        <r>
          <rPr>
            <b/>
            <sz val="9"/>
            <color indexed="81"/>
            <rFont val="游ゴシック"/>
            <family val="3"/>
            <charset val="128"/>
          </rPr>
          <t>プルダウンより選択</t>
        </r>
      </text>
    </comment>
    <comment ref="P7" authorId="0" shapeId="0">
      <text>
        <r>
          <rPr>
            <b/>
            <sz val="11"/>
            <color indexed="81"/>
            <rFont val="游ゴシック"/>
            <family val="3"/>
            <charset val="128"/>
          </rPr>
          <t>２．短時間延長保育平均利用児童が0.5人未満
４．保育短時間平均在籍児童数が0.5人未満で
補助金が非該当の場合、「該当なし」を選択してください。</t>
        </r>
      </text>
    </comment>
  </commentList>
</comments>
</file>

<file path=xl/comments4.xml><?xml version="1.0" encoding="utf-8"?>
<comments xmlns="http://schemas.openxmlformats.org/spreadsheetml/2006/main">
  <authors>
    <author>仙台市</author>
  </authors>
  <commentList>
    <comment ref="C9" authorId="0" shapeId="0">
      <text>
        <r>
          <rPr>
            <b/>
            <sz val="12"/>
            <color indexed="81"/>
            <rFont val="游ゴシック"/>
            <family val="3"/>
            <charset val="128"/>
          </rPr>
          <t>自動入力</t>
        </r>
      </text>
    </comment>
  </commentList>
</comments>
</file>

<file path=xl/sharedStrings.xml><?xml version="1.0" encoding="utf-8"?>
<sst xmlns="http://schemas.openxmlformats.org/spreadsheetml/2006/main" count="1654" uniqueCount="950">
  <si>
    <t>Ａ　</t>
  </si>
  <si>
    <t>収入</t>
    <rPh sb="0" eb="2">
      <t>シュウニュウ</t>
    </rPh>
    <phoneticPr fontId="3"/>
  </si>
  <si>
    <t>項　　目</t>
    <rPh sb="0" eb="1">
      <t>コウ</t>
    </rPh>
    <rPh sb="3" eb="4">
      <t>メ</t>
    </rPh>
    <phoneticPr fontId="3"/>
  </si>
  <si>
    <t>収入額</t>
    <rPh sb="0" eb="2">
      <t>シュウニュウ</t>
    </rPh>
    <rPh sb="2" eb="3">
      <t>ガク</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</si>
  <si>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</si>
  <si>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</si>
  <si>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</si>
  <si>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</si>
  <si>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</si>
  <si>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</si>
  <si>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</si>
  <si>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</si>
  <si>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</si>
  <si>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</si>
  <si>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</si>
  <si>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</si>
  <si>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</si>
  <si>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</si>
  <si>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</si>
  <si>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</si>
  <si>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（単位：円）</t>
  </si>
  <si>
    <t>実施類型</t>
    <rPh sb="0" eb="2">
      <t>ジッシ</t>
    </rPh>
    <rPh sb="2" eb="3">
      <t>ルイ</t>
    </rPh>
    <rPh sb="3" eb="4">
      <t>ガタ</t>
    </rPh>
    <phoneticPr fontId="3"/>
  </si>
  <si>
    <t>１時間延長型</t>
    <rPh sb="3" eb="5">
      <t>エンチョウ</t>
    </rPh>
    <rPh sb="5" eb="6">
      <t>カタ</t>
    </rPh>
    <phoneticPr fontId="3"/>
  </si>
  <si>
    <t>２時間延長型</t>
    <rPh sb="3" eb="5">
      <t>エンチョウ</t>
    </rPh>
    <rPh sb="5" eb="6">
      <t>カタ</t>
    </rPh>
    <phoneticPr fontId="3"/>
  </si>
  <si>
    <t>３時間延長型</t>
    <rPh sb="3" eb="5">
      <t>エンチョウ</t>
    </rPh>
    <rPh sb="5" eb="6">
      <t>カタ</t>
    </rPh>
    <phoneticPr fontId="3"/>
  </si>
  <si>
    <t>基本分</t>
    <rPh sb="0" eb="2">
      <t>キホン</t>
    </rPh>
    <rPh sb="2" eb="3">
      <t>ブン</t>
    </rPh>
    <phoneticPr fontId="3"/>
  </si>
  <si>
    <t>補助金（所要額）</t>
    <rPh sb="0" eb="3">
      <t>ホジョキン</t>
    </rPh>
    <rPh sb="4" eb="6">
      <t>ショヨウ</t>
    </rPh>
    <rPh sb="6" eb="7">
      <t>ガク</t>
    </rPh>
    <phoneticPr fontId="3"/>
  </si>
  <si>
    <t>備考　※2</t>
    <rPh sb="0" eb="2">
      <t>ビコウ</t>
    </rPh>
    <phoneticPr fontId="3"/>
  </si>
  <si>
    <t>２．事業担当職員の状況</t>
    <rPh sb="2" eb="4">
      <t>ジギョウ</t>
    </rPh>
    <rPh sb="4" eb="6">
      <t>タントウ</t>
    </rPh>
    <rPh sb="6" eb="8">
      <t>ショクイン</t>
    </rPh>
    <rPh sb="9" eb="11">
      <t>ジョウキョウ</t>
    </rPh>
    <phoneticPr fontId="3"/>
  </si>
  <si>
    <t>保育短時間
延長</t>
    <rPh sb="0" eb="2">
      <t>ホイク</t>
    </rPh>
    <rPh sb="2" eb="5">
      <t>タンジカン</t>
    </rPh>
    <rPh sb="6" eb="8">
      <t>エンチョウ</t>
    </rPh>
    <phoneticPr fontId="3"/>
  </si>
  <si>
    <t>合計</t>
    <rPh sb="0" eb="2">
      <t>ゴウケイ</t>
    </rPh>
    <phoneticPr fontId="3"/>
  </si>
  <si>
    <t>保育短時間に
かかる延長</t>
    <rPh sb="0" eb="2">
      <t>ホイク</t>
    </rPh>
    <rPh sb="2" eb="5">
      <t>タンジカン</t>
    </rPh>
    <rPh sb="10" eb="12">
      <t>エンチョウ</t>
    </rPh>
    <phoneticPr fontId="3"/>
  </si>
  <si>
    <t>保育標準時間にかかる延長</t>
    <rPh sb="0" eb="2">
      <t>ホイク</t>
    </rPh>
    <rPh sb="2" eb="4">
      <t>ヒョウジュン</t>
    </rPh>
    <rPh sb="4" eb="6">
      <t>ジカン</t>
    </rPh>
    <rPh sb="10" eb="12">
      <t>エンチョウ</t>
    </rPh>
    <phoneticPr fontId="3"/>
  </si>
  <si>
    <t>合　計</t>
    <rPh sb="0" eb="1">
      <t>ア</t>
    </rPh>
    <rPh sb="2" eb="3">
      <t>ケイ</t>
    </rPh>
    <phoneticPr fontId="3"/>
  </si>
  <si>
    <t>延長保育利用料</t>
    <rPh sb="0" eb="2">
      <t>エンチョウ</t>
    </rPh>
    <rPh sb="2" eb="4">
      <t>ホイク</t>
    </rPh>
    <rPh sb="4" eb="6">
      <t>リヨウ</t>
    </rPh>
    <rPh sb="6" eb="7">
      <t>リョウ</t>
    </rPh>
    <phoneticPr fontId="3"/>
  </si>
  <si>
    <t>寄付金等</t>
    <rPh sb="0" eb="3">
      <t>キフキン</t>
    </rPh>
    <rPh sb="3" eb="4">
      <t>ナド</t>
    </rPh>
    <phoneticPr fontId="3"/>
  </si>
  <si>
    <t xml:space="preserve">       　       　　　　　　　　　　　　　  法人名又は氏名　　○○会</t>
    <rPh sb="41" eb="42">
      <t>カイ</t>
    </rPh>
    <phoneticPr fontId="3"/>
  </si>
  <si>
    <t>＝</t>
    <phoneticPr fontId="3"/>
  </si>
  <si>
    <t>No ※1</t>
    <phoneticPr fontId="3"/>
  </si>
  <si>
    <t>多子減免</t>
    <rPh sb="0" eb="2">
      <t>タシ</t>
    </rPh>
    <rPh sb="2" eb="4">
      <t>ゲンメン</t>
    </rPh>
    <phoneticPr fontId="3"/>
  </si>
  <si>
    <t>その他の収入</t>
    <rPh sb="2" eb="3">
      <t>ホカ</t>
    </rPh>
    <rPh sb="4" eb="6">
      <t>シュウニュウ</t>
    </rPh>
    <phoneticPr fontId="3"/>
  </si>
  <si>
    <t>※２　職員のローテーションにより事業を実施する場合には，保育士等名を省略し，その旨を備考欄に明記すること。</t>
    <rPh sb="28" eb="31">
      <t>ホイクシ</t>
    </rPh>
    <rPh sb="31" eb="32">
      <t>トウ</t>
    </rPh>
    <rPh sb="32" eb="33">
      <t>ナ</t>
    </rPh>
    <rPh sb="34" eb="36">
      <t>ショウリャク</t>
    </rPh>
    <phoneticPr fontId="3"/>
  </si>
  <si>
    <t>保育士等名</t>
    <rPh sb="0" eb="3">
      <t>ホイクシ</t>
    </rPh>
    <rPh sb="3" eb="4">
      <t>トウ</t>
    </rPh>
    <rPh sb="4" eb="5">
      <t>ナ</t>
    </rPh>
    <phoneticPr fontId="3"/>
  </si>
  <si>
    <t>※１　保育士等以外の者は番号を○で囲み，備考欄に職種を記入すること。</t>
    <rPh sb="3" eb="6">
      <t>ホイクシ</t>
    </rPh>
    <rPh sb="6" eb="7">
      <t>トウ</t>
    </rPh>
    <rPh sb="7" eb="9">
      <t>イガイ</t>
    </rPh>
    <phoneticPr fontId="3"/>
  </si>
  <si>
    <t>30分延長型</t>
    <rPh sb="2" eb="3">
      <t>プン</t>
    </rPh>
    <rPh sb="3" eb="5">
      <t>エンチョウ</t>
    </rPh>
    <rPh sb="5" eb="6">
      <t>ガタ</t>
    </rPh>
    <phoneticPr fontId="3"/>
  </si>
  <si>
    <t>施設類型</t>
    <rPh sb="0" eb="2">
      <t>シセツ</t>
    </rPh>
    <phoneticPr fontId="3"/>
  </si>
  <si>
    <t>施設名</t>
  </si>
  <si>
    <t>Ａ階層</t>
    <rPh sb="1" eb="3">
      <t>カイソウ</t>
    </rPh>
    <phoneticPr fontId="3"/>
  </si>
  <si>
    <t>階層</t>
    <rPh sb="0" eb="2">
      <t>カイソウ</t>
    </rPh>
    <phoneticPr fontId="3"/>
  </si>
  <si>
    <t>実施類型</t>
    <rPh sb="0" eb="2">
      <t>ジッシ</t>
    </rPh>
    <rPh sb="2" eb="4">
      <t>ルイケイ</t>
    </rPh>
    <phoneticPr fontId="3"/>
  </si>
  <si>
    <t>Ｂ階層</t>
    <rPh sb="1" eb="3">
      <t>カイソウ</t>
    </rPh>
    <phoneticPr fontId="3"/>
  </si>
  <si>
    <t>Ａ
延べ人数</t>
    <rPh sb="2" eb="3">
      <t>ノ</t>
    </rPh>
    <rPh sb="4" eb="6">
      <t>ニンズウ</t>
    </rPh>
    <phoneticPr fontId="3"/>
  </si>
  <si>
    <t>1時間延長型</t>
    <phoneticPr fontId="3"/>
  </si>
  <si>
    <t>2時間延長型</t>
  </si>
  <si>
    <t>3時間延長型</t>
  </si>
  <si>
    <t>（Ａ×Ｂ）
減免額計</t>
    <rPh sb="6" eb="8">
      <t>ゲンメン</t>
    </rPh>
    <rPh sb="8" eb="9">
      <t>ガク</t>
    </rPh>
    <rPh sb="9" eb="10">
      <t>ケイ</t>
    </rPh>
    <phoneticPr fontId="3"/>
  </si>
  <si>
    <t>Ａ
短時間延長保育
平均利用児童数
（人）　　　　　　　　　　</t>
    <rPh sb="3" eb="6">
      <t>タンジカン</t>
    </rPh>
    <rPh sb="6" eb="8">
      <t>エンチョウ</t>
    </rPh>
    <rPh sb="8" eb="10">
      <t>ホイク</t>
    </rPh>
    <rPh sb="11" eb="13">
      <t>ヘイキン</t>
    </rPh>
    <rPh sb="13" eb="15">
      <t>リヨウ</t>
    </rPh>
    <rPh sb="15" eb="17">
      <t>ジドウ</t>
    </rPh>
    <rPh sb="17" eb="18">
      <t>カズ</t>
    </rPh>
    <rPh sb="20" eb="21">
      <t>ニン</t>
    </rPh>
    <phoneticPr fontId="3"/>
  </si>
  <si>
    <t>×</t>
    <phoneticPr fontId="3"/>
  </si>
  <si>
    <t>基準延長時間</t>
    <phoneticPr fontId="3"/>
  </si>
  <si>
    <t>Ｂ
基準延長時間</t>
    <rPh sb="3" eb="5">
      <t>キジュン</t>
    </rPh>
    <rPh sb="5" eb="7">
      <t>エンチョウ</t>
    </rPh>
    <rPh sb="7" eb="9">
      <t>ジカン</t>
    </rPh>
    <phoneticPr fontId="3"/>
  </si>
  <si>
    <t>Ｃ
保育短時間平均
在籍児童数
（人）　　　　　　　　　　</t>
    <rPh sb="3" eb="5">
      <t>ホイク</t>
    </rPh>
    <rPh sb="5" eb="8">
      <t>タンジカン</t>
    </rPh>
    <rPh sb="8" eb="10">
      <t>ヘイキン</t>
    </rPh>
    <rPh sb="11" eb="13">
      <t>ザイセキ</t>
    </rPh>
    <rPh sb="13" eb="15">
      <t>ジドウ</t>
    </rPh>
    <rPh sb="15" eb="16">
      <t>カズ</t>
    </rPh>
    <rPh sb="18" eb="19">
      <t>ニン</t>
    </rPh>
    <phoneticPr fontId="3"/>
  </si>
  <si>
    <t>Ｄ
補助基準額</t>
    <rPh sb="3" eb="5">
      <t>ホジョ</t>
    </rPh>
    <rPh sb="5" eb="7">
      <t>キジュン</t>
    </rPh>
    <rPh sb="7" eb="8">
      <t>ガク</t>
    </rPh>
    <phoneticPr fontId="3"/>
  </si>
  <si>
    <t>Ｃ×Ｄ
交付額</t>
    <rPh sb="5" eb="7">
      <t>コウフ</t>
    </rPh>
    <rPh sb="7" eb="8">
      <t>ガク</t>
    </rPh>
    <phoneticPr fontId="3"/>
  </si>
  <si>
    <t>５.補助基準額</t>
    <rPh sb="2" eb="4">
      <t>ホジョ</t>
    </rPh>
    <rPh sb="4" eb="6">
      <t>キジュン</t>
    </rPh>
    <rPh sb="6" eb="7">
      <t>ガク</t>
    </rPh>
    <phoneticPr fontId="3"/>
  </si>
  <si>
    <t>６.基本分</t>
    <rPh sb="2" eb="4">
      <t>キホン</t>
    </rPh>
    <rPh sb="4" eb="5">
      <t>ブン</t>
    </rPh>
    <phoneticPr fontId="3"/>
  </si>
  <si>
    <t>1時間延長型</t>
    <rPh sb="1" eb="3">
      <t>ジカン</t>
    </rPh>
    <rPh sb="3" eb="5">
      <t>エンチョウ</t>
    </rPh>
    <rPh sb="5" eb="6">
      <t>ガタ</t>
    </rPh>
    <phoneticPr fontId="3"/>
  </si>
  <si>
    <t>2時間延長型</t>
    <rPh sb="1" eb="3">
      <t>ジカン</t>
    </rPh>
    <rPh sb="3" eb="5">
      <t>エンチョウ</t>
    </rPh>
    <rPh sb="5" eb="6">
      <t>ガタ</t>
    </rPh>
    <phoneticPr fontId="3"/>
  </si>
  <si>
    <t>3時間以上延長型</t>
    <rPh sb="1" eb="3">
      <t>ジカン</t>
    </rPh>
    <rPh sb="3" eb="5">
      <t>イジョウ</t>
    </rPh>
    <rPh sb="5" eb="7">
      <t>エンチョウ</t>
    </rPh>
    <rPh sb="7" eb="8">
      <t>ガタ</t>
    </rPh>
    <phoneticPr fontId="3"/>
  </si>
  <si>
    <t>合計額</t>
    <rPh sb="0" eb="2">
      <t>ゴウケイ</t>
    </rPh>
    <rPh sb="2" eb="3">
      <t>ガク</t>
    </rPh>
    <phoneticPr fontId="3"/>
  </si>
  <si>
    <t>＋</t>
    <phoneticPr fontId="3"/>
  </si>
  <si>
    <t>３．延長保育料減免補助額</t>
    <rPh sb="2" eb="4">
      <t>エンチョウ</t>
    </rPh>
    <rPh sb="4" eb="6">
      <t>ホイク</t>
    </rPh>
    <rPh sb="6" eb="7">
      <t>リョウ</t>
    </rPh>
    <rPh sb="7" eb="9">
      <t>ゲンメン</t>
    </rPh>
    <rPh sb="9" eb="11">
      <t>ホジョ</t>
    </rPh>
    <rPh sb="11" eb="12">
      <t>ゲンガク</t>
    </rPh>
    <phoneticPr fontId="3"/>
  </si>
  <si>
    <t>別紙1</t>
    <rPh sb="0" eb="2">
      <t>ベッシ</t>
    </rPh>
    <phoneticPr fontId="3"/>
  </si>
  <si>
    <t>３．実施基準</t>
    <rPh sb="2" eb="4">
      <t>ジッシ</t>
    </rPh>
    <rPh sb="4" eb="6">
      <t>キジュン</t>
    </rPh>
    <phoneticPr fontId="3"/>
  </si>
  <si>
    <t>（注）　１．「Ｆ」欄は，「Ｄ」欄と「Ｅ」欄を比較して少ない方の額を記入すること。　</t>
    <phoneticPr fontId="3"/>
  </si>
  <si>
    <t>その他（　　　　　　　）</t>
    <rPh sb="2" eb="3">
      <t>タ</t>
    </rPh>
    <phoneticPr fontId="3"/>
  </si>
  <si>
    <t>　（あて先） 仙 台 市 長</t>
    <phoneticPr fontId="3"/>
  </si>
  <si>
    <t>（施設名：</t>
    <phoneticPr fontId="3"/>
  </si>
  <si>
    <t>）</t>
    <phoneticPr fontId="3"/>
  </si>
  <si>
    <t xml:space="preserve">設置者 </t>
    <rPh sb="0" eb="3">
      <t>セッチシャ</t>
    </rPh>
    <phoneticPr fontId="3"/>
  </si>
  <si>
    <t>所在地又は住所</t>
    <rPh sb="0" eb="3">
      <t>ショザイチ</t>
    </rPh>
    <rPh sb="3" eb="4">
      <t>マタ</t>
    </rPh>
    <rPh sb="5" eb="7">
      <t>ジュウショ</t>
    </rPh>
    <phoneticPr fontId="3"/>
  </si>
  <si>
    <t xml:space="preserve">       　　　　　　　　　　　　　　</t>
    <phoneticPr fontId="3"/>
  </si>
  <si>
    <t>法人名または氏名</t>
    <rPh sb="0" eb="2">
      <t>ホウジン</t>
    </rPh>
    <rPh sb="2" eb="3">
      <t>メイ</t>
    </rPh>
    <rPh sb="6" eb="8">
      <t>シメイ</t>
    </rPh>
    <phoneticPr fontId="3"/>
  </si>
  <si>
    <t>代表者名</t>
    <rPh sb="0" eb="3">
      <t>ダイヒョウシャ</t>
    </rPh>
    <rPh sb="3" eb="4">
      <t>メイ</t>
    </rPh>
    <phoneticPr fontId="3"/>
  </si>
  <si>
    <t>１</t>
    <phoneticPr fontId="3"/>
  </si>
  <si>
    <t>・その他参考となる書類</t>
    <phoneticPr fontId="3"/>
  </si>
  <si>
    <t>②</t>
    <phoneticPr fontId="3"/>
  </si>
  <si>
    <t>①</t>
    <phoneticPr fontId="3"/>
  </si>
  <si>
    <t>③</t>
    <phoneticPr fontId="3"/>
  </si>
  <si>
    <t>まず初めに</t>
    <rPh sb="2" eb="3">
      <t>ハジ</t>
    </rPh>
    <phoneticPr fontId="3"/>
  </si>
  <si>
    <t>保育標準時間
延長</t>
    <rPh sb="0" eb="2">
      <t>ホイク</t>
    </rPh>
    <rPh sb="2" eb="4">
      <t>ヒョウジュン</t>
    </rPh>
    <rPh sb="4" eb="6">
      <t>ジカン</t>
    </rPh>
    <rPh sb="7" eb="9">
      <t>エンチョウ</t>
    </rPh>
    <phoneticPr fontId="3"/>
  </si>
  <si>
    <t>事業費</t>
    <rPh sb="0" eb="2">
      <t>ジギョウ</t>
    </rPh>
    <rPh sb="2" eb="3">
      <t>ヒ</t>
    </rPh>
    <phoneticPr fontId="3"/>
  </si>
  <si>
    <t>補助金
交付基準額</t>
    <rPh sb="0" eb="2">
      <t>ホジョ</t>
    </rPh>
    <rPh sb="2" eb="3">
      <t>キン</t>
    </rPh>
    <rPh sb="4" eb="6">
      <t>コウフ</t>
    </rPh>
    <rPh sb="6" eb="8">
      <t>キジュン</t>
    </rPh>
    <phoneticPr fontId="3"/>
  </si>
  <si>
    <t>平均利用児童数
（人）</t>
    <rPh sb="0" eb="2">
      <t>ヘイキン</t>
    </rPh>
    <rPh sb="2" eb="4">
      <t>リヨウ</t>
    </rPh>
    <rPh sb="4" eb="6">
      <t>ジドウ</t>
    </rPh>
    <rPh sb="6" eb="7">
      <t>カズ</t>
    </rPh>
    <rPh sb="9" eb="10">
      <t>ニン</t>
    </rPh>
    <phoneticPr fontId="3"/>
  </si>
  <si>
    <t>Ｂ
基本保育料
（補助単価）</t>
    <rPh sb="2" eb="4">
      <t>キホン</t>
    </rPh>
    <rPh sb="4" eb="7">
      <t>ホイクリョウ</t>
    </rPh>
    <rPh sb="9" eb="11">
      <t>ホジョ</t>
    </rPh>
    <rPh sb="11" eb="13">
      <t>タンカ</t>
    </rPh>
    <phoneticPr fontId="3"/>
  </si>
  <si>
    <t xml:space="preserve">Ｂ
3歳未満児基本保育料
（補助単価）※
</t>
    <rPh sb="7" eb="9">
      <t>キホン</t>
    </rPh>
    <rPh sb="9" eb="12">
      <t>ホイクリョウ</t>
    </rPh>
    <rPh sb="14" eb="16">
      <t>ホジョ</t>
    </rPh>
    <rPh sb="16" eb="18">
      <t>タンカ</t>
    </rPh>
    <phoneticPr fontId="3"/>
  </si>
  <si>
    <t>④</t>
    <phoneticPr fontId="3"/>
  </si>
  <si>
    <t>１．実施類型（承認時間）</t>
    <phoneticPr fontId="3"/>
  </si>
  <si>
    <t>「２．事業担当職員の状況」を記載してください。</t>
    <rPh sb="3" eb="5">
      <t>ジギョウ</t>
    </rPh>
    <rPh sb="5" eb="7">
      <t>タントウ</t>
    </rPh>
    <rPh sb="7" eb="9">
      <t>ショクイン</t>
    </rPh>
    <rPh sb="10" eb="12">
      <t>ジョウキョウ</t>
    </rPh>
    <rPh sb="14" eb="16">
      <t>キサイ</t>
    </rPh>
    <phoneticPr fontId="3"/>
  </si>
  <si>
    <t>（施設類型：</t>
    <rPh sb="1" eb="3">
      <t>シセツ</t>
    </rPh>
    <rPh sb="3" eb="5">
      <t>ルイケイ</t>
    </rPh>
    <phoneticPr fontId="3"/>
  </si>
  <si>
    <t>黄色いセルのみ記載</t>
    <rPh sb="0" eb="2">
      <t>キイロ</t>
    </rPh>
    <rPh sb="7" eb="9">
      <t>キサイ</t>
    </rPh>
    <phoneticPr fontId="3"/>
  </si>
  <si>
    <t>保育短時間認定
に係る延長減免額</t>
    <rPh sb="2" eb="3">
      <t>ミジカ</t>
    </rPh>
    <rPh sb="13" eb="15">
      <t>ゲンメン</t>
    </rPh>
    <rPh sb="15" eb="16">
      <t>ガク</t>
    </rPh>
    <phoneticPr fontId="3"/>
  </si>
  <si>
    <t>保育標準時間認定
に係る延長減免額</t>
    <rPh sb="14" eb="16">
      <t>ゲンメン</t>
    </rPh>
    <rPh sb="16" eb="17">
      <t>ガク</t>
    </rPh>
    <phoneticPr fontId="3"/>
  </si>
  <si>
    <t>愛児園</t>
  </si>
  <si>
    <t>保育ルーム　きらきら</t>
  </si>
  <si>
    <t>おおぞら保育園</t>
  </si>
  <si>
    <t>小羊園</t>
  </si>
  <si>
    <t>南中山すいせん保育園</t>
  </si>
  <si>
    <t>令和</t>
    <rPh sb="0" eb="1">
      <t>レイ</t>
    </rPh>
    <rPh sb="1" eb="2">
      <t>ワ</t>
    </rPh>
    <phoneticPr fontId="3"/>
  </si>
  <si>
    <t>（10）</t>
    <phoneticPr fontId="3"/>
  </si>
  <si>
    <t>２.平均利用児童数</t>
    <rPh sb="2" eb="4">
      <t>ヘイキン</t>
    </rPh>
    <rPh sb="4" eb="6">
      <t>リヨウ</t>
    </rPh>
    <rPh sb="6" eb="8">
      <t>ジドウ</t>
    </rPh>
    <rPh sb="8" eb="9">
      <t>スウ</t>
    </rPh>
    <phoneticPr fontId="3"/>
  </si>
  <si>
    <t>３.基準延長時間</t>
    <rPh sb="2" eb="4">
      <t>キジュン</t>
    </rPh>
    <rPh sb="4" eb="6">
      <t>エンチョウ</t>
    </rPh>
    <rPh sb="6" eb="8">
      <t>ジカン</t>
    </rPh>
    <phoneticPr fontId="3"/>
  </si>
  <si>
    <t>事業種別</t>
  </si>
  <si>
    <t>短時間延長保育</t>
  </si>
  <si>
    <t>（１人あたり年額）</t>
  </si>
  <si>
    <t>標準時間延長保育</t>
  </si>
  <si>
    <t>（１事業あたり年額）</t>
  </si>
  <si>
    <t>延長時間区別</t>
  </si>
  <si>
    <t>小規模保育事業Ａ型</t>
  </si>
  <si>
    <t>延長時間１時間</t>
  </si>
  <si>
    <t>延長時間30分</t>
  </si>
  <si>
    <t>延長時間２時間</t>
  </si>
  <si>
    <t>延長時間３時間</t>
  </si>
  <si>
    <t>延長時間２～３時間</t>
  </si>
  <si>
    <t>延長時間４～５時間</t>
  </si>
  <si>
    <t>延長時間6時間以上</t>
  </si>
  <si>
    <t>小規模保育事業Ｂ型</t>
  </si>
  <si>
    <t>小規模保育事業Ｃ型</t>
  </si>
  <si>
    <t>１時間延長</t>
    <rPh sb="3" eb="5">
      <t>エンチョウ</t>
    </rPh>
    <phoneticPr fontId="3"/>
  </si>
  <si>
    <t>２時間延長</t>
    <rPh sb="3" eb="5">
      <t>エンチョウ</t>
    </rPh>
    <phoneticPr fontId="3"/>
  </si>
  <si>
    <t>３時間延長</t>
    <rPh sb="3" eb="5">
      <t>エンチョウ</t>
    </rPh>
    <phoneticPr fontId="3"/>
  </si>
  <si>
    <t>利用時間</t>
    <rPh sb="0" eb="2">
      <t>リヨウ</t>
    </rPh>
    <rPh sb="2" eb="4">
      <t>ジカン</t>
    </rPh>
    <phoneticPr fontId="3"/>
  </si>
  <si>
    <t>４．保育短時間平均在籍児童数は、
現年度の4月～3月の通常保育時の各月初日の保育短時間児童数の平均を算出します。
（小数点以下第1位四捨五入）</t>
    <rPh sb="2" eb="4">
      <t>ホイク</t>
    </rPh>
    <rPh sb="4" eb="7">
      <t>タンジカン</t>
    </rPh>
    <rPh sb="7" eb="9">
      <t>ヘイキン</t>
    </rPh>
    <rPh sb="9" eb="11">
      <t>ザイセキ</t>
    </rPh>
    <rPh sb="11" eb="13">
      <t>ジドウ</t>
    </rPh>
    <rPh sb="13" eb="14">
      <t>スウ</t>
    </rPh>
    <phoneticPr fontId="3"/>
  </si>
  <si>
    <t>そのため、４．保育短時間平均在籍児童数が0.5人未満の場合、保育短時間の補助金は非該当となります。</t>
    <rPh sb="7" eb="9">
      <t>ホイク</t>
    </rPh>
    <rPh sb="9" eb="12">
      <t>タンジカン</t>
    </rPh>
    <rPh sb="12" eb="14">
      <t>ヘイキン</t>
    </rPh>
    <rPh sb="14" eb="16">
      <t>ザイセキ</t>
    </rPh>
    <rPh sb="16" eb="18">
      <t>ジドウ</t>
    </rPh>
    <rPh sb="18" eb="19">
      <t>スウ</t>
    </rPh>
    <rPh sb="23" eb="24">
      <t>ニン</t>
    </rPh>
    <rPh sb="24" eb="26">
      <t>ミマン</t>
    </rPh>
    <rPh sb="27" eb="29">
      <t>バアイ</t>
    </rPh>
    <rPh sb="30" eb="32">
      <t>ホイク</t>
    </rPh>
    <rPh sb="32" eb="35">
      <t>タンジカン</t>
    </rPh>
    <rPh sb="36" eb="39">
      <t>ホジョキン</t>
    </rPh>
    <rPh sb="40" eb="43">
      <t>ヒガイトウ</t>
    </rPh>
    <phoneticPr fontId="3"/>
  </si>
  <si>
    <t>令和</t>
    <rPh sb="0" eb="2">
      <t>レイワ</t>
    </rPh>
    <phoneticPr fontId="3"/>
  </si>
  <si>
    <t>【30分延長型】</t>
    <rPh sb="3" eb="4">
      <t>ブン</t>
    </rPh>
    <rPh sb="4" eb="6">
      <t>エンチョウ</t>
    </rPh>
    <rPh sb="6" eb="7">
      <t>ガタ</t>
    </rPh>
    <phoneticPr fontId="3"/>
  </si>
  <si>
    <t>【1時間延長型】</t>
    <rPh sb="2" eb="4">
      <t>ジカン</t>
    </rPh>
    <rPh sb="4" eb="6">
      <t>エンチョウ</t>
    </rPh>
    <rPh sb="6" eb="7">
      <t>ガタ</t>
    </rPh>
    <phoneticPr fontId="3"/>
  </si>
  <si>
    <t>小規模保育事業Ａ型</t>
    <phoneticPr fontId="3"/>
  </si>
  <si>
    <t>小規模保育事業Ｂ型</t>
    <phoneticPr fontId="3"/>
  </si>
  <si>
    <t>担当者連絡先</t>
    <rPh sb="0" eb="3">
      <t>タントウシャ</t>
    </rPh>
    <rPh sb="3" eb="6">
      <t>レンラクサキ</t>
    </rPh>
    <phoneticPr fontId="3"/>
  </si>
  <si>
    <t>TEL：</t>
    <phoneticPr fontId="3"/>
  </si>
  <si>
    <t xml:space="preserve">担当： </t>
    <rPh sb="0" eb="2">
      <t>タントウ</t>
    </rPh>
    <phoneticPr fontId="3"/>
  </si>
  <si>
    <t xml:space="preserve"> 　　　　　　　円</t>
  </si>
  <si>
    <t xml:space="preserve"> 　　　　　　　円</t>
    <phoneticPr fontId="3"/>
  </si>
  <si>
    <r>
      <rPr>
        <sz val="14"/>
        <rFont val="HGｺﾞｼｯｸM"/>
        <family val="3"/>
        <charset val="128"/>
      </rPr>
      <t>補助金基本分</t>
    </r>
    <r>
      <rPr>
        <sz val="12"/>
        <rFont val="HGｺﾞｼｯｸM"/>
        <family val="3"/>
        <charset val="128"/>
      </rPr>
      <t xml:space="preserve">
（注２）</t>
    </r>
    <rPh sb="0" eb="3">
      <t>ホジョキン</t>
    </rPh>
    <rPh sb="3" eb="5">
      <t>キホン</t>
    </rPh>
    <rPh sb="5" eb="6">
      <t>ブン</t>
    </rPh>
    <rPh sb="8" eb="9">
      <t>チュウ</t>
    </rPh>
    <phoneticPr fontId="3"/>
  </si>
  <si>
    <r>
      <rPr>
        <sz val="14"/>
        <rFont val="HGｺﾞｼｯｸM"/>
        <family val="3"/>
        <charset val="128"/>
      </rPr>
      <t>選定額</t>
    </r>
    <r>
      <rPr>
        <sz val="12"/>
        <rFont val="HGｺﾞｼｯｸM"/>
        <family val="3"/>
        <charset val="128"/>
      </rPr>
      <t xml:space="preserve">
（ＤとＥを比較し
少ない方の額）
（注１）</t>
    </r>
    <rPh sb="9" eb="11">
      <t>ヒカク</t>
    </rPh>
    <rPh sb="13" eb="14">
      <t>スク</t>
    </rPh>
    <rPh sb="16" eb="17">
      <t>ホウ</t>
    </rPh>
    <rPh sb="18" eb="19">
      <t>ガク</t>
    </rPh>
    <rPh sb="22" eb="23">
      <t>チュウ</t>
    </rPh>
    <phoneticPr fontId="3"/>
  </si>
  <si>
    <t>４.保育短時間
　 平均在籍児童数</t>
    <rPh sb="2" eb="4">
      <t>ホイク</t>
    </rPh>
    <rPh sb="4" eb="7">
      <t>タンジカン</t>
    </rPh>
    <rPh sb="10" eb="12">
      <t>ヘイキン</t>
    </rPh>
    <rPh sb="12" eb="14">
      <t>ザイセキ</t>
    </rPh>
    <rPh sb="14" eb="16">
      <t>ジドウ</t>
    </rPh>
    <rPh sb="16" eb="17">
      <t>スウ</t>
    </rPh>
    <phoneticPr fontId="3"/>
  </si>
  <si>
    <t>【2時間延長型】</t>
    <rPh sb="2" eb="4">
      <t>ジカン</t>
    </rPh>
    <rPh sb="4" eb="6">
      <t>エンチョウ</t>
    </rPh>
    <rPh sb="6" eb="7">
      <t>ガタ</t>
    </rPh>
    <phoneticPr fontId="3"/>
  </si>
  <si>
    <t>【3時間延長型】</t>
    <rPh sb="2" eb="4">
      <t>ジカン</t>
    </rPh>
    <rPh sb="4" eb="6">
      <t>エンチョウ</t>
    </rPh>
    <rPh sb="6" eb="7">
      <t>ガタ</t>
    </rPh>
    <phoneticPr fontId="3"/>
  </si>
  <si>
    <t>30分延長型</t>
    <rPh sb="2" eb="3">
      <t>プン</t>
    </rPh>
    <rPh sb="3" eb="5">
      <t>エンチョウ</t>
    </rPh>
    <rPh sb="5" eb="6">
      <t>カタ</t>
    </rPh>
    <phoneticPr fontId="3"/>
  </si>
  <si>
    <t>Ｃ1～
Ｃ5階層</t>
    <rPh sb="6" eb="8">
      <t>カイソウ</t>
    </rPh>
    <phoneticPr fontId="3"/>
  </si>
  <si>
    <t>　参考</t>
    <rPh sb="1" eb="3">
      <t>サンコウ</t>
    </rPh>
    <phoneticPr fontId="3"/>
  </si>
  <si>
    <t>別表２</t>
  </si>
  <si>
    <t>補助基準額</t>
  </si>
  <si>
    <t>別表３</t>
  </si>
  <si>
    <t>区分</t>
  </si>
  <si>
    <t>延長保育料</t>
  </si>
  <si>
    <t>１　最初の１時間</t>
  </si>
  <si>
    <t>ア．月額の場合</t>
  </si>
  <si>
    <t>第１子3,000円/月　第２子以降1,500円/月</t>
  </si>
  <si>
    <t>イ．日額の場合</t>
  </si>
  <si>
    <t>上記アに定める月額を上限として，補助対象事業者の定めにより，日額で設定することができる。</t>
  </si>
  <si>
    <t>※ただし，仙台市子ども・子育て支援法施行細則（平成27年仙台市規則第２号）別表に規定する教育・保育給付認定保護者の属する世帯の区分の例により，対象児童の保護者の属する世帯を判定した場合の属する世帯の区分（以下「階層区分」という。）がＡ又はＢに区分された対象児童にかかる延長保育料は減免し無料とする。</t>
  </si>
  <si>
    <t>２　１以降の時間</t>
  </si>
  <si>
    <t>　補助対象事業者の定めによる</t>
  </si>
  <si>
    <t>３歳以上児　第１子400円/月　　第２子以降200円/月</t>
  </si>
  <si>
    <t>３歳未満児　第１子1,000円/月　第２子以降500円/月</t>
  </si>
  <si>
    <t>※ただし，階層区分においてＡ，Ｂ及びＣ１からＣ５階層に区分された対象児童にかかる延長保育料は減免し無料とする。</t>
  </si>
  <si>
    <t>※利用時間が保育標準時間利用時間帯を超えた場合は，「標準時間延長保育」に記載の料金。</t>
  </si>
  <si>
    <t>※第２子以降とは，本市内で現に運営している特定教育・保育施設及び特定地域型保育事業を利用している補助対象児童が同一世帯から２人以上いたときの当該世帯の２子目以降の児童をいう。</t>
  </si>
  <si>
    <t>※事業の開始が年度の途中となる場合及び事業の廃止又は中止が年度の途中となる場合は，別表２の補助基準額を１２で除した額（百円未満切捨て）に実施月数を乗じて算定した額とする。</t>
    <phoneticPr fontId="3"/>
  </si>
  <si>
    <t>家庭的保育事業
（定員３人以下）</t>
    <phoneticPr fontId="3"/>
  </si>
  <si>
    <t>家庭的保育事業
（定員４人以上）</t>
    <phoneticPr fontId="3"/>
  </si>
  <si>
    <t>事業所内保育事業
（定員19人以下・小規模Ｂ型）</t>
    <phoneticPr fontId="3"/>
  </si>
  <si>
    <t>事業所内保育事業
（定員19人以下・小規模Ａ型）</t>
    <phoneticPr fontId="3"/>
  </si>
  <si>
    <t>事業所内保育事業
（定員20人以上）</t>
    <phoneticPr fontId="3"/>
  </si>
  <si>
    <t>仙台市家庭的保育事業等延長保育事業費補助金　基準額表</t>
    <rPh sb="22" eb="24">
      <t>キジュン</t>
    </rPh>
    <rPh sb="24" eb="25">
      <t>ガク</t>
    </rPh>
    <rPh sb="25" eb="26">
      <t>ヒョウ</t>
    </rPh>
    <phoneticPr fontId="3"/>
  </si>
  <si>
    <t>※短時間認定かつ特例給付枠児童の基本料は第1子400円、第2子以降200円</t>
    <rPh sb="1" eb="4">
      <t>タンジカン</t>
    </rPh>
    <rPh sb="4" eb="6">
      <t>ニンテイ</t>
    </rPh>
    <rPh sb="8" eb="10">
      <t>トクレイ</t>
    </rPh>
    <rPh sb="10" eb="12">
      <t>キュウフ</t>
    </rPh>
    <rPh sb="12" eb="13">
      <t>ワク</t>
    </rPh>
    <rPh sb="13" eb="15">
      <t>ジドウ</t>
    </rPh>
    <rPh sb="16" eb="19">
      <t>キホンリョウ</t>
    </rPh>
    <rPh sb="20" eb="21">
      <t>ダイ</t>
    </rPh>
    <rPh sb="22" eb="23">
      <t>コ</t>
    </rPh>
    <rPh sb="26" eb="27">
      <t>エン</t>
    </rPh>
    <rPh sb="28" eb="29">
      <t>ダイ</t>
    </rPh>
    <rPh sb="30" eb="31">
      <t>コ</t>
    </rPh>
    <rPh sb="31" eb="33">
      <t>イコウ</t>
    </rPh>
    <rPh sb="36" eb="37">
      <t>エン</t>
    </rPh>
    <phoneticPr fontId="3"/>
  </si>
  <si>
    <t>「３．基準延長時間」が自動的に表示されます。</t>
    <rPh sb="3" eb="5">
      <t>キジュン</t>
    </rPh>
    <rPh sb="5" eb="7">
      <t>エンチョウ</t>
    </rPh>
    <rPh sb="7" eb="9">
      <t>ジカン</t>
    </rPh>
    <rPh sb="11" eb="14">
      <t>ジドウテキ</t>
    </rPh>
    <rPh sb="15" eb="17">
      <t>ヒョウジ</t>
    </rPh>
    <phoneticPr fontId="3"/>
  </si>
  <si>
    <t>【延長保育事業費補助金交付申請書】　作成の手引き</t>
    <rPh sb="1" eb="3">
      <t>エンチョウ</t>
    </rPh>
    <rPh sb="3" eb="5">
      <t>ホイク</t>
    </rPh>
    <rPh sb="5" eb="7">
      <t>ジギョウ</t>
    </rPh>
    <rPh sb="7" eb="8">
      <t>ヒ</t>
    </rPh>
    <rPh sb="8" eb="11">
      <t>ホジョキン</t>
    </rPh>
    <rPh sb="11" eb="13">
      <t>コウフ</t>
    </rPh>
    <rPh sb="13" eb="16">
      <t>シンセイショ</t>
    </rPh>
    <rPh sb="18" eb="20">
      <t>サクセイ</t>
    </rPh>
    <rPh sb="21" eb="23">
      <t>テビ</t>
    </rPh>
    <phoneticPr fontId="3"/>
  </si>
  <si>
    <t>申請年度を入力してください。</t>
    <rPh sb="0" eb="2">
      <t>シンセイ</t>
    </rPh>
    <rPh sb="2" eb="4">
      <t>ネンド</t>
    </rPh>
    <rPh sb="5" eb="7">
      <t>ニュウリョク</t>
    </rPh>
    <phoneticPr fontId="3"/>
  </si>
  <si>
    <t>収入額は，実際に保護者から徴収する予定の延長保育料と，その他の収入を入力してください。</t>
    <rPh sb="0" eb="2">
      <t>シュウニュウ</t>
    </rPh>
    <rPh sb="2" eb="3">
      <t>ガク</t>
    </rPh>
    <rPh sb="5" eb="7">
      <t>ジッサイ</t>
    </rPh>
    <rPh sb="8" eb="11">
      <t>ホゴシャ</t>
    </rPh>
    <rPh sb="13" eb="15">
      <t>チョウシュウ</t>
    </rPh>
    <rPh sb="17" eb="19">
      <t>ヨテイ</t>
    </rPh>
    <rPh sb="20" eb="22">
      <t>エンチョウ</t>
    </rPh>
    <rPh sb="22" eb="24">
      <t>ホイク</t>
    </rPh>
    <rPh sb="24" eb="25">
      <t>リョウ</t>
    </rPh>
    <rPh sb="29" eb="30">
      <t>タ</t>
    </rPh>
    <rPh sb="31" eb="33">
      <t>シュウニュウ</t>
    </rPh>
    <phoneticPr fontId="3"/>
  </si>
  <si>
    <r>
      <t>支出額は，それぞれの項目について入力してください。あん分計算については作成例をご覧ください。
　</t>
    </r>
    <r>
      <rPr>
        <b/>
        <sz val="11"/>
        <rFont val="HGSｺﾞｼｯｸM"/>
        <family val="3"/>
        <charset val="128"/>
      </rPr>
      <t>※現時点では年間の見込み金額のため，おおよその数字でもかまいません。</t>
    </r>
    <rPh sb="0" eb="3">
      <t>シシュツガク</t>
    </rPh>
    <rPh sb="10" eb="12">
      <t>コウモク</t>
    </rPh>
    <rPh sb="27" eb="28">
      <t>ブン</t>
    </rPh>
    <rPh sb="28" eb="30">
      <t>ケイサン</t>
    </rPh>
    <rPh sb="35" eb="37">
      <t>サクセイ</t>
    </rPh>
    <rPh sb="37" eb="38">
      <t>レイ</t>
    </rPh>
    <rPh sb="40" eb="41">
      <t>ラン</t>
    </rPh>
    <rPh sb="49" eb="52">
      <t>ゲンジテン</t>
    </rPh>
    <rPh sb="54" eb="56">
      <t>ネンカン</t>
    </rPh>
    <rPh sb="57" eb="59">
      <t>ミコ</t>
    </rPh>
    <rPh sb="60" eb="62">
      <t>キンガク</t>
    </rPh>
    <rPh sb="71" eb="73">
      <t>スウジ</t>
    </rPh>
    <phoneticPr fontId="3"/>
  </si>
  <si>
    <t xml:space="preserve">次に，別表２-①「延長保育事業計画書」（保育短時間の前後の時間における延長保育）を作成します。
</t>
    <rPh sb="0" eb="1">
      <t>ツギ</t>
    </rPh>
    <rPh sb="9" eb="11">
      <t>エンチョウ</t>
    </rPh>
    <rPh sb="11" eb="13">
      <t>ホイク</t>
    </rPh>
    <rPh sb="15" eb="18">
      <t>ケイカクショ</t>
    </rPh>
    <phoneticPr fontId="3"/>
  </si>
  <si>
    <r>
      <t xml:space="preserve">「２．平均利用児童数」を記載してください。平均利用児童数は，一年間の各週で一番利用児童数が多い日を拾っていき，その総和を年間の週数で割ります。詳しい方法は作成例をご覧ください。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ヘイキン</t>
    </rPh>
    <rPh sb="5" eb="7">
      <t>リヨウ</t>
    </rPh>
    <rPh sb="7" eb="9">
      <t>ジドウ</t>
    </rPh>
    <rPh sb="9" eb="10">
      <t>スウ</t>
    </rPh>
    <rPh sb="12" eb="14">
      <t>キサイ</t>
    </rPh>
    <rPh sb="21" eb="23">
      <t>ヘイキン</t>
    </rPh>
    <rPh sb="23" eb="25">
      <t>リヨウ</t>
    </rPh>
    <rPh sb="25" eb="27">
      <t>ジドウ</t>
    </rPh>
    <rPh sb="27" eb="28">
      <t>スウ</t>
    </rPh>
    <rPh sb="30" eb="33">
      <t>イチネンカン</t>
    </rPh>
    <rPh sb="34" eb="35">
      <t>カク</t>
    </rPh>
    <rPh sb="35" eb="36">
      <t>シュウ</t>
    </rPh>
    <rPh sb="37" eb="39">
      <t>イチバン</t>
    </rPh>
    <rPh sb="39" eb="41">
      <t>リヨウ</t>
    </rPh>
    <rPh sb="41" eb="43">
      <t>ジドウ</t>
    </rPh>
    <rPh sb="43" eb="44">
      <t>スウ</t>
    </rPh>
    <rPh sb="45" eb="46">
      <t>オオ</t>
    </rPh>
    <rPh sb="47" eb="48">
      <t>ヒ</t>
    </rPh>
    <rPh sb="49" eb="50">
      <t>ヒロ</t>
    </rPh>
    <rPh sb="57" eb="59">
      <t>ソウワ</t>
    </rPh>
    <rPh sb="60" eb="62">
      <t>ネンカン</t>
    </rPh>
    <rPh sb="63" eb="65">
      <t>シュウスウ</t>
    </rPh>
    <rPh sb="66" eb="67">
      <t>ワ</t>
    </rPh>
    <rPh sb="71" eb="72">
      <t>クワ</t>
    </rPh>
    <rPh sb="74" eb="76">
      <t>ホウホウ</t>
    </rPh>
    <rPh sb="77" eb="79">
      <t>サクセイ</t>
    </rPh>
    <rPh sb="79" eb="80">
      <t>レイ</t>
    </rPh>
    <rPh sb="82" eb="83">
      <t>ラン</t>
    </rPh>
    <phoneticPr fontId="3"/>
  </si>
  <si>
    <r>
      <t>「４．保育短時間平均在籍児童数」を入力してください。延長保育の利用の有無に関わらず，各月初日時点で在籍している短時間認定児童の数を足してゆき，総和を12で割ります。（小数点以下第１位を四捨五入）そのため，ここが0.5未満であれば，補助対象にはなりませんので，対象児童がいない場合には，対象児童なしと記載してください。
　</t>
    </r>
    <r>
      <rPr>
        <b/>
        <sz val="11"/>
        <color theme="1"/>
        <rFont val="HGSｺﾞｼｯｸM"/>
        <family val="3"/>
        <charset val="128"/>
      </rPr>
      <t>※現時点では年間の見込み人数のため，おおよその数字でもかまいません。</t>
    </r>
    <rPh sb="3" eb="5">
      <t>ホイク</t>
    </rPh>
    <rPh sb="5" eb="8">
      <t>タンジカン</t>
    </rPh>
    <rPh sb="8" eb="10">
      <t>ヘイキン</t>
    </rPh>
    <rPh sb="10" eb="12">
      <t>ザイセキ</t>
    </rPh>
    <rPh sb="12" eb="14">
      <t>ジドウ</t>
    </rPh>
    <rPh sb="14" eb="15">
      <t>スウ</t>
    </rPh>
    <rPh sb="17" eb="19">
      <t>ニュウリョク</t>
    </rPh>
    <rPh sb="26" eb="28">
      <t>エンチョウ</t>
    </rPh>
    <rPh sb="28" eb="30">
      <t>ホイク</t>
    </rPh>
    <rPh sb="31" eb="33">
      <t>リヨウ</t>
    </rPh>
    <rPh sb="34" eb="36">
      <t>ウム</t>
    </rPh>
    <rPh sb="37" eb="38">
      <t>カカ</t>
    </rPh>
    <rPh sb="42" eb="44">
      <t>カクツキ</t>
    </rPh>
    <rPh sb="44" eb="46">
      <t>ショニチ</t>
    </rPh>
    <rPh sb="46" eb="48">
      <t>ジテン</t>
    </rPh>
    <rPh sb="49" eb="51">
      <t>ザイセキ</t>
    </rPh>
    <rPh sb="55" eb="56">
      <t>タン</t>
    </rPh>
    <rPh sb="56" eb="58">
      <t>ジカン</t>
    </rPh>
    <rPh sb="58" eb="60">
      <t>ニンテイ</t>
    </rPh>
    <rPh sb="60" eb="62">
      <t>ジドウ</t>
    </rPh>
    <rPh sb="63" eb="64">
      <t>カズ</t>
    </rPh>
    <rPh sb="65" eb="66">
      <t>タ</t>
    </rPh>
    <rPh sb="71" eb="73">
      <t>ソウワ</t>
    </rPh>
    <rPh sb="77" eb="78">
      <t>ワ</t>
    </rPh>
    <rPh sb="83" eb="86">
      <t>ショウスウテン</t>
    </rPh>
    <rPh sb="86" eb="88">
      <t>イカ</t>
    </rPh>
    <rPh sb="88" eb="89">
      <t>ダイ</t>
    </rPh>
    <rPh sb="90" eb="91">
      <t>イ</t>
    </rPh>
    <rPh sb="92" eb="96">
      <t>シシャゴニュウ</t>
    </rPh>
    <rPh sb="108" eb="110">
      <t>ミマン</t>
    </rPh>
    <rPh sb="115" eb="117">
      <t>ホジョ</t>
    </rPh>
    <rPh sb="117" eb="119">
      <t>タイショウ</t>
    </rPh>
    <rPh sb="161" eb="164">
      <t>ゲンジテン</t>
    </rPh>
    <rPh sb="166" eb="168">
      <t>ネンカン</t>
    </rPh>
    <rPh sb="169" eb="171">
      <t>ミコ</t>
    </rPh>
    <rPh sb="172" eb="174">
      <t>ニンズウ</t>
    </rPh>
    <rPh sb="183" eb="185">
      <t>スウジ</t>
    </rPh>
    <phoneticPr fontId="3"/>
  </si>
  <si>
    <t>次に，別表２-②「延長保育事業計画書」（保育標準時間の前後の時間における延長保育）を作成します。</t>
    <rPh sb="0" eb="1">
      <t>ツギ</t>
    </rPh>
    <rPh sb="9" eb="11">
      <t>エンチョウ</t>
    </rPh>
    <rPh sb="11" eb="13">
      <t>ホイク</t>
    </rPh>
    <rPh sb="15" eb="18">
      <t>ケイカクショ</t>
    </rPh>
    <phoneticPr fontId="3"/>
  </si>
  <si>
    <r>
      <t xml:space="preserve">「３．実施基準」に，利用した児童の人数を入力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ジッシ</t>
    </rPh>
    <rPh sb="5" eb="7">
      <t>キジュン</t>
    </rPh>
    <rPh sb="10" eb="12">
      <t>リヨウ</t>
    </rPh>
    <rPh sb="14" eb="16">
      <t>ジドウ</t>
    </rPh>
    <rPh sb="17" eb="18">
      <t>ニン</t>
    </rPh>
    <rPh sb="18" eb="19">
      <t>カズ</t>
    </rPh>
    <rPh sb="20" eb="22">
      <t>ニュウリョク</t>
    </rPh>
    <rPh sb="68" eb="70">
      <t>ネンカン</t>
    </rPh>
    <rPh sb="71" eb="73">
      <t>シュウスウ</t>
    </rPh>
    <phoneticPr fontId="3"/>
  </si>
  <si>
    <t>※対象児童がいない場合には，作成は不要です。</t>
    <rPh sb="1" eb="3">
      <t>タイショウ</t>
    </rPh>
    <rPh sb="3" eb="5">
      <t>ジドウ</t>
    </rPh>
    <rPh sb="9" eb="11">
      <t>バアイ</t>
    </rPh>
    <rPh sb="14" eb="16">
      <t>サクセイ</t>
    </rPh>
    <rPh sb="17" eb="19">
      <t>フヨウ</t>
    </rPh>
    <phoneticPr fontId="3"/>
  </si>
  <si>
    <t>次に，別表１に戻り，「延長保育事業費補助金所要額調書」を作成します。</t>
    <rPh sb="0" eb="1">
      <t>ツギ</t>
    </rPh>
    <rPh sb="11" eb="13">
      <t>エンチョウ</t>
    </rPh>
    <rPh sb="13" eb="15">
      <t>ホイク</t>
    </rPh>
    <rPh sb="18" eb="21">
      <t>ホジョキン</t>
    </rPh>
    <rPh sb="21" eb="23">
      <t>ショヨウ</t>
    </rPh>
    <rPh sb="23" eb="24">
      <t>ガク</t>
    </rPh>
    <rPh sb="24" eb="26">
      <t>チョウショ</t>
    </rPh>
    <phoneticPr fontId="3"/>
  </si>
  <si>
    <t>様式第４号</t>
    <rPh sb="0" eb="2">
      <t>ヨウシキ</t>
    </rPh>
    <rPh sb="2" eb="3">
      <t>ダイ</t>
    </rPh>
    <rPh sb="4" eb="5">
      <t>ゴウ</t>
    </rPh>
    <phoneticPr fontId="3"/>
  </si>
  <si>
    <t xml:space="preserve">       　       　　　　　　　　　　　　</t>
    <phoneticPr fontId="3"/>
  </si>
  <si>
    <t>標記について，仙台市家庭的保育事業等延長保育事業費補助金交付要綱第８条第１項の規定に基づき，</t>
    <rPh sb="0" eb="2">
      <t>ヒョウキ</t>
    </rPh>
    <rPh sb="7" eb="10">
      <t>センダイシ</t>
    </rPh>
    <rPh sb="10" eb="13">
      <t>カテイテキ</t>
    </rPh>
    <rPh sb="13" eb="15">
      <t>ホイク</t>
    </rPh>
    <rPh sb="15" eb="17">
      <t>ジギョウ</t>
    </rPh>
    <rPh sb="17" eb="18">
      <t>トウ</t>
    </rPh>
    <rPh sb="18" eb="20">
      <t>エンチョウ</t>
    </rPh>
    <rPh sb="20" eb="22">
      <t>ホイク</t>
    </rPh>
    <rPh sb="22" eb="24">
      <t>ジギョウ</t>
    </rPh>
    <rPh sb="24" eb="25">
      <t>ヒ</t>
    </rPh>
    <rPh sb="25" eb="28">
      <t>ホジョキン</t>
    </rPh>
    <rPh sb="28" eb="30">
      <t>コウフ</t>
    </rPh>
    <rPh sb="30" eb="32">
      <t>ヨウコウ</t>
    </rPh>
    <rPh sb="32" eb="33">
      <t>ダイ</t>
    </rPh>
    <rPh sb="34" eb="35">
      <t>ジョウ</t>
    </rPh>
    <rPh sb="35" eb="36">
      <t>ダイ</t>
    </rPh>
    <rPh sb="37" eb="38">
      <t>コウ</t>
    </rPh>
    <rPh sb="39" eb="41">
      <t>キテイ</t>
    </rPh>
    <rPh sb="42" eb="43">
      <t>モト</t>
    </rPh>
    <phoneticPr fontId="3"/>
  </si>
  <si>
    <t>　関係書類を添えて，下記の通り申請します。</t>
    <rPh sb="1" eb="3">
      <t>カンケイ</t>
    </rPh>
    <rPh sb="3" eb="5">
      <t>ショルイ</t>
    </rPh>
    <rPh sb="6" eb="7">
      <t>ソ</t>
    </rPh>
    <rPh sb="10" eb="12">
      <t>カキ</t>
    </rPh>
    <rPh sb="13" eb="14">
      <t>トオ</t>
    </rPh>
    <rPh sb="15" eb="17">
      <t>シンセイ</t>
    </rPh>
    <phoneticPr fontId="3"/>
  </si>
  <si>
    <t>補助金申請額</t>
    <rPh sb="0" eb="3">
      <t>ホジョキン</t>
    </rPh>
    <rPh sb="3" eb="6">
      <t>シンセイガク</t>
    </rPh>
    <phoneticPr fontId="3"/>
  </si>
  <si>
    <t>金</t>
    <rPh sb="0" eb="1">
      <t>キン</t>
    </rPh>
    <phoneticPr fontId="3"/>
  </si>
  <si>
    <t>円</t>
    <rPh sb="0" eb="1">
      <t>エン</t>
    </rPh>
    <phoneticPr fontId="3"/>
  </si>
  <si>
    <t>２</t>
  </si>
  <si>
    <t>年度　延長保育事業費補助金所要額調書（別表1）</t>
    <rPh sb="0" eb="1">
      <t>ネン</t>
    </rPh>
    <rPh sb="1" eb="2">
      <t>ド</t>
    </rPh>
    <rPh sb="3" eb="5">
      <t>エンチョウ</t>
    </rPh>
    <rPh sb="5" eb="7">
      <t>ホイク</t>
    </rPh>
    <rPh sb="7" eb="9">
      <t>ジギョウ</t>
    </rPh>
    <rPh sb="9" eb="10">
      <t>ヒ</t>
    </rPh>
    <rPh sb="10" eb="13">
      <t>ホジョキン</t>
    </rPh>
    <rPh sb="13" eb="15">
      <t>ショヨウ</t>
    </rPh>
    <rPh sb="15" eb="16">
      <t>ガク</t>
    </rPh>
    <rPh sb="16" eb="18">
      <t>チョウショ</t>
    </rPh>
    <rPh sb="19" eb="20">
      <t>ベツ</t>
    </rPh>
    <rPh sb="20" eb="21">
      <t>ヒョウ</t>
    </rPh>
    <phoneticPr fontId="3"/>
  </si>
  <si>
    <t>３</t>
  </si>
  <si>
    <t>年度　延長保育事業計画書（別表2）</t>
    <rPh sb="0" eb="1">
      <t>ネン</t>
    </rPh>
    <rPh sb="1" eb="2">
      <t>ド</t>
    </rPh>
    <rPh sb="3" eb="5">
      <t>エンチョウ</t>
    </rPh>
    <rPh sb="5" eb="7">
      <t>ホイク</t>
    </rPh>
    <rPh sb="7" eb="9">
      <t>ジギョウ</t>
    </rPh>
    <rPh sb="9" eb="12">
      <t>ケイカクショ</t>
    </rPh>
    <rPh sb="13" eb="14">
      <t>ベツ</t>
    </rPh>
    <rPh sb="14" eb="15">
      <t>ヒョウ</t>
    </rPh>
    <phoneticPr fontId="3"/>
  </si>
  <si>
    <t>・当該年度の延長保育事業に係る収支予算（見込）書</t>
    <rPh sb="6" eb="8">
      <t>エンチョウ</t>
    </rPh>
    <rPh sb="8" eb="10">
      <t>ホイク</t>
    </rPh>
    <rPh sb="10" eb="12">
      <t>ジギョウ</t>
    </rPh>
    <rPh sb="13" eb="14">
      <t>カカ</t>
    </rPh>
    <rPh sb="15" eb="17">
      <t>シュウシ</t>
    </rPh>
    <rPh sb="17" eb="19">
      <t>ヨサン</t>
    </rPh>
    <rPh sb="20" eb="22">
      <t>ミコ</t>
    </rPh>
    <rPh sb="23" eb="24">
      <t>ショ</t>
    </rPh>
    <phoneticPr fontId="3"/>
  </si>
  <si>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3"/>
  </si>
  <si>
    <t>様式第４号添書</t>
    <rPh sb="4" eb="5">
      <t>ゴウ</t>
    </rPh>
    <phoneticPr fontId="3"/>
  </si>
  <si>
    <t>様式第４号（別表１）</t>
    <phoneticPr fontId="3"/>
  </si>
  <si>
    <t>年度　延長保育事業費補助金所要額調書</t>
    <rPh sb="13" eb="15">
      <t>ショヨウ</t>
    </rPh>
    <rPh sb="15" eb="16">
      <t>ガク</t>
    </rPh>
    <rPh sb="16" eb="18">
      <t>チョウショ</t>
    </rPh>
    <phoneticPr fontId="3"/>
  </si>
  <si>
    <t>単位：円</t>
    <rPh sb="0" eb="2">
      <t>タンイ</t>
    </rPh>
    <rPh sb="3" eb="4">
      <t>エン</t>
    </rPh>
    <phoneticPr fontId="3"/>
  </si>
  <si>
    <t>対象経費の　　　　　　　　　　　　　支出額</t>
    <phoneticPr fontId="3"/>
  </si>
  <si>
    <t>差引額　　　　　　　　　　　　　　　　（Ａ－Ｂ－Ｃ）</t>
    <phoneticPr fontId="3"/>
  </si>
  <si>
    <t>Ｂ　</t>
    <phoneticPr fontId="3"/>
  </si>
  <si>
    <t>Ｃ</t>
    <phoneticPr fontId="3"/>
  </si>
  <si>
    <t>Ｄ</t>
    <phoneticPr fontId="3"/>
  </si>
  <si>
    <t>Ｅ</t>
    <phoneticPr fontId="3"/>
  </si>
  <si>
    <t>Ｆ</t>
    <phoneticPr fontId="3"/>
  </si>
  <si>
    <t>Ｇ</t>
    <phoneticPr fontId="3"/>
  </si>
  <si>
    <t>Ｈ</t>
    <phoneticPr fontId="3"/>
  </si>
  <si>
    <t>Ｉ</t>
    <phoneticPr fontId="3"/>
  </si>
  <si>
    <t xml:space="preserve"> 　　　　　　　円</t>
    <phoneticPr fontId="3"/>
  </si>
  <si>
    <t>　　　　２．「Ｇ」欄は，「Ｆ」欄の額を記入すること。その額に百円未満の端数がある場合には，これを切り捨てた額を記入すること。</t>
    <phoneticPr fontId="3"/>
  </si>
  <si>
    <t>様式第４号（別表２-①）</t>
    <phoneticPr fontId="3"/>
  </si>
  <si>
    <t>年度　延長保育事業計画書（保育短時間の前後の時間における延長保育）</t>
    <rPh sb="9" eb="11">
      <t>ケイカク</t>
    </rPh>
    <phoneticPr fontId="3"/>
  </si>
  <si>
    <t>様式第４号（別表２-②）</t>
    <phoneticPr fontId="3"/>
  </si>
  <si>
    <t>年度　延長保育事業計画書（保育標準時間の前後の時間における延長保育）</t>
    <rPh sb="9" eb="11">
      <t>ケイカク</t>
    </rPh>
    <phoneticPr fontId="3"/>
  </si>
  <si>
    <t>１．実施類型（承認時間）</t>
    <phoneticPr fontId="3"/>
  </si>
  <si>
    <t>雇用期間（定めがある場合）</t>
    <rPh sb="0" eb="2">
      <t>コヨウ</t>
    </rPh>
    <rPh sb="2" eb="4">
      <t>キカン</t>
    </rPh>
    <rPh sb="5" eb="6">
      <t>サダ</t>
    </rPh>
    <rPh sb="10" eb="12">
      <t>バアイ</t>
    </rPh>
    <phoneticPr fontId="3"/>
  </si>
  <si>
    <t>４．交付基準額</t>
    <phoneticPr fontId="3"/>
  </si>
  <si>
    <t>　　ア　1時間延長</t>
    <rPh sb="5" eb="7">
      <t>ジカン</t>
    </rPh>
    <rPh sb="7" eb="9">
      <t>エンチョウ</t>
    </rPh>
    <phoneticPr fontId="3"/>
  </si>
  <si>
    <t>11時間の開所時間を超えて1時間以上の延長保育（閉所時間後の31分～1時間30分まで）を実施しており，延長時間内の1日当たり平均対象児童数が2人以上いること
※　事業所内保育施設（保育所型）の場合は平均対象児童数が6人以上いること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2" eb="33">
      <t>プン</t>
    </rPh>
    <rPh sb="35" eb="37">
      <t>ジカン</t>
    </rPh>
    <rPh sb="39" eb="40">
      <t>プン</t>
    </rPh>
    <rPh sb="44" eb="46">
      <t>ジッシ</t>
    </rPh>
    <rPh sb="51" eb="53">
      <t>エンチョウ</t>
    </rPh>
    <rPh sb="53" eb="55">
      <t>ジカン</t>
    </rPh>
    <rPh sb="55" eb="56">
      <t>ナイ</t>
    </rPh>
    <rPh sb="58" eb="59">
      <t>ニチ</t>
    </rPh>
    <rPh sb="59" eb="60">
      <t>ア</t>
    </rPh>
    <rPh sb="68" eb="69">
      <t>スウ</t>
    </rPh>
    <rPh sb="71" eb="72">
      <t>ニン</t>
    </rPh>
    <rPh sb="72" eb="74">
      <t>イジョウ</t>
    </rPh>
    <rPh sb="81" eb="84">
      <t>ジギョウショ</t>
    </rPh>
    <rPh sb="84" eb="85">
      <t>ナイ</t>
    </rPh>
    <rPh sb="85" eb="87">
      <t>ホイク</t>
    </rPh>
    <rPh sb="87" eb="89">
      <t>シセツ</t>
    </rPh>
    <rPh sb="90" eb="92">
      <t>ホイク</t>
    </rPh>
    <rPh sb="92" eb="93">
      <t>ショ</t>
    </rPh>
    <rPh sb="93" eb="94">
      <t>ガタ</t>
    </rPh>
    <rPh sb="96" eb="98">
      <t>バアイ</t>
    </rPh>
    <rPh sb="99" eb="101">
      <t>ヘイキン</t>
    </rPh>
    <rPh sb="101" eb="103">
      <t>タイショウ</t>
    </rPh>
    <rPh sb="103" eb="105">
      <t>ジドウ</t>
    </rPh>
    <rPh sb="105" eb="106">
      <t>スウ</t>
    </rPh>
    <rPh sb="108" eb="109">
      <t>ニン</t>
    </rPh>
    <rPh sb="109" eb="111">
      <t>イジョウ</t>
    </rPh>
    <phoneticPr fontId="3"/>
  </si>
  <si>
    <t>　　イ　2時間延長</t>
    <rPh sb="5" eb="7">
      <t>ジカン</t>
    </rPh>
    <rPh sb="7" eb="9">
      <t>エンチョウ</t>
    </rPh>
    <phoneticPr fontId="3"/>
  </si>
  <si>
    <t>11時間の開所時間を超えて2時間以上の延長保育（閉所時間後の1時間31分～2時間30分まで）を実施しており，延長時間内の1日当たり平均対象児童数が1人以上いること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5" eb="88">
      <t>ジギョウショ</t>
    </rPh>
    <rPh sb="88" eb="89">
      <t>ナイ</t>
    </rPh>
    <rPh sb="89" eb="91">
      <t>ホイク</t>
    </rPh>
    <rPh sb="91" eb="93">
      <t>シセツ</t>
    </rPh>
    <rPh sb="94" eb="96">
      <t>ホイク</t>
    </rPh>
    <rPh sb="96" eb="97">
      <t>ショ</t>
    </rPh>
    <rPh sb="97" eb="98">
      <t>ガタ</t>
    </rPh>
    <phoneticPr fontId="3"/>
  </si>
  <si>
    <t>　　ウ　3～4時間延長</t>
    <rPh sb="7" eb="9">
      <t>ジカン</t>
    </rPh>
    <rPh sb="9" eb="11">
      <t>エンチョウ</t>
    </rPh>
    <phoneticPr fontId="3"/>
  </si>
  <si>
    <t>　　エ　30分延長</t>
    <rPh sb="6" eb="7">
      <t>プン</t>
    </rPh>
    <rPh sb="7" eb="9">
      <t>エンチョウ</t>
    </rPh>
    <phoneticPr fontId="3"/>
  </si>
  <si>
    <r>
      <rPr>
        <u/>
        <sz val="12"/>
        <rFont val="HGSｺﾞｼｯｸM"/>
        <family val="3"/>
        <charset val="128"/>
      </rPr>
      <t>※注意　閉所時間後の1分～14分までの延長保育は当該補助の対象児童数にはカウントしません。</t>
    </r>
    <r>
      <rPr>
        <sz val="12"/>
        <rFont val="HGSｺﾞｼｯｸM"/>
        <family val="3"/>
        <charset val="128"/>
      </rPr>
      <t xml:space="preserve">
      　　</t>
    </r>
    <r>
      <rPr>
        <u/>
        <sz val="12"/>
        <rFont val="HGSｺﾞｼｯｸM"/>
        <family val="3"/>
        <charset val="128"/>
      </rPr>
      <t>当該補助の対象児童は15分以上延長を行った児童です。</t>
    </r>
    <rPh sb="1" eb="3">
      <t>チュウイ</t>
    </rPh>
    <rPh sb="4" eb="6">
      <t>ヘイショ</t>
    </rPh>
    <rPh sb="6" eb="8">
      <t>ジカン</t>
    </rPh>
    <rPh sb="8" eb="9">
      <t>アト</t>
    </rPh>
    <rPh sb="11" eb="12">
      <t>プン</t>
    </rPh>
    <rPh sb="15" eb="16">
      <t>プン</t>
    </rPh>
    <rPh sb="19" eb="21">
      <t>エンチョウ</t>
    </rPh>
    <rPh sb="21" eb="23">
      <t>ホイク</t>
    </rPh>
    <rPh sb="24" eb="26">
      <t>トウガイ</t>
    </rPh>
    <rPh sb="26" eb="28">
      <t>ホジョ</t>
    </rPh>
    <rPh sb="29" eb="31">
      <t>タイショウ</t>
    </rPh>
    <rPh sb="31" eb="33">
      <t>ジドウ</t>
    </rPh>
    <rPh sb="33" eb="34">
      <t>スウ</t>
    </rPh>
    <rPh sb="54" eb="56">
      <t>トウガイ</t>
    </rPh>
    <rPh sb="56" eb="58">
      <t>ホジョ</t>
    </rPh>
    <rPh sb="59" eb="61">
      <t>タイショウ</t>
    </rPh>
    <rPh sb="61" eb="63">
      <t>ジドウ</t>
    </rPh>
    <rPh sb="66" eb="67">
      <t>フン</t>
    </rPh>
    <rPh sb="67" eb="69">
      <t>イジョウ</t>
    </rPh>
    <rPh sb="69" eb="71">
      <t>エンチョウ</t>
    </rPh>
    <rPh sb="72" eb="73">
      <t>オコナ</t>
    </rPh>
    <rPh sb="75" eb="77">
      <t>ジドウ</t>
    </rPh>
    <phoneticPr fontId="3"/>
  </si>
  <si>
    <t>1時間延長型</t>
    <phoneticPr fontId="3"/>
  </si>
  <si>
    <t>1時間延長型</t>
    <phoneticPr fontId="3"/>
  </si>
  <si>
    <t>＝</t>
    <phoneticPr fontId="3"/>
  </si>
  <si>
    <t>キッズ・マークトゥエイン</t>
    <phoneticPr fontId="52"/>
  </si>
  <si>
    <t>年度　        延長保育事業に係る収支予算（見込）書</t>
    <rPh sb="11" eb="13">
      <t>エンチョウ</t>
    </rPh>
    <rPh sb="13" eb="15">
      <t>ホイク</t>
    </rPh>
    <rPh sb="22" eb="24">
      <t>ヨサン</t>
    </rPh>
    <phoneticPr fontId="3"/>
  </si>
  <si>
    <t>これによって，自動的に施設名や施設情報，年度などが各様式に入力されますので，「収支予算書」以降のシートは，黄色の網掛けになっているセルのみ入力してください。</t>
    <rPh sb="7" eb="10">
      <t>ジドウテキ</t>
    </rPh>
    <rPh sb="11" eb="13">
      <t>シセツ</t>
    </rPh>
    <rPh sb="13" eb="14">
      <t>メイ</t>
    </rPh>
    <rPh sb="15" eb="17">
      <t>シセツ</t>
    </rPh>
    <rPh sb="17" eb="19">
      <t>ジョウホウ</t>
    </rPh>
    <rPh sb="20" eb="22">
      <t>ネンド</t>
    </rPh>
    <rPh sb="25" eb="26">
      <t>カク</t>
    </rPh>
    <rPh sb="26" eb="28">
      <t>ヨウシキ</t>
    </rPh>
    <rPh sb="29" eb="31">
      <t>ニュウリョク</t>
    </rPh>
    <rPh sb="41" eb="43">
      <t>ヨサン</t>
    </rPh>
    <phoneticPr fontId="3"/>
  </si>
  <si>
    <t>「収支予算（見込）書」を作成します。</t>
    <rPh sb="3" eb="5">
      <t>ヨサン</t>
    </rPh>
    <phoneticPr fontId="3"/>
  </si>
  <si>
    <r>
      <t>最後に，申請日，年度，法人名等に間違いがないことを確認して印刷し，様式第4号，様式第4号添書（収支予算書），別表１，別表２-①，２-②，別紙１（対象児童有の場合のみ）の順に並べ，押印の上（</t>
    </r>
    <r>
      <rPr>
        <b/>
        <sz val="11"/>
        <rFont val="HGSｺﾞｼｯｸM"/>
        <family val="3"/>
        <charset val="128"/>
      </rPr>
      <t>捨印もお願いします</t>
    </r>
    <r>
      <rPr>
        <sz val="11"/>
        <rFont val="HGSｺﾞｼｯｸM"/>
        <family val="3"/>
        <charset val="128"/>
      </rPr>
      <t>）ご提出ください。</t>
    </r>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8" eb="70">
      <t>ベッシ</t>
    </rPh>
    <rPh sb="72" eb="74">
      <t>タイショウ</t>
    </rPh>
    <rPh sb="74" eb="76">
      <t>ジドウ</t>
    </rPh>
    <rPh sb="76" eb="77">
      <t>アリ</t>
    </rPh>
    <rPh sb="78" eb="80">
      <t>バアイ</t>
    </rPh>
    <rPh sb="84" eb="85">
      <t>ジュン</t>
    </rPh>
    <rPh sb="86" eb="87">
      <t>ナラ</t>
    </rPh>
    <rPh sb="89" eb="91">
      <t>オウイン</t>
    </rPh>
    <rPh sb="92" eb="93">
      <t>ウエ</t>
    </rPh>
    <rPh sb="94" eb="96">
      <t>ステイン</t>
    </rPh>
    <rPh sb="98" eb="99">
      <t>ネガ</t>
    </rPh>
    <rPh sb="105" eb="107">
      <t>テイシュツ</t>
    </rPh>
    <phoneticPr fontId="3"/>
  </si>
  <si>
    <t>さくらんぼ保育園</t>
  </si>
  <si>
    <t>（１）</t>
    <phoneticPr fontId="3"/>
  </si>
  <si>
    <t>貴園の施設コードを入力してください（下記施設コード一覧参照）。</t>
    <rPh sb="0" eb="1">
      <t>キ</t>
    </rPh>
    <rPh sb="1" eb="2">
      <t>エン</t>
    </rPh>
    <rPh sb="3" eb="5">
      <t>シセツ</t>
    </rPh>
    <rPh sb="9" eb="11">
      <t>ニュウリョク</t>
    </rPh>
    <rPh sb="18" eb="20">
      <t>カキ</t>
    </rPh>
    <rPh sb="20" eb="22">
      <t>シセツ</t>
    </rPh>
    <rPh sb="25" eb="27">
      <t>イチラン</t>
    </rPh>
    <rPh sb="27" eb="29">
      <t>サンショウ</t>
    </rPh>
    <phoneticPr fontId="3"/>
  </si>
  <si>
    <t>（２）</t>
    <phoneticPr fontId="3"/>
  </si>
  <si>
    <t>（３）</t>
    <phoneticPr fontId="3"/>
  </si>
  <si>
    <t>（４）</t>
    <phoneticPr fontId="3"/>
  </si>
  <si>
    <t>（５）</t>
    <phoneticPr fontId="3"/>
  </si>
  <si>
    <t>（６）</t>
    <phoneticPr fontId="3"/>
  </si>
  <si>
    <t>（７）</t>
    <phoneticPr fontId="3"/>
  </si>
  <si>
    <t>（８）</t>
    <phoneticPr fontId="3"/>
  </si>
  <si>
    <t>（９）</t>
    <phoneticPr fontId="3"/>
  </si>
  <si>
    <t>様式第４号に自動入力されている法人の情報が正しいかどうかを確認し，申請日及び代表者役職・代表者氏名，担当者連絡先を入力してください。</t>
    <rPh sb="0" eb="2">
      <t>ヨウシキ</t>
    </rPh>
    <rPh sb="2" eb="3">
      <t>ダイ</t>
    </rPh>
    <rPh sb="4" eb="5">
      <t>ゴウ</t>
    </rPh>
    <rPh sb="6" eb="8">
      <t>ジドウ</t>
    </rPh>
    <rPh sb="8" eb="10">
      <t>ニュウリョク</t>
    </rPh>
    <rPh sb="15" eb="17">
      <t>ホウジン</t>
    </rPh>
    <rPh sb="18" eb="20">
      <t>ジョウホウ</t>
    </rPh>
    <rPh sb="21" eb="22">
      <t>タダ</t>
    </rPh>
    <rPh sb="29" eb="31">
      <t>カクニン</t>
    </rPh>
    <rPh sb="33" eb="35">
      <t>シンセイ</t>
    </rPh>
    <rPh sb="35" eb="36">
      <t>ビ</t>
    </rPh>
    <rPh sb="36" eb="37">
      <t>オヨ</t>
    </rPh>
    <rPh sb="38" eb="41">
      <t>ダイヒョウシャ</t>
    </rPh>
    <rPh sb="41" eb="43">
      <t>ヤクショク</t>
    </rPh>
    <rPh sb="44" eb="47">
      <t>ダイヒョウシャ</t>
    </rPh>
    <rPh sb="47" eb="49">
      <t>シメイ</t>
    </rPh>
    <rPh sb="50" eb="53">
      <t>タントウシャ</t>
    </rPh>
    <rPh sb="53" eb="55">
      <t>レンラク</t>
    </rPh>
    <rPh sb="55" eb="56">
      <t>サキ</t>
    </rPh>
    <rPh sb="57" eb="59">
      <t>ニュウリョク</t>
    </rPh>
    <phoneticPr fontId="3"/>
  </si>
  <si>
    <t>施設コード一覧</t>
    <rPh sb="0" eb="2">
      <t>シセツ</t>
    </rPh>
    <rPh sb="5" eb="7">
      <t>イチラン</t>
    </rPh>
    <phoneticPr fontId="54"/>
  </si>
  <si>
    <t>家庭的保育事業</t>
    <rPh sb="0" eb="7">
      <t>カテイテキホイクジギョウ</t>
    </rPh>
    <phoneticPr fontId="54"/>
  </si>
  <si>
    <t>青葉区</t>
    <rPh sb="0" eb="3">
      <t>アオバク</t>
    </rPh>
    <phoneticPr fontId="52"/>
  </si>
  <si>
    <t>宮城野区</t>
    <rPh sb="0" eb="4">
      <t>ミヤギノク</t>
    </rPh>
    <phoneticPr fontId="52"/>
  </si>
  <si>
    <t>太白区</t>
    <rPh sb="0" eb="2">
      <t>タイハク</t>
    </rPh>
    <rPh sb="2" eb="3">
      <t>ク</t>
    </rPh>
    <phoneticPr fontId="52"/>
  </si>
  <si>
    <t>泉区</t>
    <rPh sb="0" eb="2">
      <t>イズミク</t>
    </rPh>
    <phoneticPr fontId="52"/>
  </si>
  <si>
    <t>石川　信子</t>
    <rPh sb="0" eb="2">
      <t>イシカワ</t>
    </rPh>
    <rPh sb="3" eb="5">
      <t>ノブコ</t>
    </rPh>
    <phoneticPr fontId="56"/>
  </si>
  <si>
    <t>土井　悦子</t>
    <rPh sb="0" eb="2">
      <t>ド　イ</t>
    </rPh>
    <rPh sb="3" eb="5">
      <t>エツコ</t>
    </rPh>
    <phoneticPr fontId="56"/>
  </si>
  <si>
    <t>菊地　美夏</t>
    <rPh sb="0" eb="2">
      <t>キクチ</t>
    </rPh>
    <rPh sb="3" eb="5">
      <t>ミカ</t>
    </rPh>
    <phoneticPr fontId="56"/>
  </si>
  <si>
    <t>佐藤　恵美子</t>
    <rPh sb="0" eb="2">
      <t>サトウ</t>
    </rPh>
    <rPh sb="3" eb="6">
      <t>エミコ</t>
    </rPh>
    <phoneticPr fontId="56"/>
  </si>
  <si>
    <t>東海林　美代子</t>
    <rPh sb="0" eb="3">
      <t>ショウジ</t>
    </rPh>
    <rPh sb="4" eb="7">
      <t>ミ　ヨ　コ</t>
    </rPh>
    <phoneticPr fontId="56"/>
  </si>
  <si>
    <t>戸田　由美</t>
    <rPh sb="0" eb="2">
      <t>トダ</t>
    </rPh>
    <rPh sb="3" eb="5">
      <t>ユミ</t>
    </rPh>
    <phoneticPr fontId="56"/>
  </si>
  <si>
    <t>伊藤　由美子</t>
    <rPh sb="0" eb="2">
      <t>イトウ</t>
    </rPh>
    <rPh sb="3" eb="6">
      <t>ユミコ</t>
    </rPh>
    <phoneticPr fontId="56"/>
  </si>
  <si>
    <t>鈴木　史子</t>
    <rPh sb="0" eb="5">
      <t>スズキ　      フミ    コ</t>
    </rPh>
    <phoneticPr fontId="56"/>
  </si>
  <si>
    <t>矢澤　要子</t>
    <rPh sb="0" eb="2">
      <t>ヤザワ</t>
    </rPh>
    <rPh sb="3" eb="4">
      <t>ヨウ</t>
    </rPh>
    <rPh sb="4" eb="5">
      <t>コ</t>
    </rPh>
    <phoneticPr fontId="56"/>
  </si>
  <si>
    <t>宇佐美　恵子</t>
    <rPh sb="0" eb="3">
      <t>ウサミ</t>
    </rPh>
    <rPh sb="4" eb="6">
      <t>ケイコ</t>
    </rPh>
    <phoneticPr fontId="56"/>
  </si>
  <si>
    <t>木村　和子</t>
    <rPh sb="0" eb="2">
      <t>キ　ムラ</t>
    </rPh>
    <rPh sb="3" eb="5">
      <t>カズコ</t>
    </rPh>
    <phoneticPr fontId="56"/>
  </si>
  <si>
    <t>仲　　恵美</t>
    <rPh sb="0" eb="1">
      <t>ナカ</t>
    </rPh>
    <rPh sb="3" eb="5">
      <t>エミ</t>
    </rPh>
    <phoneticPr fontId="56"/>
  </si>
  <si>
    <t>星野　和枝</t>
    <rPh sb="0" eb="2">
      <t>ホシノ</t>
    </rPh>
    <rPh sb="3" eb="5">
      <t>カズエ</t>
    </rPh>
    <phoneticPr fontId="56"/>
  </si>
  <si>
    <t>多田　直美</t>
    <rPh sb="0" eb="2">
      <t>タダ</t>
    </rPh>
    <rPh sb="3" eb="5">
      <t>ナオミ</t>
    </rPh>
    <phoneticPr fontId="56"/>
  </si>
  <si>
    <t>若林区</t>
    <rPh sb="0" eb="2">
      <t>ワカバヤシ</t>
    </rPh>
    <rPh sb="2" eb="3">
      <t>ク</t>
    </rPh>
    <phoneticPr fontId="52"/>
  </si>
  <si>
    <t>鎌田　優子</t>
    <rPh sb="0" eb="2">
      <t>カマタ</t>
    </rPh>
    <rPh sb="3" eb="5">
      <t>ユウコ</t>
    </rPh>
    <phoneticPr fontId="56"/>
  </si>
  <si>
    <t>齋藤　眞弓</t>
    <rPh sb="0" eb="2">
      <t>サイトウ</t>
    </rPh>
    <rPh sb="3" eb="5">
      <t>マユミ</t>
    </rPh>
    <phoneticPr fontId="56"/>
  </si>
  <si>
    <t>佐藤　勇介</t>
    <rPh sb="0" eb="2">
      <t>サトウ</t>
    </rPh>
    <rPh sb="3" eb="5">
      <t>ユウスケ</t>
    </rPh>
    <phoneticPr fontId="56"/>
  </si>
  <si>
    <t>小林　希</t>
    <rPh sb="0" eb="2">
      <t>コバヤシ</t>
    </rPh>
    <rPh sb="3" eb="4">
      <t>ノゾミ</t>
    </rPh>
    <phoneticPr fontId="56"/>
  </si>
  <si>
    <t>佐藤　弘美</t>
    <rPh sb="0" eb="2">
      <t>サトウ</t>
    </rPh>
    <rPh sb="3" eb="5">
      <t>ヒロミ</t>
    </rPh>
    <phoneticPr fontId="56"/>
  </si>
  <si>
    <t>菊地　恵子</t>
    <rPh sb="0" eb="2">
      <t>キクチ</t>
    </rPh>
    <rPh sb="3" eb="5">
      <t>ケイコ</t>
    </rPh>
    <phoneticPr fontId="56"/>
  </si>
  <si>
    <t>飛内　侑里</t>
    <rPh sb="0" eb="2">
      <t>トビナイ</t>
    </rPh>
    <rPh sb="3" eb="5">
      <t>ユウリ</t>
    </rPh>
    <phoneticPr fontId="56"/>
  </si>
  <si>
    <t>野村　薫</t>
    <rPh sb="0" eb="2">
      <t>ノムラ</t>
    </rPh>
    <rPh sb="3" eb="4">
      <t>カオル</t>
    </rPh>
    <phoneticPr fontId="56"/>
  </si>
  <si>
    <t>齊藤　あゆみ</t>
    <rPh sb="0" eb="2">
      <t>サイトウ</t>
    </rPh>
    <phoneticPr fontId="56"/>
  </si>
  <si>
    <t>及川　文子</t>
    <rPh sb="0" eb="1">
      <t>オイカワ　　　アヤコ</t>
    </rPh>
    <phoneticPr fontId="56"/>
  </si>
  <si>
    <t>41114</t>
  </si>
  <si>
    <t>小出　美知子</t>
    <rPh sb="0" eb="2">
      <t>コイデ</t>
    </rPh>
    <rPh sb="3" eb="6">
      <t>ミチコ</t>
    </rPh>
    <phoneticPr fontId="56"/>
  </si>
  <si>
    <t>佐藤　豊子</t>
    <rPh sb="0" eb="2">
      <t>サトウ</t>
    </rPh>
    <rPh sb="3" eb="5">
      <t>トヨコ</t>
    </rPh>
    <phoneticPr fontId="56"/>
  </si>
  <si>
    <t>藤垣　祐子</t>
    <rPh sb="0" eb="2">
      <t>フジガキ</t>
    </rPh>
    <rPh sb="3" eb="5">
      <t>ユウコ</t>
    </rPh>
    <phoneticPr fontId="56"/>
  </si>
  <si>
    <t>青葉区・宮城総合支所</t>
    <rPh sb="0" eb="3">
      <t>アオバク</t>
    </rPh>
    <rPh sb="4" eb="6">
      <t>ミヤギ</t>
    </rPh>
    <rPh sb="6" eb="8">
      <t>ソウゴウ</t>
    </rPh>
    <rPh sb="8" eb="10">
      <t>シショ</t>
    </rPh>
    <phoneticPr fontId="52"/>
  </si>
  <si>
    <t>石山　立身</t>
    <rPh sb="0" eb="2">
      <t>イシヤマ</t>
    </rPh>
    <rPh sb="3" eb="4">
      <t>タ</t>
    </rPh>
    <rPh sb="4" eb="5">
      <t>ミ</t>
    </rPh>
    <phoneticPr fontId="56"/>
  </si>
  <si>
    <t>鈴木　明子</t>
    <rPh sb="0" eb="2">
      <t>スズキ</t>
    </rPh>
    <rPh sb="3" eb="5">
      <t>アキコ</t>
    </rPh>
    <phoneticPr fontId="56"/>
  </si>
  <si>
    <t>41601</t>
  </si>
  <si>
    <t>久光　久美子</t>
    <rPh sb="0" eb="2">
      <t>ヒサミツ</t>
    </rPh>
    <rPh sb="3" eb="6">
      <t>　ク　ミ　　コ</t>
    </rPh>
    <phoneticPr fontId="56"/>
  </si>
  <si>
    <t>志小田　舞子</t>
    <rPh sb="0" eb="3">
      <t>シコダ</t>
    </rPh>
    <rPh sb="4" eb="6">
      <t>マイコ</t>
    </rPh>
    <phoneticPr fontId="56"/>
  </si>
  <si>
    <t>村田　寿恵</t>
    <rPh sb="0" eb="2">
      <t>ムラタ</t>
    </rPh>
    <rPh sb="3" eb="5">
      <t>ヒサエ</t>
    </rPh>
    <phoneticPr fontId="56"/>
  </si>
  <si>
    <t>伊藤　美樹</t>
    <rPh sb="0" eb="2">
      <t>イトウ</t>
    </rPh>
    <rPh sb="3" eb="5">
      <t>ミキ</t>
    </rPh>
    <phoneticPr fontId="56"/>
  </si>
  <si>
    <t>41604</t>
  </si>
  <si>
    <t>佐藤　礼子</t>
    <rPh sb="0" eb="2">
      <t>サトウ</t>
    </rPh>
    <rPh sb="3" eb="5">
      <t>レイコ</t>
    </rPh>
    <phoneticPr fontId="56"/>
  </si>
  <si>
    <t>41605</t>
  </si>
  <si>
    <t>佐藤　かおり</t>
    <rPh sb="0" eb="2">
      <t>サトウ</t>
    </rPh>
    <phoneticPr fontId="56"/>
  </si>
  <si>
    <t>41606</t>
  </si>
  <si>
    <t>佐藤　久美子</t>
    <rPh sb="0" eb="2">
      <t>サトウ</t>
    </rPh>
    <rPh sb="3" eb="6">
      <t>クミコ</t>
    </rPh>
    <phoneticPr fontId="56"/>
  </si>
  <si>
    <t>小規模保育事業Ａ型</t>
    <rPh sb="0" eb="3">
      <t>ショウキボ</t>
    </rPh>
    <rPh sb="3" eb="5">
      <t>ホイク</t>
    </rPh>
    <rPh sb="5" eb="7">
      <t>ジギョウ</t>
    </rPh>
    <rPh sb="8" eb="9">
      <t>ガタ</t>
    </rPh>
    <phoneticPr fontId="52"/>
  </si>
  <si>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</si>
  <si>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</si>
  <si>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</si>
  <si>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</si>
  <si>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</si>
  <si>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</si>
  <si>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</si>
  <si>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</si>
  <si>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</si>
  <si>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おうち保育園こうとう台</t>
  </si>
  <si>
    <t>保育園ソレイユ</t>
  </si>
  <si>
    <t>にこにこハウス</t>
  </si>
  <si>
    <t>しらとり保育園</t>
  </si>
  <si>
    <t>太白だんだん保育園</t>
  </si>
  <si>
    <t>北・杜のみらい保育園</t>
  </si>
  <si>
    <t>カール大和町ナーサリー</t>
  </si>
  <si>
    <t>やまとみらい八乙女保育園</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</si>
  <si>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4"/>
  </si>
  <si>
    <t>森のプーさん保育園</t>
  </si>
  <si>
    <t>Ａ型</t>
    <rPh sb="1" eb="2">
      <t>ガタ</t>
    </rPh>
    <phoneticPr fontId="52"/>
  </si>
  <si>
    <t>ちびっこひろば保育園</t>
  </si>
  <si>
    <t>ワタキュー保育園北四番丁園</t>
    <rPh sb="5" eb="8">
      <t>ホイクエン</t>
    </rPh>
    <rPh sb="8" eb="12">
      <t>キタヨバンチョウ</t>
    </rPh>
    <rPh sb="12" eb="13">
      <t>エン</t>
    </rPh>
    <phoneticPr fontId="58"/>
  </si>
  <si>
    <t>カール荒井ナーサリー</t>
  </si>
  <si>
    <t>ビックママランド支倉園</t>
    <rPh sb="8" eb="10">
      <t>ハセクラ</t>
    </rPh>
    <rPh sb="10" eb="11">
      <t>エン</t>
    </rPh>
    <phoneticPr fontId="58"/>
  </si>
  <si>
    <t>わくわくモリモリ保育所</t>
    <rPh sb="8" eb="10">
      <t>ホイク</t>
    </rPh>
    <rPh sb="10" eb="11">
      <t>ショ</t>
    </rPh>
    <phoneticPr fontId="58"/>
  </si>
  <si>
    <t>カールリトルプリスクール</t>
  </si>
  <si>
    <t>ちゃいるどらんど六丁の目南保育園</t>
  </si>
  <si>
    <t>あすと長町保育所</t>
    <rPh sb="3" eb="5">
      <t>ナガマチ</t>
    </rPh>
    <rPh sb="5" eb="7">
      <t>ホイク</t>
    </rPh>
    <rPh sb="7" eb="8">
      <t>ショ</t>
    </rPh>
    <phoneticPr fontId="58"/>
  </si>
  <si>
    <t>栗生ひよこ園</t>
  </si>
  <si>
    <t>もりのひろば保育園</t>
    <rPh sb="6" eb="9">
      <t>ホイクエン</t>
    </rPh>
    <phoneticPr fontId="58"/>
  </si>
  <si>
    <t>Ｂ型</t>
    <rPh sb="1" eb="2">
      <t>ガタ</t>
    </rPh>
    <phoneticPr fontId="52"/>
  </si>
  <si>
    <t>ヤクルト二日町つばめ保育園</t>
    <rPh sb="4" eb="7">
      <t>フツカマチ</t>
    </rPh>
    <rPh sb="10" eb="13">
      <t>ホイクエン</t>
    </rPh>
    <phoneticPr fontId="58"/>
  </si>
  <si>
    <t>きらきら保育園</t>
    <rPh sb="4" eb="7">
      <t>ホイクエン</t>
    </rPh>
    <phoneticPr fontId="58"/>
  </si>
  <si>
    <t>ヤクルトあやしつばめ保育園</t>
    <rPh sb="10" eb="13">
      <t>ホイクエン</t>
    </rPh>
    <phoneticPr fontId="58"/>
  </si>
  <si>
    <t>保育所型</t>
    <rPh sb="0" eb="2">
      <t>ホイク</t>
    </rPh>
    <rPh sb="2" eb="3">
      <t>ショ</t>
    </rPh>
    <rPh sb="3" eb="4">
      <t>ガタ</t>
    </rPh>
    <phoneticPr fontId="52"/>
  </si>
  <si>
    <t>エスパルキッズ保育園</t>
    <rPh sb="7" eb="10">
      <t>ホイクエン</t>
    </rPh>
    <phoneticPr fontId="57"/>
  </si>
  <si>
    <t>コープこやぎの保育園</t>
    <rPh sb="7" eb="10">
      <t>ホイクエン</t>
    </rPh>
    <phoneticPr fontId="57"/>
  </si>
  <si>
    <t>南中山すいせん保育園</t>
    <phoneticPr fontId="57"/>
  </si>
  <si>
    <t>せせらぎ保育園</t>
    <rPh sb="4" eb="7">
      <t>ホイクエン</t>
    </rPh>
    <phoneticPr fontId="57"/>
  </si>
  <si>
    <t>施設CD</t>
    <rPh sb="0" eb="2">
      <t>シセツ</t>
    </rPh>
    <phoneticPr fontId="3"/>
  </si>
  <si>
    <t>施設類型</t>
    <rPh sb="0" eb="2">
      <t>シセツ</t>
    </rPh>
    <rPh sb="2" eb="4">
      <t>ルイケイ</t>
    </rPh>
    <phoneticPr fontId="3"/>
  </si>
  <si>
    <t>施設名</t>
    <rPh sb="0" eb="2">
      <t>シセツ</t>
    </rPh>
    <rPh sb="2" eb="3">
      <t>メイ</t>
    </rPh>
    <phoneticPr fontId="3"/>
  </si>
  <si>
    <t>設置者住所</t>
    <rPh sb="0" eb="3">
      <t>セッチシャ</t>
    </rPh>
    <rPh sb="3" eb="5">
      <t>ジュウショ</t>
    </rPh>
    <phoneticPr fontId="2"/>
  </si>
  <si>
    <t>設置者</t>
    <rPh sb="0" eb="3">
      <t>セッチシャ</t>
    </rPh>
    <phoneticPr fontId="2"/>
  </si>
  <si>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</si>
  <si>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</si>
  <si>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</si>
  <si>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</si>
  <si>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</si>
  <si>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</si>
  <si>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</si>
  <si>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</si>
  <si>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</si>
  <si>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</si>
  <si>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</si>
  <si>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</si>
  <si>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</si>
  <si>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</si>
  <si>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</si>
  <si>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</si>
  <si>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</si>
  <si>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おひさま保育園　</t>
  </si>
  <si>
    <t>一般社団法人　Ｐｌｕｍ</t>
  </si>
  <si>
    <t>一般社団法人　ぽっかぽか</t>
  </si>
  <si>
    <t>東京都豊島区東池袋1-44-3　池袋ISPタマビル</t>
  </si>
  <si>
    <t>事業所内保育事業Ａ型</t>
    <phoneticPr fontId="3"/>
  </si>
  <si>
    <t>事業所内保育事業Ａ型</t>
  </si>
  <si>
    <t>事業所内保育事業Ｂ型</t>
    <phoneticPr fontId="3"/>
  </si>
  <si>
    <t>宮城中央ヤクルト販売　株式会社</t>
  </si>
  <si>
    <t>事業所内保育事業Ｂ型</t>
  </si>
  <si>
    <t>事業所内保育事業保育所型</t>
    <phoneticPr fontId="3"/>
  </si>
  <si>
    <t>キッズ・マークトゥエイン</t>
  </si>
  <si>
    <t>事業所内保育事業保育所型</t>
  </si>
  <si>
    <t>髙橋　加奈</t>
    <rPh sb="0" eb="2">
      <t>タカハシ</t>
    </rPh>
    <rPh sb="3" eb="5">
      <t>カナ</t>
    </rPh>
    <phoneticPr fontId="56"/>
  </si>
  <si>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54"/>
  </si>
  <si>
    <t>小規模Ａ型　青葉区</t>
    <rPh sb="0" eb="3">
      <t>ショウキボ</t>
    </rPh>
    <rPh sb="4" eb="5">
      <t>ガタ</t>
    </rPh>
    <rPh sb="6" eb="9">
      <t>アオバク</t>
    </rPh>
    <phoneticPr fontId="54"/>
  </si>
  <si>
    <t>小規模Ａ型　宮城野区</t>
    <rPh sb="0" eb="3">
      <t>ショウキボ</t>
    </rPh>
    <rPh sb="4" eb="5">
      <t>ガタ</t>
    </rPh>
    <rPh sb="6" eb="10">
      <t>ミヤギノク</t>
    </rPh>
    <phoneticPr fontId="54"/>
  </si>
  <si>
    <t>小規模Ａ型　太白区</t>
    <rPh sb="0" eb="3">
      <t>ショウキボ</t>
    </rPh>
    <rPh sb="4" eb="5">
      <t>ガタ</t>
    </rPh>
    <rPh sb="6" eb="9">
      <t>タイハクク</t>
    </rPh>
    <phoneticPr fontId="54"/>
  </si>
  <si>
    <t>小規模Ｂ型</t>
    <rPh sb="0" eb="3">
      <t>ショウキボ</t>
    </rPh>
    <rPh sb="4" eb="5">
      <t>ガタ</t>
    </rPh>
    <phoneticPr fontId="54"/>
  </si>
  <si>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</si>
  <si>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</si>
  <si>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</si>
  <si>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</si>
  <si>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</si>
  <si>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</si>
  <si>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</si>
  <si>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</si>
  <si>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</si>
  <si>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</si>
  <si>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</si>
  <si>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</si>
  <si>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54"/>
  </si>
  <si>
    <t>おうち保育園木町どおり</t>
  </si>
  <si>
    <t>砂押こころ保育園</t>
  </si>
  <si>
    <t>KIDs-Kan</t>
    <phoneticPr fontId="54"/>
  </si>
  <si>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</si>
  <si>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</si>
  <si>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</si>
  <si>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</si>
  <si>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</si>
  <si>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</si>
  <si>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</si>
  <si>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</si>
  <si>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</si>
  <si>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</si>
  <si>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</si>
  <si>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</si>
  <si>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</si>
  <si>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</si>
  <si>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</si>
  <si>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</si>
  <si>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54"/>
  </si>
  <si>
    <t>恵和町いちにいさん保育園</t>
  </si>
  <si>
    <t>共同保育所ちろりん村</t>
  </si>
  <si>
    <t>苦竹ナーサリー</t>
    <rPh sb="0" eb="2">
      <t>ニガタケ</t>
    </rPh>
    <phoneticPr fontId="54"/>
  </si>
  <si>
    <t>小規模保育事業Ｃ型</t>
    <rPh sb="0" eb="3">
      <t>ショウキボ</t>
    </rPh>
    <rPh sb="3" eb="5">
      <t>ホイク</t>
    </rPh>
    <rPh sb="5" eb="7">
      <t>ジギョウ</t>
    </rPh>
    <rPh sb="8" eb="9">
      <t>ガタ</t>
    </rPh>
    <phoneticPr fontId="54"/>
  </si>
  <si>
    <t>きまちこころ保育園</t>
  </si>
  <si>
    <t>小規模Ａ型　若林区</t>
    <rPh sb="0" eb="3">
      <t>ショウキボ</t>
    </rPh>
    <rPh sb="4" eb="5">
      <t>ガタ</t>
    </rPh>
    <rPh sb="6" eb="9">
      <t>ワカバヤシク</t>
    </rPh>
    <phoneticPr fontId="54"/>
  </si>
  <si>
    <t>キッズフィールド富沢園</t>
  </si>
  <si>
    <t>吉田　一美・皆川　舞</t>
    <rPh sb="0" eb="2">
      <t>ヨシダ</t>
    </rPh>
    <rPh sb="3" eb="5">
      <t>ヒトミ</t>
    </rPh>
    <rPh sb="6" eb="8">
      <t>ミナカワ</t>
    </rPh>
    <rPh sb="9" eb="10">
      <t>マイ</t>
    </rPh>
    <phoneticPr fontId="56"/>
  </si>
  <si>
    <t>こどもの家エミール</t>
  </si>
  <si>
    <t>もりのなかま保育園南大野田園</t>
  </si>
  <si>
    <t>高橋　真由美・鈴木　めぐみ</t>
    <rPh sb="0" eb="2">
      <t>タカハシ</t>
    </rPh>
    <rPh sb="3" eb="6">
      <t>マユミ</t>
    </rPh>
    <phoneticPr fontId="56"/>
  </si>
  <si>
    <t>朝市っ子保育園</t>
  </si>
  <si>
    <t>バイリンガル保育園八木山</t>
  </si>
  <si>
    <t>川村　隆・川村　真紀</t>
    <rPh sb="0" eb="2">
      <t>カワムラ</t>
    </rPh>
    <rPh sb="3" eb="4">
      <t>タカシ</t>
    </rPh>
    <rPh sb="5" eb="7">
      <t>カワムラ</t>
    </rPh>
    <rPh sb="8" eb="10">
      <t>マキ</t>
    </rPh>
    <phoneticPr fontId="56"/>
  </si>
  <si>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</si>
  <si>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</si>
  <si>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4"/>
  </si>
  <si>
    <t>遊佐　ひろ子・畠山　祐子</t>
    <rPh sb="0" eb="2">
      <t>ユサ</t>
    </rPh>
    <rPh sb="5" eb="6">
      <t>コ</t>
    </rPh>
    <phoneticPr fontId="56"/>
  </si>
  <si>
    <t>さくらっこ保育園</t>
  </si>
  <si>
    <t>岸　麻記子・天間　千栄子</t>
    <rPh sb="0" eb="1">
      <t>キシ</t>
    </rPh>
    <rPh sb="2" eb="5">
      <t>マキコ</t>
    </rPh>
    <rPh sb="6" eb="7">
      <t>テン</t>
    </rPh>
    <rPh sb="7" eb="8">
      <t>マ</t>
    </rPh>
    <rPh sb="9" eb="12">
      <t>チエコ</t>
    </rPh>
    <phoneticPr fontId="56"/>
  </si>
  <si>
    <t>すまいる新寺保育園</t>
  </si>
  <si>
    <t>サン・キッズ保育園</t>
  </si>
  <si>
    <t>菅野　淳・菅野　美紀</t>
    <rPh sb="0" eb="2">
      <t>カンノ</t>
    </rPh>
    <rPh sb="3" eb="4">
      <t>アツシ</t>
    </rPh>
    <rPh sb="5" eb="7">
      <t>カンノ</t>
    </rPh>
    <rPh sb="8" eb="10">
      <t>ミキ</t>
    </rPh>
    <phoneticPr fontId="56"/>
  </si>
  <si>
    <t>たっこの家</t>
  </si>
  <si>
    <t>ろりぽっぷ小規模保育園おほしさま館</t>
  </si>
  <si>
    <t>小野　敬子・酒井　リエ子</t>
    <rPh sb="0" eb="2">
      <t>オノ</t>
    </rPh>
    <rPh sb="3" eb="5">
      <t>ケイコ</t>
    </rPh>
    <rPh sb="6" eb="8">
      <t>サカイ</t>
    </rPh>
    <rPh sb="11" eb="12">
      <t>コ</t>
    </rPh>
    <phoneticPr fontId="56"/>
  </si>
  <si>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</si>
  <si>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</si>
  <si>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</si>
  <si>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</si>
  <si>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</si>
  <si>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</si>
  <si>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</si>
  <si>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</si>
  <si>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</si>
  <si>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</si>
  <si>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54"/>
  </si>
  <si>
    <t>年</t>
    <rPh sb="0" eb="1">
      <t>ネン</t>
    </rPh>
    <phoneticPr fontId="3"/>
  </si>
  <si>
    <t>月</t>
    <rPh sb="0" eb="1">
      <t>ガツ</t>
    </rPh>
    <phoneticPr fontId="3"/>
  </si>
  <si>
    <t>日</t>
    <rPh sb="0" eb="1">
      <t>ニチ</t>
    </rPh>
    <phoneticPr fontId="3"/>
  </si>
  <si>
    <t>年度      　  仙台市家庭的保育事業等延長保育事業費補助金交付申請書</t>
    <rPh sb="17" eb="19">
      <t>ホイク</t>
    </rPh>
    <rPh sb="19" eb="21">
      <t>ジギョウ</t>
    </rPh>
    <rPh sb="21" eb="22">
      <t>トウ</t>
    </rPh>
    <rPh sb="22" eb="24">
      <t>エンチョウ</t>
    </rPh>
    <rPh sb="24" eb="26">
      <t>ホイク</t>
    </rPh>
    <rPh sb="26" eb="28">
      <t>ジギョウ</t>
    </rPh>
    <rPh sb="28" eb="29">
      <t>ヒ</t>
    </rPh>
    <rPh sb="29" eb="32">
      <t>ホジョキン</t>
    </rPh>
    <rPh sb="32" eb="34">
      <t>コウフ</t>
    </rPh>
    <rPh sb="34" eb="37">
      <t>シンセイショ</t>
    </rPh>
    <phoneticPr fontId="3"/>
  </si>
  <si>
    <t>給付のおうち保育園</t>
    <rPh sb="0" eb="2">
      <t>キュウフ</t>
    </rPh>
    <rPh sb="6" eb="9">
      <t>ホイクエン</t>
    </rPh>
    <phoneticPr fontId="52"/>
  </si>
  <si>
    <t>仙台市青葉区上杉１丁目10-100</t>
    <rPh sb="0" eb="3">
      <t>センダイシ</t>
    </rPh>
    <rPh sb="3" eb="6">
      <t>アオバク</t>
    </rPh>
    <rPh sb="6" eb="8">
      <t>カミスギ</t>
    </rPh>
    <rPh sb="9" eb="11">
      <t>チョウメ</t>
    </rPh>
    <phoneticPr fontId="52"/>
  </si>
  <si>
    <t>株式会社　かみすぎ</t>
    <rPh sb="0" eb="4">
      <t>カブシキガイシャ</t>
    </rPh>
    <phoneticPr fontId="63"/>
  </si>
  <si>
    <t>1時間延長型</t>
  </si>
  <si>
    <r>
      <t xml:space="preserve">A階層又はB階層，多子（短時間認定児童についてはＣ1～Ｃ5階層含む）の児童の減免実施人数について，短時間延長・標準時間延長それぞれで申請をします。実績報告時に毎月報告の減免対象児童数と合わせます。
</t>
    </r>
    <r>
      <rPr>
        <b/>
        <sz val="11"/>
        <color theme="1"/>
        <rFont val="HGSｺﾞｼｯｸM"/>
        <family val="3"/>
        <charset val="128"/>
      </rPr>
      <t>※現時点では年間の見込み人数のため，おおよその数字でもかまいません。</t>
    </r>
    <rPh sb="1" eb="3">
      <t>カイソウ</t>
    </rPh>
    <rPh sb="3" eb="4">
      <t>マタ</t>
    </rPh>
    <rPh sb="6" eb="8">
      <t>カイソウ</t>
    </rPh>
    <rPh sb="9" eb="11">
      <t>タシ</t>
    </rPh>
    <rPh sb="12" eb="15">
      <t>タンジカン</t>
    </rPh>
    <rPh sb="15" eb="17">
      <t>ニンテイ</t>
    </rPh>
    <rPh sb="17" eb="19">
      <t>ジドウ</t>
    </rPh>
    <rPh sb="29" eb="31">
      <t>カイソウ</t>
    </rPh>
    <rPh sb="31" eb="32">
      <t>フク</t>
    </rPh>
    <rPh sb="35" eb="37">
      <t>ジドウ</t>
    </rPh>
    <rPh sb="38" eb="40">
      <t>ゲンメン</t>
    </rPh>
    <rPh sb="40" eb="42">
      <t>ジッシ</t>
    </rPh>
    <rPh sb="42" eb="44">
      <t>ニンズウ</t>
    </rPh>
    <rPh sb="49" eb="52">
      <t>タンジカン</t>
    </rPh>
    <rPh sb="52" eb="54">
      <t>エンチョウ</t>
    </rPh>
    <rPh sb="55" eb="57">
      <t>ヒョウジュン</t>
    </rPh>
    <rPh sb="57" eb="59">
      <t>ジカン</t>
    </rPh>
    <rPh sb="59" eb="61">
      <t>エンチョウ</t>
    </rPh>
    <rPh sb="66" eb="68">
      <t>シンセイ</t>
    </rPh>
    <rPh sb="73" eb="75">
      <t>ジッセキ</t>
    </rPh>
    <rPh sb="75" eb="77">
      <t>ホウコク</t>
    </rPh>
    <rPh sb="77" eb="78">
      <t>ジ</t>
    </rPh>
    <rPh sb="84" eb="86">
      <t>ゲンメン</t>
    </rPh>
    <rPh sb="86" eb="88">
      <t>タイショウ</t>
    </rPh>
    <phoneticPr fontId="3"/>
  </si>
  <si>
    <t>※対象者は以下の児童</t>
    <rPh sb="1" eb="4">
      <t>タイショウシャ</t>
    </rPh>
    <rPh sb="5" eb="7">
      <t>イカ</t>
    </rPh>
    <rPh sb="8" eb="10">
      <t>ジドウ</t>
    </rPh>
    <phoneticPr fontId="3"/>
  </si>
  <si>
    <t>年度　延長保育料減免分</t>
    <phoneticPr fontId="3"/>
  </si>
  <si>
    <t>１．保育短時間加算分</t>
    <rPh sb="2" eb="4">
      <t>ホイク</t>
    </rPh>
    <rPh sb="4" eb="5">
      <t>ミジカ</t>
    </rPh>
    <rPh sb="5" eb="7">
      <t>ジカン</t>
    </rPh>
    <rPh sb="7" eb="9">
      <t>カサン</t>
    </rPh>
    <rPh sb="9" eb="10">
      <t>ブン</t>
    </rPh>
    <phoneticPr fontId="3"/>
  </si>
  <si>
    <t>２．保育標準時間加算分</t>
    <rPh sb="2" eb="4">
      <t>ホイク</t>
    </rPh>
    <rPh sb="4" eb="6">
      <t>ヒョウジュン</t>
    </rPh>
    <rPh sb="6" eb="8">
      <t>ジカン</t>
    </rPh>
    <rPh sb="8" eb="10">
      <t>カサン</t>
    </rPh>
    <rPh sb="10" eb="11">
      <t>ブン</t>
    </rPh>
    <phoneticPr fontId="3"/>
  </si>
  <si>
    <t>減免分</t>
    <rPh sb="0" eb="2">
      <t>ゲンメン</t>
    </rPh>
    <rPh sb="2" eb="3">
      <t>ブン</t>
    </rPh>
    <phoneticPr fontId="3"/>
  </si>
  <si>
    <t>補助金所要額
（Ｇ+Ｈ）</t>
    <rPh sb="0" eb="3">
      <t>ホジョキン</t>
    </rPh>
    <rPh sb="3" eb="5">
      <t>ショヨウ</t>
    </rPh>
    <rPh sb="5" eb="6">
      <t>ガク</t>
    </rPh>
    <phoneticPr fontId="3"/>
  </si>
  <si>
    <t>「４．交付基準額」に別シート「仙台市家庭的保育事業等延長保育事業費補助金　基準額表」の該当する金額が自動的に表示されています。ご確認ください。</t>
    <rPh sb="3" eb="5">
      <t>コウフ</t>
    </rPh>
    <rPh sb="5" eb="7">
      <t>キジュン</t>
    </rPh>
    <rPh sb="7" eb="8">
      <t>ガク</t>
    </rPh>
    <rPh sb="10" eb="11">
      <t>ベツ</t>
    </rPh>
    <rPh sb="43" eb="45">
      <t>ガイトウ</t>
    </rPh>
    <rPh sb="47" eb="49">
      <t>キンガク</t>
    </rPh>
    <rPh sb="50" eb="53">
      <t>ジドウテキ</t>
    </rPh>
    <rPh sb="54" eb="56">
      <t>ヒョウジ</t>
    </rPh>
    <rPh sb="64" eb="66">
      <t>カクニン</t>
    </rPh>
    <phoneticPr fontId="3"/>
  </si>
  <si>
    <t>次に，別紙１「延長保育料減免分」を作成します。</t>
    <rPh sb="3" eb="5">
      <t>ベッシ</t>
    </rPh>
    <rPh sb="7" eb="9">
      <t>エンチョウ</t>
    </rPh>
    <rPh sb="9" eb="11">
      <t>ホイク</t>
    </rPh>
    <phoneticPr fontId="3"/>
  </si>
  <si>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3"/>
  </si>
  <si>
    <r>
      <rPr>
        <b/>
        <sz val="11"/>
        <rFont val="HGSｺﾞｼｯｸM"/>
        <family val="3"/>
        <charset val="128"/>
      </rPr>
      <t>Ｉ「補助金所要額」欄に記載された金額が，補助金の申請額になります。</t>
    </r>
    <r>
      <rPr>
        <sz val="11"/>
        <rFont val="HGSｺﾞｼｯｸM"/>
        <family val="3"/>
        <charset val="128"/>
      </rPr>
      <t xml:space="preserve">
　（様式第4号の「補助金申請額」欄に自動で反映します。）</t>
    </r>
    <rPh sb="2" eb="5">
      <t>ホジョキン</t>
    </rPh>
    <rPh sb="5" eb="7">
      <t>ショヨウ</t>
    </rPh>
    <rPh sb="7" eb="8">
      <t>ガク</t>
    </rPh>
    <rPh sb="9" eb="10">
      <t>ラン</t>
    </rPh>
    <rPh sb="11" eb="13">
      <t>キサイ</t>
    </rPh>
    <rPh sb="16" eb="18">
      <t>キンガク</t>
    </rPh>
    <rPh sb="20" eb="23">
      <t>ホジョキン</t>
    </rPh>
    <rPh sb="24" eb="27">
      <t>シンセイガク</t>
    </rPh>
    <rPh sb="36" eb="38">
      <t>ヨウシキ</t>
    </rPh>
    <rPh sb="38" eb="39">
      <t>ダイ</t>
    </rPh>
    <rPh sb="40" eb="41">
      <t>ゴウ</t>
    </rPh>
    <rPh sb="43" eb="46">
      <t>ホジョキン</t>
    </rPh>
    <rPh sb="46" eb="49">
      <t>シンセイガク</t>
    </rPh>
    <rPh sb="50" eb="51">
      <t>ラン</t>
    </rPh>
    <rPh sb="52" eb="54">
      <t>ジドウ</t>
    </rPh>
    <rPh sb="55" eb="57">
      <t>ハンエイ</t>
    </rPh>
    <phoneticPr fontId="3"/>
  </si>
  <si>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3"/>
  </si>
  <si>
    <t>令和　年　月　日～令和　年　月　日</t>
    <rPh sb="0" eb="2">
      <t>レイワ</t>
    </rPh>
    <rPh sb="9" eb="11">
      <t>レイワ</t>
    </rPh>
    <phoneticPr fontId="3"/>
  </si>
  <si>
    <t>小規模保育事業Ｃ型</t>
    <rPh sb="0" eb="7">
      <t>ショウキボホイクジギョウ</t>
    </rPh>
    <rPh sb="8" eb="9">
      <t>ガタ</t>
    </rPh>
    <phoneticPr fontId="3"/>
  </si>
  <si>
    <t>承認時間（保育標準時間）</t>
    <rPh sb="0" eb="2">
      <t>ショウニン</t>
    </rPh>
    <rPh sb="2" eb="4">
      <t>ジカン</t>
    </rPh>
    <rPh sb="5" eb="11">
      <t>ホイクヒョウジュンジカン</t>
    </rPh>
    <phoneticPr fontId="2"/>
  </si>
  <si>
    <t>小規模保育事業A型B型C型
・事業所内保育事業A・B型・家庭的保育事業</t>
    <rPh sb="0" eb="7">
      <t>ショウキボホイクジギョウ</t>
    </rPh>
    <rPh sb="8" eb="9">
      <t>ガタ</t>
    </rPh>
    <rPh sb="10" eb="11">
      <t>ガタ</t>
    </rPh>
    <rPh sb="12" eb="13">
      <t>ガタ</t>
    </rPh>
    <rPh sb="15" eb="18">
      <t>ジギョウショ</t>
    </rPh>
    <rPh sb="18" eb="19">
      <t>ナイ</t>
    </rPh>
    <rPh sb="19" eb="21">
      <t>ホイク</t>
    </rPh>
    <rPh sb="21" eb="23">
      <t>ジギョウ</t>
    </rPh>
    <rPh sb="26" eb="27">
      <t>ガタ</t>
    </rPh>
    <rPh sb="28" eb="35">
      <t>カテイテキホイクジギョウ</t>
    </rPh>
    <phoneticPr fontId="3"/>
  </si>
  <si>
    <t>－</t>
  </si>
  <si>
    <t>30分延長型</t>
  </si>
  <si>
    <t>代表取締役　上杉　太郎</t>
    <rPh sb="0" eb="5">
      <t>ダイヒョウトリシマリヤク</t>
    </rPh>
    <rPh sb="6" eb="8">
      <t>カミスギ</t>
    </rPh>
    <rPh sb="9" eb="11">
      <t>タロウ</t>
    </rPh>
    <phoneticPr fontId="3"/>
  </si>
  <si>
    <t>事務局　鈴木</t>
    <rPh sb="0" eb="3">
      <t>ジムキョク</t>
    </rPh>
    <rPh sb="4" eb="6">
      <t>スズキ</t>
    </rPh>
    <phoneticPr fontId="3"/>
  </si>
  <si>
    <t>＊＊＊-＊＊＊＊</t>
    <phoneticPr fontId="3"/>
  </si>
  <si>
    <t>該当あり</t>
  </si>
  <si>
    <t>２時間延長型</t>
  </si>
  <si>
    <t>〇〇　〇子</t>
    <rPh sb="4" eb="5">
      <t>コ</t>
    </rPh>
    <phoneticPr fontId="3"/>
  </si>
  <si>
    <t>非常勤</t>
  </si>
  <si>
    <t>平成　年　月　日～令和　年　月　日</t>
    <rPh sb="9" eb="11">
      <t>レイワ</t>
    </rPh>
    <phoneticPr fontId="3"/>
  </si>
  <si>
    <t>△△　△美</t>
    <rPh sb="4" eb="5">
      <t>ミ</t>
    </rPh>
    <phoneticPr fontId="3"/>
  </si>
  <si>
    <t>◇◇　◇</t>
    <phoneticPr fontId="3"/>
  </si>
  <si>
    <t>調理員</t>
    <rPh sb="0" eb="3">
      <t>チョウリイン</t>
    </rPh>
    <phoneticPr fontId="3"/>
  </si>
  <si>
    <t>常勤職員は，ローテーションにより実施</t>
    <rPh sb="0" eb="2">
      <t>ジョウキン</t>
    </rPh>
    <rPh sb="2" eb="4">
      <t>ショクイン</t>
    </rPh>
    <rPh sb="16" eb="18">
      <t>ジッシ</t>
    </rPh>
    <phoneticPr fontId="3"/>
  </si>
  <si>
    <t>●保育短時間</t>
    <rPh sb="1" eb="3">
      <t>ホイク</t>
    </rPh>
    <rPh sb="3" eb="6">
      <t>タンジカン</t>
    </rPh>
    <phoneticPr fontId="3"/>
  </si>
  <si>
    <t>●保育標準時間</t>
    <rPh sb="1" eb="7">
      <t>ホイクヒョウジュンジカン</t>
    </rPh>
    <phoneticPr fontId="3"/>
  </si>
  <si>
    <t>【月額制の場合】</t>
  </si>
  <si>
    <t>Ａ階層Ｂ階層，Ｃ1～Ｃ5階層</t>
    <phoneticPr fontId="3"/>
  </si>
  <si>
    <t>Ａ階層及びＢ階層</t>
  </si>
  <si>
    <t>各延長時間　　　1,000円</t>
  </si>
  <si>
    <t>30分延長　　　　　3,000円</t>
    <phoneticPr fontId="3"/>
  </si>
  <si>
    <t>多子減免</t>
  </si>
  <si>
    <t>1時間延長　 　　　3,000円</t>
    <phoneticPr fontId="3"/>
  </si>
  <si>
    <t>各延長時間　　　500円</t>
  </si>
  <si>
    <t>2時間以上の延長　　各施設の設定料金</t>
  </si>
  <si>
    <t>多子減免</t>
    <phoneticPr fontId="3"/>
  </si>
  <si>
    <t>【日額制の場合】</t>
  </si>
  <si>
    <t>30分延長　　　　　　1,500円（＠3,000×1/2）</t>
    <phoneticPr fontId="3"/>
  </si>
  <si>
    <t>各施設の設定による</t>
  </si>
  <si>
    <t>1時間延長　　　　　  1,500円（＠3,000×1/2）</t>
  </si>
  <si>
    <t>2時間以上の延長　　各施設の設定料金×1/2</t>
  </si>
  <si>
    <t>保育短時間：Ａ階層（生活保護世帯），Ｂ階層（非課税世帯），多子軽減，Ｃ1～Ｃ5階層の利用児童</t>
    <rPh sb="31" eb="33">
      <t>ケイゲン</t>
    </rPh>
    <phoneticPr fontId="3"/>
  </si>
  <si>
    <t>保育標準時間：Ａ階層（生活保護世帯），Ｂ階層（非課税世帯），多子軽減の利用児童</t>
    <rPh sb="2" eb="4">
      <t>ヒョウジュン</t>
    </rPh>
    <rPh sb="32" eb="34">
      <t>ケイゲン</t>
    </rPh>
    <phoneticPr fontId="3"/>
  </si>
  <si>
    <t>31102</t>
  </si>
  <si>
    <t>31103</t>
  </si>
  <si>
    <t>31104</t>
  </si>
  <si>
    <t>31105</t>
  </si>
  <si>
    <t>31106</t>
  </si>
  <si>
    <t>31108</t>
  </si>
  <si>
    <t>31109</t>
  </si>
  <si>
    <t>31110</t>
  </si>
  <si>
    <t>31112</t>
  </si>
  <si>
    <t>31113</t>
  </si>
  <si>
    <t>31114</t>
  </si>
  <si>
    <t>31115</t>
  </si>
  <si>
    <t>ぶんぶん保育園二日町園</t>
  </si>
  <si>
    <t>31116</t>
  </si>
  <si>
    <t>31117</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</si>
  <si>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</si>
  <si>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</si>
  <si>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</si>
  <si>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</si>
  <si>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</si>
  <si>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</si>
  <si>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</si>
  <si>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</si>
  <si>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</si>
  <si>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</si>
  <si>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</si>
  <si>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</si>
  <si>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</si>
  <si>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</si>
  <si>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</si>
  <si>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</si>
  <si>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</si>
  <si>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</si>
  <si>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</si>
  <si>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</si>
  <si>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</si>
  <si>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</si>
  <si>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</si>
  <si>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</si>
  <si>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</si>
  <si>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</si>
  <si>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</si>
  <si>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</si>
  <si>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</si>
  <si>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</si>
  <si>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</si>
  <si>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</si>
  <si>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</si>
  <si>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</si>
  <si>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仙台市青葉区花京院2-1-65-6F</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</si>
  <si>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</si>
  <si>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</si>
  <si>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</si>
  <si>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</si>
  <si>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</si>
  <si>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</si>
  <si>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</si>
  <si>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</si>
  <si>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</si>
  <si>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</si>
  <si>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</si>
  <si>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</si>
  <si>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</si>
  <si>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</si>
  <si>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</si>
  <si>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</si>
  <si>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</si>
  <si>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</si>
  <si>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</si>
  <si>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</si>
  <si>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</si>
  <si>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</si>
  <si>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</si>
  <si>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</si>
  <si>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</si>
  <si>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</si>
  <si>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</si>
  <si>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</si>
  <si>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</si>
  <si>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31417</t>
  </si>
  <si>
    <t>31418</t>
  </si>
  <si>
    <t>31419</t>
  </si>
  <si>
    <t>31420</t>
  </si>
  <si>
    <t>31421</t>
  </si>
  <si>
    <t>宮城県大崎市古川穂波3-8-50</t>
  </si>
  <si>
    <t>カラマンディ　株式会社</t>
  </si>
  <si>
    <t>31422</t>
  </si>
  <si>
    <t>仙台市若林区東八番丁183BM本社ビル２階</t>
  </si>
  <si>
    <t>株式会社　ビック・ママ</t>
  </si>
  <si>
    <t>31423</t>
  </si>
  <si>
    <t>31424</t>
  </si>
  <si>
    <t>31503</t>
  </si>
  <si>
    <t>31505</t>
  </si>
  <si>
    <t>31506</t>
  </si>
  <si>
    <t>31507</t>
  </si>
  <si>
    <t>31508</t>
  </si>
  <si>
    <t>31510</t>
  </si>
  <si>
    <t>31511</t>
  </si>
  <si>
    <t>31512</t>
  </si>
  <si>
    <t>31516</t>
  </si>
  <si>
    <t>第2紫山いちにいさん保育園</t>
  </si>
  <si>
    <t>仙台市泉区紫山4-20-2</t>
  </si>
  <si>
    <t>株式会社　いちにいさん</t>
  </si>
  <si>
    <t>31603</t>
  </si>
  <si>
    <t>31604</t>
  </si>
  <si>
    <t>32103</t>
  </si>
  <si>
    <t>32105</t>
  </si>
  <si>
    <t>32109</t>
  </si>
  <si>
    <t>32112</t>
  </si>
  <si>
    <t>32203</t>
  </si>
  <si>
    <t>32205</t>
  </si>
  <si>
    <t>32306</t>
  </si>
  <si>
    <t>仙台市若林区木ノ下1-20-21</t>
  </si>
  <si>
    <t>株式会社　きっずかん</t>
  </si>
  <si>
    <t>32402</t>
  </si>
  <si>
    <t>32505</t>
  </si>
  <si>
    <t>32507</t>
  </si>
  <si>
    <t>32603</t>
  </si>
  <si>
    <t>33101</t>
  </si>
  <si>
    <t>吉田　一美・皆川　舞</t>
  </si>
  <si>
    <t>吉田　一美</t>
  </si>
  <si>
    <t>33102</t>
  </si>
  <si>
    <t>33103</t>
  </si>
  <si>
    <t>川村　隆・川村　真紀</t>
  </si>
  <si>
    <t>川村　隆</t>
  </si>
  <si>
    <t>33202</t>
  </si>
  <si>
    <t>遊佐　ひろ子・畠山　祐子</t>
  </si>
  <si>
    <t>仙台市家庭保育室ちゅうりっぷ　代表　遊佐　ひろ子</t>
  </si>
  <si>
    <t>33301</t>
  </si>
  <si>
    <t>岸　麻記子・天間　千栄子</t>
  </si>
  <si>
    <t>岸　麻記子</t>
  </si>
  <si>
    <t>33302</t>
  </si>
  <si>
    <t>菅野　淳・菅野　美紀</t>
  </si>
  <si>
    <t>菅野　淳</t>
  </si>
  <si>
    <t>33401</t>
  </si>
  <si>
    <t>小野　敬子・酒井　リエ子</t>
  </si>
  <si>
    <t>小野　敬子</t>
  </si>
  <si>
    <t>41102</t>
  </si>
  <si>
    <t>石川　信子</t>
  </si>
  <si>
    <t>41103</t>
  </si>
  <si>
    <t>東海林　美代子</t>
  </si>
  <si>
    <t>41107</t>
  </si>
  <si>
    <t>木村　和子</t>
  </si>
  <si>
    <t>和家庭保育室　木村　和子</t>
  </si>
  <si>
    <t>41109</t>
  </si>
  <si>
    <t>濱中　明美</t>
  </si>
  <si>
    <t>41110</t>
  </si>
  <si>
    <t>佐藤　弘美</t>
  </si>
  <si>
    <t>41112</t>
  </si>
  <si>
    <t>野村　薫</t>
  </si>
  <si>
    <t>小出　美知子</t>
  </si>
  <si>
    <t>41204</t>
  </si>
  <si>
    <t>鈴木　史子</t>
  </si>
  <si>
    <t>41205</t>
  </si>
  <si>
    <t>仲　　恵美</t>
  </si>
  <si>
    <t>41302</t>
  </si>
  <si>
    <t>齋藤　眞弓</t>
  </si>
  <si>
    <t>41303</t>
  </si>
  <si>
    <t>菊地　恵子</t>
  </si>
  <si>
    <t>41307</t>
  </si>
  <si>
    <t>佐藤　豊子</t>
  </si>
  <si>
    <t>41403</t>
  </si>
  <si>
    <t>菊地　美夏</t>
  </si>
  <si>
    <t>41405</t>
  </si>
  <si>
    <t>戸田　由美</t>
  </si>
  <si>
    <t>41407</t>
  </si>
  <si>
    <t>矢澤　要子</t>
  </si>
  <si>
    <t>41408</t>
  </si>
  <si>
    <t>星野　和枝</t>
  </si>
  <si>
    <t>41409</t>
  </si>
  <si>
    <t>鎌田　優子</t>
  </si>
  <si>
    <t>41410</t>
  </si>
  <si>
    <t>佐藤　勇介</t>
  </si>
  <si>
    <t>41411</t>
  </si>
  <si>
    <t>飛内　侑里</t>
  </si>
  <si>
    <t>41412</t>
  </si>
  <si>
    <t>齊藤　あゆみ</t>
  </si>
  <si>
    <t>41413</t>
  </si>
  <si>
    <t>藤垣　祐子</t>
  </si>
  <si>
    <t>41414</t>
  </si>
  <si>
    <t>石山　立身</t>
  </si>
  <si>
    <t>41415</t>
  </si>
  <si>
    <t>髙橋　加奈</t>
  </si>
  <si>
    <t>家庭的保育事業　髙橋　加奈</t>
  </si>
  <si>
    <t>41502</t>
  </si>
  <si>
    <t>佐藤　恵美子</t>
  </si>
  <si>
    <t>41503</t>
  </si>
  <si>
    <t>伊藤　由美子</t>
  </si>
  <si>
    <t>41505</t>
  </si>
  <si>
    <t>宇佐美　恵子</t>
  </si>
  <si>
    <t>41506</t>
  </si>
  <si>
    <t>多田　直美</t>
  </si>
  <si>
    <t>41512</t>
  </si>
  <si>
    <t>小林　希</t>
  </si>
  <si>
    <t>子育てサポート　ばんそうこう　小林　希</t>
  </si>
  <si>
    <t>41514</t>
  </si>
  <si>
    <t>及川　文子</t>
  </si>
  <si>
    <t>41517</t>
  </si>
  <si>
    <t>鈴木　明子</t>
  </si>
  <si>
    <t>41518</t>
  </si>
  <si>
    <t>志小田　舞子</t>
  </si>
  <si>
    <t>41519</t>
  </si>
  <si>
    <t>村田　寿恵</t>
  </si>
  <si>
    <t>41520</t>
  </si>
  <si>
    <t>伊藤　美樹</t>
  </si>
  <si>
    <t>久光　久美子</t>
  </si>
  <si>
    <t>佐藤　礼子</t>
  </si>
  <si>
    <t>佐藤　かおり</t>
  </si>
  <si>
    <t>佐藤　久美子</t>
  </si>
  <si>
    <t>41607</t>
  </si>
  <si>
    <t>五十嵐　綾芳</t>
  </si>
  <si>
    <t>61103</t>
  </si>
  <si>
    <t>ワタキュー保育園北四番丁園</t>
  </si>
  <si>
    <t>ワタキューセイモア　株式会社</t>
  </si>
  <si>
    <t>61104</t>
  </si>
  <si>
    <t>ビックママランド支倉園</t>
  </si>
  <si>
    <t>61105</t>
  </si>
  <si>
    <t>わくわくモリモリ保育所</t>
  </si>
  <si>
    <t>仙台市青葉区五橋1－6－2</t>
  </si>
  <si>
    <t>医療法人社団　裕歯会</t>
  </si>
  <si>
    <t>61107</t>
  </si>
  <si>
    <t>りありのきっず仙台錦町公園</t>
  </si>
  <si>
    <t>大阪府大阪市北区天神橋7-12-6グレーシィ天神橋ビル2号館1Ｆ</t>
  </si>
  <si>
    <t>株式会社　リアリノ</t>
  </si>
  <si>
    <t>61401</t>
  </si>
  <si>
    <t>あすと長町保育所</t>
  </si>
  <si>
    <t>仙台市泉区南光台東2-11-26</t>
  </si>
  <si>
    <t>医療法人　徳真会</t>
  </si>
  <si>
    <t>61402</t>
  </si>
  <si>
    <t>株式会社　ミツイ</t>
  </si>
  <si>
    <t>61501</t>
  </si>
  <si>
    <t>もりのひろば保育園</t>
  </si>
  <si>
    <t>仙台市宮城野区幸町2-22-37</t>
  </si>
  <si>
    <t>有限会社　ＡＫＩ</t>
  </si>
  <si>
    <t>62101</t>
  </si>
  <si>
    <t>ヤクルト二日町つばめ保育園</t>
  </si>
  <si>
    <t>宮城県名取市植松字宮島77</t>
  </si>
  <si>
    <t>62501</t>
  </si>
  <si>
    <t>きらきら保育園</t>
  </si>
  <si>
    <t>仙台市泉区住吉台東5-5-8</t>
  </si>
  <si>
    <t>有限会社　ひだまり介護</t>
  </si>
  <si>
    <t>62601</t>
  </si>
  <si>
    <t>ヤクルトあやしつばめ保育園</t>
  </si>
  <si>
    <t>63102</t>
  </si>
  <si>
    <t>エスパルキッズ保育園</t>
  </si>
  <si>
    <t>仙台市青葉区中央1-1-1</t>
  </si>
  <si>
    <t>仙台ターミナルビル　株式会社</t>
  </si>
  <si>
    <t>63103</t>
  </si>
  <si>
    <t>63201</t>
  </si>
  <si>
    <t>コープこやぎの保育園</t>
  </si>
  <si>
    <t>仙台市青葉区桜ヶ丘2-20-1</t>
  </si>
  <si>
    <t>社会福祉法人　こーぷ福祉会</t>
  </si>
  <si>
    <t>63501</t>
  </si>
  <si>
    <t>仙台市青葉区栗生1-25-1</t>
  </si>
  <si>
    <t>社会福祉法人　幸生会</t>
  </si>
  <si>
    <t>63502</t>
  </si>
  <si>
    <t>仙台市泉区実沢字立田屋敷17-1</t>
  </si>
  <si>
    <t>医療法人　松田会</t>
  </si>
  <si>
    <t>63603</t>
  </si>
  <si>
    <t>せせらぎ保育園</t>
  </si>
  <si>
    <t>仙台市青葉区芋沢字横前1-1</t>
  </si>
  <si>
    <t>社会福祉法人　陽光福祉会</t>
  </si>
  <si>
    <t>五十嵐　綾芳</t>
    <rPh sb="0" eb="3">
      <t>イガラシ</t>
    </rPh>
    <rPh sb="4" eb="5">
      <t>アヤ</t>
    </rPh>
    <rPh sb="5" eb="6">
      <t>ホウ</t>
    </rPh>
    <phoneticPr fontId="3"/>
  </si>
  <si>
    <t>ぶんぶん保育園二日町園</t>
    <rPh sb="7" eb="11">
      <t>フツカマチエン</t>
    </rPh>
    <phoneticPr fontId="78"/>
  </si>
  <si>
    <t>パリス榴岡保育園</t>
  </si>
  <si>
    <t>しあわせいっぱい保育園　新田</t>
    <phoneticPr fontId="54"/>
  </si>
  <si>
    <t>りありのきっず仙台郡山</t>
    <rPh sb="9" eb="11">
      <t>コオリヤマ</t>
    </rPh>
    <phoneticPr fontId="3"/>
  </si>
  <si>
    <t>ビックママランドあすと長町園</t>
  </si>
  <si>
    <t>ピーターパン東勝山園</t>
    <rPh sb="9" eb="10">
      <t>エン</t>
    </rPh>
    <phoneticPr fontId="54"/>
  </si>
  <si>
    <t>長町南こころ保育園</t>
  </si>
  <si>
    <t>太陽と大地の長町南保育園</t>
  </si>
  <si>
    <t>ぶんぶん保育園小田原園</t>
    <rPh sb="7" eb="10">
      <t>オダワラ</t>
    </rPh>
    <rPh sb="10" eb="11">
      <t>エン</t>
    </rPh>
    <phoneticPr fontId="78"/>
  </si>
  <si>
    <t>りありのきっず仙台錦町公園</t>
    <rPh sb="7" eb="9">
      <t>センダイ</t>
    </rPh>
    <rPh sb="9" eb="11">
      <t>ニシキマチ</t>
    </rPh>
    <rPh sb="11" eb="13">
      <t>コウエン</t>
    </rPh>
    <phoneticPr fontId="58"/>
  </si>
  <si>
    <t>ピーターパン北中山園</t>
    <rPh sb="9" eb="10">
      <t>エン</t>
    </rPh>
    <phoneticPr fontId="54"/>
  </si>
  <si>
    <t>りっきーぱーく保育園あすと長町</t>
    <rPh sb="7" eb="10">
      <t>ホイクエン</t>
    </rPh>
    <rPh sb="13" eb="15">
      <t>ナガマチ</t>
    </rPh>
    <phoneticPr fontId="58"/>
  </si>
  <si>
    <t>東北大学川内けやき保育園</t>
    <rPh sb="0" eb="2">
      <t>トウホク</t>
    </rPh>
    <rPh sb="2" eb="4">
      <t>ダイガク</t>
    </rPh>
    <rPh sb="4" eb="6">
      <t>カワウチ</t>
    </rPh>
    <rPh sb="9" eb="12">
      <t>ホイクエン</t>
    </rPh>
    <phoneticPr fontId="57"/>
  </si>
  <si>
    <t>仙台市青葉区柏木1丁目3-23</t>
  </si>
  <si>
    <t>東京都千代田区神田駿河台4-6 御茶ノ水ソラシティ</t>
  </si>
  <si>
    <t>仙台市宮城野区燕沢1丁目15-25</t>
  </si>
  <si>
    <t>仙台市青葉区上杉1-16-4ｾﾝﾁｭﾘｰ青葉601</t>
  </si>
  <si>
    <t>東京都千代田区神田神保町1-14-1</t>
  </si>
  <si>
    <t>仙台市青葉区角五郎1丁目9-5</t>
  </si>
  <si>
    <t>福島県郡山市開成4-9-17 あさか102</t>
  </si>
  <si>
    <t>神奈川県横浜市西区平沼1-13-14</t>
  </si>
  <si>
    <t>仙台市泉区南中山4-27-16</t>
  </si>
  <si>
    <t>仙台市青葉区中央2丁目5-9</t>
  </si>
  <si>
    <t>仙台市青葉区柏木1-1-36</t>
  </si>
  <si>
    <t>仙台市青葉区東勝山1-19-7</t>
  </si>
  <si>
    <t>仙台市青葉区木町通2-4-16</t>
  </si>
  <si>
    <t>仙台市青葉区中央4-3-28-3F</t>
  </si>
  <si>
    <t>東京都立川市砂川町2-36-13</t>
  </si>
  <si>
    <t>仙台市青葉区西花苑1丁目10-7</t>
  </si>
  <si>
    <t>仙台市青葉区高松1丁目11番13号</t>
  </si>
  <si>
    <t>仙台市若林区卸町3丁目1-4</t>
  </si>
  <si>
    <t>仙台市宮城野区萩野町3-8-11</t>
  </si>
  <si>
    <t>仙台市宮城野区中野字阿弥陀堂39</t>
  </si>
  <si>
    <t>仙台市宮城野区萩野町3丁目8-12</t>
  </si>
  <si>
    <t>東京都中央区日本橋3-12-2　朝日ビルヂング4Ｆ</t>
  </si>
  <si>
    <t>仙台市若林区六丁の目西町3-41</t>
  </si>
  <si>
    <t>仙台市宮城野区白鳥2-11-24</t>
  </si>
  <si>
    <t>仙台市宮城野区出花1-3-10</t>
  </si>
  <si>
    <t>宮城県柴田郡大河原町大谷字町向199-3</t>
  </si>
  <si>
    <t>仙台市宮城野区萩野町3-8-11 木村ビル1F</t>
  </si>
  <si>
    <t>福島県福島市方木田字北白家5-2</t>
  </si>
  <si>
    <t>宮城県石巻市南境字鶴巻52番地</t>
  </si>
  <si>
    <t>山形県新庄市金沢1917-7</t>
  </si>
  <si>
    <t>東京都新宿区高田馬場4-13-11　松島第一ビル6階</t>
  </si>
  <si>
    <t>仙台市若林区沖野字高野南197-1</t>
  </si>
  <si>
    <t>仙台市若林区若林1丁目6-17</t>
  </si>
  <si>
    <t>仙台市若林区木ノ下4-8-6</t>
  </si>
  <si>
    <t>宮城県岩沼市桜3-8-15</t>
  </si>
  <si>
    <t>仙台市若林区六丁の目東町3-17</t>
  </si>
  <si>
    <t>仙台市宮城野区鉄砲町中3-14　テラス仙台駅東口2階</t>
  </si>
  <si>
    <t>仙台市泉区上谷刈1-6-30</t>
  </si>
  <si>
    <t>札幌市豊平区月寒東5条10-3-3</t>
  </si>
  <si>
    <t>仙台市太白区泉崎1丁目33-10富沢公園パークマンション106号</t>
  </si>
  <si>
    <t>仙台市太白区中田4丁目1-3-1</t>
  </si>
  <si>
    <t>仙台市若林区六丁の目西町3-41-201</t>
  </si>
  <si>
    <t>仙台市太白区あすと長町3丁目2-23</t>
  </si>
  <si>
    <t>仙台市太白区大野田5-30-1</t>
  </si>
  <si>
    <t>仙台市青葉区木町通2丁目4-16</t>
  </si>
  <si>
    <t>仙台市青葉区北山3-9-20</t>
  </si>
  <si>
    <t>仙台市泉区将監10丁目33-17</t>
  </si>
  <si>
    <t>仙台市泉区上谷刈字向原3-30</t>
  </si>
  <si>
    <t>東京都品川区東品川1-3-10</t>
  </si>
  <si>
    <t>仙台市泉区泉中央1-45-3</t>
  </si>
  <si>
    <t>仙台市泉区七北田字東裏41-11</t>
  </si>
  <si>
    <t>仙台市泉区将監13-1-1</t>
  </si>
  <si>
    <t>31517</t>
  </si>
  <si>
    <t>宮城県富谷市上桜木2丁目1-9</t>
  </si>
  <si>
    <t>仙台市太白区長町7-19-23　TK7ビル3階</t>
  </si>
  <si>
    <t>仙台市青葉区落合2-6-8-1F</t>
  </si>
  <si>
    <t>仙台市青葉区大町2-7-20</t>
  </si>
  <si>
    <t>仙台市若林区若林6丁目10番35号</t>
  </si>
  <si>
    <t>仙台市青葉区中江2丁目9-7</t>
  </si>
  <si>
    <t>仙台市宮城野区岩切字洞ノ口43-1</t>
  </si>
  <si>
    <t>仙台市宮城野区幸町2丁目16-13</t>
  </si>
  <si>
    <t>KIDS-Kan</t>
  </si>
  <si>
    <t>仙台市泉区高森3丁目4-169</t>
  </si>
  <si>
    <t>仙台市泉区山の寺3丁目27-10</t>
  </si>
  <si>
    <t>仙台市青葉区郷六字沼田45-6</t>
  </si>
  <si>
    <t>京都府綴喜郡井手町大字多賀小字茶臼塚12-2</t>
  </si>
  <si>
    <t>仙台市太白区長町7丁目19-39　ＣＯＭビル101</t>
  </si>
  <si>
    <t>仙台市青葉区片平2-1-1</t>
  </si>
  <si>
    <t>家庭的保育事業</t>
    <rPh sb="0" eb="3">
      <t>カテイテキ</t>
    </rPh>
    <rPh sb="3" eb="5">
      <t>ホイク</t>
    </rPh>
    <rPh sb="5" eb="7">
      <t>ジギョウ</t>
    </rPh>
    <phoneticPr fontId="3"/>
  </si>
  <si>
    <t>事業所内保育事業
（定員20人以上）</t>
    <rPh sb="0" eb="3">
      <t>ジギョウショ</t>
    </rPh>
    <rPh sb="3" eb="4">
      <t>ナイ</t>
    </rPh>
    <rPh sb="4" eb="6">
      <t>ホイク</t>
    </rPh>
    <rPh sb="6" eb="8">
      <t>ジギョウ</t>
    </rPh>
    <rPh sb="10" eb="12">
      <t>テイイン</t>
    </rPh>
    <rPh sb="14" eb="15">
      <t>ニン</t>
    </rPh>
    <rPh sb="15" eb="17">
      <t>イジョウ</t>
    </rPh>
    <phoneticPr fontId="3"/>
  </si>
  <si>
    <t>家庭的保育事</t>
    <rPh sb="0" eb="3">
      <t>カテイテキ</t>
    </rPh>
    <rPh sb="3" eb="5">
      <t>ホイク</t>
    </rPh>
    <rPh sb="5" eb="6">
      <t>ゴト</t>
    </rPh>
    <phoneticPr fontId="3"/>
  </si>
  <si>
    <t>株式会社　アドマイア</t>
  </si>
  <si>
    <t>株式会社　ニチイ学館</t>
  </si>
  <si>
    <t>学校法人　清野学園</t>
  </si>
  <si>
    <t>特定非営利活動法人　WACまごころサービスみやぎ</t>
  </si>
  <si>
    <t>特定非営利活動法人　フローレンス</t>
  </si>
  <si>
    <t>一般社団法人　おひさま原っぱ保育園</t>
  </si>
  <si>
    <t>株式会社　ピーエイケア</t>
  </si>
  <si>
    <t>有限会社　グローアップ</t>
  </si>
  <si>
    <t>株式会社　スマイルクルー</t>
  </si>
  <si>
    <t>株式会社　オードリー</t>
  </si>
  <si>
    <t>株式会社　庄文堂</t>
  </si>
  <si>
    <t>社会福祉法人　柏木福祉会</t>
  </si>
  <si>
    <t>株式会社　エミール</t>
  </si>
  <si>
    <t>朝市っこ保育園</t>
  </si>
  <si>
    <t>特定非営利活動法人　朝市センター保育園</t>
  </si>
  <si>
    <t>一般社団法人　ほっとステーション</t>
  </si>
  <si>
    <t>ピーターパン東勝山園</t>
  </si>
  <si>
    <t>栃木県宇都宮市南大通り2-6-1 KIDS 1ST BLD</t>
  </si>
  <si>
    <t>株式会社　キッズコーポレーション</t>
  </si>
  <si>
    <t>合同会社　Ｔ．Ｋ</t>
  </si>
  <si>
    <t>愛児園　株式会社</t>
  </si>
  <si>
    <t>学校法人　中埜山学園</t>
  </si>
  <si>
    <t>株式会社　ハニー保育園</t>
  </si>
  <si>
    <t>株式会社　スクルドアンドカンパニー</t>
  </si>
  <si>
    <t>学校法人　蒲生学園</t>
  </si>
  <si>
    <t>株式会社　さくらんぼ保育園</t>
  </si>
  <si>
    <t>株式会社　ペンギンエデュケーション</t>
  </si>
  <si>
    <t>株式会社　エルプレイス</t>
  </si>
  <si>
    <t>しあわせいっぱい保育園　新田</t>
  </si>
  <si>
    <t>株式会社ハンドシェイク</t>
  </si>
  <si>
    <t>もりのなかま保育園小田原園もぐもぐ＋</t>
  </si>
  <si>
    <t>ぽっかぽか彩保育園</t>
  </si>
  <si>
    <t>ライクキッズ株式会社</t>
  </si>
  <si>
    <t>一般社団法人　六丁の目保育園</t>
  </si>
  <si>
    <t>特定非営利活動法人　こどもステーション・MIYAGI</t>
  </si>
  <si>
    <t>株式会社　星の子保育園</t>
  </si>
  <si>
    <t>社会福祉法人　銀杏の会</t>
  </si>
  <si>
    <t>株式会社　F＆S</t>
  </si>
  <si>
    <t>株式会社　ラヴィエール</t>
  </si>
  <si>
    <t>合同会社　もりぽか舎</t>
  </si>
  <si>
    <t>りありのきっず仙台郡山</t>
  </si>
  <si>
    <t>もりのなかま保育園富沢駅前園</t>
  </si>
  <si>
    <t>株式会社　明和</t>
  </si>
  <si>
    <t>特定非営利活動法人　サン・キッズ保育園</t>
  </si>
  <si>
    <t>社会福祉法人　やまとみらい福祉会</t>
  </si>
  <si>
    <t>アートチャイルドケア仙台泉中央保育園</t>
  </si>
  <si>
    <t>アートチャイルドケア　株式会社</t>
  </si>
  <si>
    <t>一般社団法人　みらいとわ</t>
  </si>
  <si>
    <t>株式会社　森のプーさん保育園</t>
  </si>
  <si>
    <t>ピーターパン北中山園</t>
  </si>
  <si>
    <t>学校法人　庄司学園</t>
  </si>
  <si>
    <t>社会福祉法人　三矢会</t>
  </si>
  <si>
    <t>特定非営利活動法人　ひよこ会</t>
  </si>
  <si>
    <t>株式会社　スプラウト</t>
  </si>
  <si>
    <t>ぽっかぽか栞保育園</t>
  </si>
  <si>
    <t>仙台市青葉区錦町1-12-1　錦町パークマンション105</t>
  </si>
  <si>
    <t>株式会社　ひよこ保育園</t>
  </si>
  <si>
    <t>一般社団法人　アンサンブル</t>
  </si>
  <si>
    <t>一般社団法人　アンファンソレイユ</t>
  </si>
  <si>
    <t>株式会社　にこにこハウス</t>
  </si>
  <si>
    <t>特定非営利活動法人　ワーカーズコープ</t>
  </si>
  <si>
    <t>一般社団法人　小羊園</t>
  </si>
  <si>
    <t>合同会社　パパママ保育園</t>
  </si>
  <si>
    <t>特定非営利活動法人　つぼみっこ</t>
  </si>
  <si>
    <t>高橋　真由美</t>
  </si>
  <si>
    <t>41416</t>
  </si>
  <si>
    <t>61301</t>
  </si>
  <si>
    <t>アクアイグニス保育園</t>
  </si>
  <si>
    <t>仙台市若林区藤塚字松の西33-3</t>
  </si>
  <si>
    <t>仙台ｒｅｂｏｒｎ株式会社</t>
  </si>
  <si>
    <t>りっきーぱーく保育園あすと長町</t>
  </si>
  <si>
    <t>東北大学川内けやき保育園</t>
  </si>
  <si>
    <t>国立大学法人　東北大学</t>
  </si>
  <si>
    <t>99999</t>
  </si>
  <si>
    <t>31225</t>
    <phoneticPr fontId="52"/>
  </si>
  <si>
    <t>1時間延長型</t>
    <phoneticPr fontId="52"/>
  </si>
  <si>
    <t>小規模保育事業Ｃ型</t>
    <rPh sb="0" eb="3">
      <t>ショウキボ</t>
    </rPh>
    <rPh sb="3" eb="5">
      <t>ホイク</t>
    </rPh>
    <rPh sb="5" eb="7">
      <t>ジギョウ</t>
    </rPh>
    <rPh sb="8" eb="9">
      <t>ガタ</t>
    </rPh>
    <phoneticPr fontId="8"/>
  </si>
  <si>
    <t>高橋　真由美・鈴木　めぐみ</t>
    <rPh sb="0" eb="2">
      <t>タカハシ</t>
    </rPh>
    <rPh sb="3" eb="6">
      <t>マユミ</t>
    </rPh>
    <phoneticPr fontId="35"/>
  </si>
  <si>
    <t>家庭的保育事業（定員4人以上）</t>
    <rPh sb="0" eb="7">
      <t>カテイテキホイクジギョウ</t>
    </rPh>
    <rPh sb="8" eb="10">
      <t>テイイン</t>
    </rPh>
    <rPh sb="11" eb="14">
      <t>ニンイジョウ</t>
    </rPh>
    <phoneticPr fontId="52"/>
  </si>
  <si>
    <t>仲　　恵美</t>
    <rPh sb="0" eb="1">
      <t>ナカ</t>
    </rPh>
    <rPh sb="3" eb="5">
      <t>エミ</t>
    </rPh>
    <phoneticPr fontId="35"/>
  </si>
  <si>
    <t>菊地　由美子</t>
    <rPh sb="0" eb="2">
      <t>キクチ</t>
    </rPh>
    <rPh sb="3" eb="6">
      <t>ユミコ</t>
    </rPh>
    <phoneticPr fontId="52"/>
  </si>
  <si>
    <t>久光　久美子</t>
    <rPh sb="0" eb="2">
      <t>ヒサミツ</t>
    </rPh>
    <rPh sb="3" eb="6">
      <t>　ク　ミ　　コ</t>
    </rPh>
    <phoneticPr fontId="35"/>
  </si>
  <si>
    <t>家庭的保育事業（定員4人以上）</t>
    <rPh sb="0" eb="3">
      <t>カテイテキ</t>
    </rPh>
    <rPh sb="3" eb="5">
      <t>ホイク</t>
    </rPh>
    <rPh sb="5" eb="7">
      <t>ジギョウ</t>
    </rPh>
    <rPh sb="8" eb="10">
      <t>テイイン</t>
    </rPh>
    <rPh sb="11" eb="14">
      <t>ニンイジョウ</t>
    </rPh>
    <phoneticPr fontId="8"/>
  </si>
  <si>
    <t>2時間延長型</t>
    <phoneticPr fontId="52"/>
  </si>
  <si>
    <t>事業所内保育事業保育所型</t>
    <rPh sb="8" eb="10">
      <t>ホイク</t>
    </rPh>
    <rPh sb="10" eb="11">
      <t>ショ</t>
    </rPh>
    <phoneticPr fontId="3"/>
  </si>
  <si>
    <t>「１．実施類型（承認時間）」には，幼保企画課により承認を受けている延長時間が入ります。プルダウンで選択してください。</t>
    <rPh sb="8" eb="10">
      <t>ショウニン</t>
    </rPh>
    <rPh sb="10" eb="12">
      <t>ジカン</t>
    </rPh>
    <rPh sb="17" eb="19">
      <t>ヨウホ</t>
    </rPh>
    <rPh sb="19" eb="21">
      <t>キカク</t>
    </rPh>
    <rPh sb="21" eb="22">
      <t>カ</t>
    </rPh>
    <rPh sb="28" eb="29">
      <t>ウ</t>
    </rPh>
    <rPh sb="38" eb="39">
      <t>ハイ</t>
    </rPh>
    <rPh sb="49" eb="51">
      <t>センタク</t>
    </rPh>
    <phoneticPr fontId="3"/>
  </si>
  <si>
    <t>菊地　由美子</t>
    <rPh sb="0" eb="2">
      <t>キクチ</t>
    </rPh>
    <rPh sb="3" eb="6">
      <t>ユミコ</t>
    </rPh>
    <phoneticPr fontId="56"/>
  </si>
  <si>
    <t>ぽっかぽか栞保育園</t>
    <rPh sb="5" eb="6">
      <t>シオリ</t>
    </rPh>
    <phoneticPr fontId="54"/>
  </si>
  <si>
    <t>もりのなかま保育園小田原園もぐもぐ+</t>
    <rPh sb="12" eb="13">
      <t>エン</t>
    </rPh>
    <phoneticPr fontId="54"/>
  </si>
  <si>
    <t>アートチャイルドケア仙台泉中央保育園</t>
    <rPh sb="15" eb="18">
      <t>ホイクエン</t>
    </rPh>
    <phoneticPr fontId="54"/>
  </si>
  <si>
    <t>アクアイグニス仙台</t>
    <rPh sb="7" eb="9">
      <t>センダイ</t>
    </rPh>
    <phoneticPr fontId="54"/>
  </si>
  <si>
    <t>99999</t>
    <phoneticPr fontId="3"/>
  </si>
  <si>
    <t>令和2年4月1日～令和8年3月31日</t>
    <rPh sb="0" eb="2">
      <t>レイワ</t>
    </rPh>
    <rPh sb="9" eb="11">
      <t>レイワ</t>
    </rPh>
    <phoneticPr fontId="3"/>
  </si>
  <si>
    <t>11時間の開所時間を超えて3時間以上の延長保育（閉所時間後の2時間31分～3時間30分まで）を実施しており，延長時間内の1日当たり平均対象児童数が1人以上いること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4" eb="87">
      <t>ジギョウショ</t>
    </rPh>
    <rPh sb="87" eb="88">
      <t>ナイ</t>
    </rPh>
    <rPh sb="88" eb="90">
      <t>ホイク</t>
    </rPh>
    <rPh sb="90" eb="92">
      <t>シセツ</t>
    </rPh>
    <rPh sb="93" eb="95">
      <t>ホイク</t>
    </rPh>
    <rPh sb="95" eb="96">
      <t>ショ</t>
    </rPh>
    <rPh sb="96" eb="97">
      <t>ガタ</t>
    </rPh>
    <phoneticPr fontId="3"/>
  </si>
  <si>
    <t>上記ア～ウに該当しないもので，11時間の開所時間を超えて15分以上の延長保育を実施しており，当該延長時間内の平均対象児童数が1人以上いること</t>
    <rPh sb="0" eb="2">
      <t>ジョウキ</t>
    </rPh>
    <rPh sb="6" eb="8">
      <t>ガイトウ</t>
    </rPh>
    <rPh sb="17" eb="19">
      <t>ジカン</t>
    </rPh>
    <rPh sb="20" eb="22">
      <t>カイショ</t>
    </rPh>
    <rPh sb="22" eb="24">
      <t>ジカン</t>
    </rPh>
    <rPh sb="25" eb="26">
      <t>コ</t>
    </rPh>
    <rPh sb="30" eb="31">
      <t>プン</t>
    </rPh>
    <rPh sb="31" eb="33">
      <t>イジョウ</t>
    </rPh>
    <rPh sb="34" eb="36">
      <t>エンチョウ</t>
    </rPh>
    <rPh sb="36" eb="38">
      <t>ホイク</t>
    </rPh>
    <rPh sb="39" eb="41">
      <t>ジッシ</t>
    </rPh>
    <rPh sb="46" eb="48">
      <t>トウガイ</t>
    </rPh>
    <rPh sb="48" eb="50">
      <t>エンチョウ</t>
    </rPh>
    <rPh sb="50" eb="52">
      <t>ジカン</t>
    </rPh>
    <rPh sb="52" eb="53">
      <t>ナイ</t>
    </rPh>
    <rPh sb="54" eb="56">
      <t>ヘイキン</t>
    </rPh>
    <rPh sb="56" eb="58">
      <t>タイショウ</t>
    </rPh>
    <rPh sb="58" eb="60">
      <t>ジドウ</t>
    </rPh>
    <rPh sb="60" eb="61">
      <t>スウ</t>
    </rPh>
    <rPh sb="63" eb="64">
      <t>ニン</t>
    </rPh>
    <rPh sb="64" eb="65">
      <t>イ</t>
    </rPh>
    <rPh sb="65" eb="66">
      <t>ウエ</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</si>
</sst>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quot;円&quot;"/>
    <numFmt numFmtId="179" formatCode="\A\ #,###"/>
    <numFmt numFmtId="180" formatCode="\B\ #,###"/>
    <numFmt numFmtId="181" formatCode="#,##0_ ;[Red]\-#,##0\ "/>
    <numFmt numFmtId="182" formatCode="0_);[Red]\(0\)"/>
    <numFmt numFmtId="183" formatCode="#,##0&quot;円&quot;"/>
  </numFmts>
  <fonts count="79"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22"/>
      <name val="HGｺﾞｼｯｸM"/>
      <family val="3"/>
      <charset val="128"/>
    </font>
    <font>
      <sz val="11"/>
      <color theme="1"/>
      <name val="ＭＳ Ｐゴシック"/>
      <family val="3"/>
      <charset val="128"/>
      <scheme val="minor"/>
    </font>
    <font>
      <b/>
      <sz val="14"/>
      <name val="HGSｺﾞｼｯｸM"/>
      <family val="3"/>
      <charset val="128"/>
    </font>
    <font>
      <sz val="11"/>
      <name val="HGSｺﾞｼｯｸM"/>
      <family val="3"/>
      <charset val="128"/>
    </font>
    <font>
      <sz val="16"/>
      <name val="HGSｺﾞｼｯｸM"/>
      <family val="3"/>
      <charset val="128"/>
    </font>
    <font>
      <b/>
      <sz val="11"/>
      <name val="HGSｺﾞｼｯｸM"/>
      <family val="3"/>
      <charset val="128"/>
    </font>
    <font>
      <sz val="11"/>
      <color theme="1"/>
      <name val="HGSｺﾞｼｯｸM"/>
      <family val="3"/>
      <charset val="128"/>
    </font>
    <font>
      <sz val="11"/>
      <color rgb="FFC00000"/>
      <name val="HGSｺﾞｼｯｸM"/>
      <family val="3"/>
      <charset val="128"/>
    </font>
    <font>
      <b/>
      <sz val="11"/>
      <color theme="1"/>
      <name val="HGSｺﾞｼｯｸM"/>
      <family val="3"/>
      <charset val="128"/>
    </font>
    <font>
      <sz val="12"/>
      <name val="HGSｺﾞｼｯｸM"/>
      <family val="3"/>
      <charset val="128"/>
    </font>
    <font>
      <b/>
      <sz val="16"/>
      <name val="HGSｺﾞｼｯｸM"/>
      <family val="3"/>
      <charset val="128"/>
    </font>
    <font>
      <sz val="14"/>
      <name val="HGSｺﾞｼｯｸM"/>
      <family val="3"/>
      <charset val="128"/>
    </font>
    <font>
      <sz val="12"/>
      <color indexed="30"/>
      <name val="HGSｺﾞｼｯｸM"/>
      <family val="3"/>
      <charset val="128"/>
    </font>
    <font>
      <sz val="12"/>
      <color theme="1"/>
      <name val="HGSｺﾞｼｯｸM"/>
      <family val="3"/>
      <charset val="128"/>
    </font>
    <font>
      <sz val="14"/>
      <color theme="1"/>
      <name val="HGSｺﾞｼｯｸM"/>
      <family val="3"/>
      <charset val="128"/>
    </font>
    <font>
      <sz val="18"/>
      <name val="HGｺﾞｼｯｸM"/>
      <family val="3"/>
      <charset val="128"/>
    </font>
    <font>
      <sz val="12"/>
      <name val="HGｺﾞｼｯｸM"/>
      <family val="3"/>
      <charset val="128"/>
    </font>
    <font>
      <b/>
      <sz val="16"/>
      <name val="HGｺﾞｼｯｸM"/>
      <family val="3"/>
      <charset val="128"/>
    </font>
    <font>
      <sz val="16"/>
      <name val="HGｺﾞｼｯｸM"/>
      <family val="3"/>
      <charset val="128"/>
    </font>
    <font>
      <sz val="18"/>
      <color theme="1"/>
      <name val="HGｺﾞｼｯｸM"/>
      <family val="3"/>
      <charset val="128"/>
    </font>
    <font>
      <sz val="14"/>
      <name val="HGｺﾞｼｯｸM"/>
      <family val="3"/>
      <charset val="128"/>
    </font>
    <font>
      <b/>
      <sz val="12"/>
      <name val="HGｺﾞｼｯｸM"/>
      <family val="3"/>
      <charset val="128"/>
    </font>
    <font>
      <sz val="11"/>
      <name val="HGｺﾞｼｯｸM"/>
      <family val="3"/>
      <charset val="128"/>
    </font>
    <font>
      <b/>
      <sz val="22"/>
      <name val="HGｺﾞｼｯｸM"/>
      <family val="3"/>
      <charset val="128"/>
    </font>
    <font>
      <sz val="26"/>
      <name val="HGｺﾞｼｯｸM"/>
      <family val="3"/>
      <charset val="128"/>
    </font>
    <font>
      <b/>
      <sz val="22"/>
      <color rgb="FFFF0000"/>
      <name val="HGｺﾞｼｯｸM"/>
      <family val="3"/>
      <charset val="128"/>
    </font>
    <font>
      <sz val="20"/>
      <name val="HGｺﾞｼｯｸM"/>
      <family val="3"/>
      <charset val="128"/>
    </font>
    <font>
      <sz val="12"/>
      <color theme="1"/>
      <name val="HGｺﾞｼｯｸM"/>
      <family val="3"/>
      <charset val="128"/>
    </font>
    <font>
      <sz val="24"/>
      <name val="HGｺﾞｼｯｸM"/>
      <family val="3"/>
      <charset val="128"/>
    </font>
    <font>
      <b/>
      <sz val="26"/>
      <name val="HGｺﾞｼｯｸM"/>
      <family val="3"/>
      <charset val="128"/>
    </font>
    <font>
      <sz val="11"/>
      <color rgb="FF000000"/>
      <name val="HGSｺﾞｼｯｸM"/>
      <family val="3"/>
      <charset val="128"/>
    </font>
    <font>
      <sz val="10"/>
      <color rgb="FF000000"/>
      <name val="HGSｺﾞｼｯｸM"/>
      <family val="3"/>
      <charset val="128"/>
    </font>
    <font>
      <sz val="10.5"/>
      <color rgb="FF000000"/>
      <name val="HGSｺﾞｼｯｸM"/>
      <family val="3"/>
      <charset val="128"/>
    </font>
    <font>
      <b/>
      <sz val="9"/>
      <color indexed="81"/>
      <name val="游ゴシック"/>
      <family val="3"/>
      <charset val="128"/>
    </font>
    <font>
      <b/>
      <sz val="18"/>
      <color indexed="81"/>
      <name val="游ゴシック"/>
      <family val="3"/>
      <charset val="128"/>
    </font>
    <font>
      <b/>
      <sz val="16"/>
      <color indexed="81"/>
      <name val="游ゴシック"/>
      <family val="3"/>
      <charset val="128"/>
    </font>
    <font>
      <b/>
      <sz val="16"/>
      <color rgb="FFFF0000"/>
      <name val="HGSｺﾞｼｯｸM"/>
      <family val="3"/>
      <charset val="128"/>
    </font>
    <font>
      <sz val="9"/>
      <name val="HGｺﾞｼｯｸM"/>
      <family val="3"/>
      <charset val="128"/>
    </font>
    <font>
      <b/>
      <sz val="9"/>
      <name val="HGｺﾞｼｯｸM"/>
      <family val="3"/>
      <charset val="128"/>
    </font>
    <font>
      <b/>
      <sz val="9"/>
      <color rgb="FFFF0000"/>
      <name val="HGｺﾞｼｯｸM"/>
      <family val="3"/>
      <charset val="128"/>
    </font>
    <font>
      <sz val="9"/>
      <color theme="1"/>
      <name val="HGｺﾞｼｯｸM"/>
      <family val="3"/>
      <charset val="128"/>
    </font>
    <font>
      <b/>
      <sz val="11"/>
      <color indexed="81"/>
      <name val="游ゴシック"/>
      <family val="3"/>
      <charset val="128"/>
    </font>
    <font>
      <sz val="10"/>
      <name val="HGｺﾞｼｯｸM"/>
      <family val="3"/>
      <charset val="128"/>
    </font>
    <font>
      <sz val="10"/>
      <color theme="1"/>
      <name val="HGｺﾞｼｯｸM"/>
      <family val="3"/>
      <charset val="128"/>
    </font>
    <font>
      <b/>
      <sz val="12"/>
      <color rgb="FFFF0000"/>
      <name val="HGｺﾞｼｯｸM"/>
      <family val="3"/>
      <charset val="128"/>
    </font>
    <font>
      <b/>
      <sz val="12"/>
      <name val="ＭＳ Ｐゴシック"/>
      <family val="3"/>
      <charset val="128"/>
    </font>
    <font>
      <u/>
      <sz val="12"/>
      <name val="HGSｺﾞｼｯｸM"/>
      <family val="3"/>
      <charset val="128"/>
    </font>
    <font>
      <sz val="6"/>
      <name val="ＭＳ Ｐゴシック"/>
      <family val="2"/>
      <charset val="128"/>
      <scheme val="minor"/>
    </font>
    <font>
      <sz val="12"/>
      <name val="游ゴシック"/>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sz val="11"/>
      <name val="游ゴシック"/>
      <family val="3"/>
      <charset val="128"/>
    </font>
    <font>
      <sz val="14"/>
      <name val="游ゴシック"/>
      <family val="3"/>
      <charset val="128"/>
    </font>
    <font>
      <sz val="18"/>
      <name val="游ゴシック"/>
      <family val="3"/>
      <charset val="128"/>
    </font>
    <font>
      <b/>
      <sz val="11"/>
      <name val="游ゴシック"/>
      <family val="3"/>
      <charset val="128"/>
    </font>
    <font>
      <sz val="11"/>
      <color rgb="FF00B0F0"/>
      <name val="ＭＳ 明朝"/>
      <family val="1"/>
      <charset val="128"/>
    </font>
    <font>
      <sz val="16"/>
      <color theme="1"/>
      <name val="HGｺﾞｼｯｸM"/>
      <family val="3"/>
      <charset val="128"/>
    </font>
    <font>
      <b/>
      <sz val="12"/>
      <color indexed="81"/>
      <name val="游ゴシック"/>
      <family val="3"/>
      <charset val="128"/>
    </font>
    <font>
      <sz val="12"/>
      <color rgb="FF0070C0"/>
      <name val="HGｺﾞｼｯｸM"/>
      <family val="3"/>
      <charset val="128"/>
    </font>
    <font>
      <sz val="12"/>
      <color theme="8" tint="-0.499984740745262"/>
      <name val="HGｺﾞｼｯｸM"/>
      <family val="3"/>
      <charset val="128"/>
    </font>
    <font>
      <sz val="20"/>
      <color theme="8" tint="-0.499984740745262"/>
      <name val="HGｺﾞｼｯｸM"/>
      <family val="3"/>
      <charset val="128"/>
    </font>
    <font>
      <sz val="12"/>
      <color theme="8" tint="-0.499984740745262"/>
      <name val="游ゴシック"/>
      <family val="3"/>
      <charset val="128"/>
    </font>
    <font>
      <sz val="14"/>
      <color theme="8" tint="-0.499984740745262"/>
      <name val="HGSｺﾞｼｯｸM"/>
      <family val="3"/>
      <charset val="128"/>
    </font>
    <font>
      <sz val="9"/>
      <color theme="8" tint="-0.499984740745262"/>
      <name val="HGｺﾞｼｯｸM"/>
      <family val="3"/>
      <charset val="128"/>
    </font>
    <font>
      <sz val="20"/>
      <color rgb="FF000000"/>
      <name val="游ゴシック"/>
      <family val="3"/>
      <charset val="128"/>
    </font>
    <font>
      <sz val="20"/>
      <name val="游ゴシック"/>
      <family val="3"/>
      <charset val="128"/>
    </font>
    <font>
      <b/>
      <sz val="20"/>
      <color rgb="FF000000"/>
      <name val="游ゴシック"/>
      <family val="3"/>
      <charset val="128"/>
    </font>
    <font>
      <b/>
      <sz val="20"/>
      <name val="游ゴシック"/>
      <family val="3"/>
      <charset val="128"/>
    </font>
    <font>
      <u/>
      <sz val="20"/>
      <color rgb="FF000000"/>
      <name val="游ゴシック"/>
      <family val="3"/>
      <charset val="128"/>
    </font>
    <font>
      <u/>
      <sz val="20"/>
      <name val="游ゴシック"/>
      <family val="3"/>
      <charset val="128"/>
    </font>
    <font>
      <b/>
      <sz val="11"/>
      <color theme="3"/>
      <name val="ＭＳ Ｐゴシック"/>
      <family val="2"/>
      <charset val="128"/>
    </font>
  </fonts>
  <fills count="13">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66"/>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A6A6A6"/>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99"/>
        <bgColor indexed="64"/>
      </patternFill>
    </fill>
  </fills>
  <borders count="151">
    <border>
      <left/>
      <right/>
      <top/>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style="thin">
        <color indexed="64"/>
      </right>
      <top/>
      <bottom/>
      <diagonal/>
    </border>
    <border>
      <left/>
      <right style="medium">
        <color indexed="64"/>
      </right>
      <top/>
      <bottom/>
      <diagonal/>
    </border>
    <border>
      <left style="thin">
        <color indexed="8"/>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style="thin">
        <color indexed="8"/>
      </left>
      <right style="thin">
        <color indexed="8"/>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thin">
        <color indexed="8"/>
      </left>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right style="thin">
        <color indexed="8"/>
      </right>
      <top style="medium">
        <color indexed="64"/>
      </top>
      <bottom/>
      <diagonal/>
    </border>
    <border>
      <left style="medium">
        <color indexed="64"/>
      </left>
      <right style="thin">
        <color indexed="8"/>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8"/>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64"/>
      </left>
      <right/>
      <top style="thin">
        <color indexed="64"/>
      </top>
      <bottom/>
      <diagonal/>
    </border>
    <border>
      <left style="medium">
        <color indexed="64"/>
      </left>
      <right style="thin">
        <color indexed="64"/>
      </right>
      <top style="thin">
        <color indexed="8"/>
      </top>
      <bottom/>
      <diagonal/>
    </border>
    <border>
      <left style="thin">
        <color indexed="8"/>
      </left>
      <right/>
      <top style="medium">
        <color indexed="64"/>
      </top>
      <bottom/>
      <diagonal/>
    </border>
    <border>
      <left/>
      <right style="medium">
        <color indexed="64"/>
      </right>
      <top/>
      <bottom style="thin">
        <color indexed="8"/>
      </bottom>
      <diagonal/>
    </border>
    <border>
      <left style="thin">
        <color indexed="64"/>
      </left>
      <right/>
      <top/>
      <bottom style="thin">
        <color indexed="64"/>
      </bottom>
      <diagonal/>
    </border>
    <border>
      <left style="thin">
        <color indexed="64"/>
      </left>
      <right/>
      <top/>
      <bottom/>
      <diagonal/>
    </border>
    <border>
      <left style="thin">
        <color indexed="8"/>
      </left>
      <right/>
      <top style="thin">
        <color indexed="8"/>
      </top>
      <bottom/>
      <diagonal/>
    </border>
    <border>
      <left/>
      <right style="medium">
        <color indexed="64"/>
      </right>
      <top style="thin">
        <color indexed="8"/>
      </top>
      <bottom/>
      <diagonal/>
    </border>
    <border>
      <left/>
      <right/>
      <top/>
      <bottom style="medium">
        <color indexed="64"/>
      </bottom>
      <diagonal/>
    </border>
    <border>
      <left style="thin">
        <color indexed="8"/>
      </left>
      <right/>
      <top/>
      <bottom/>
      <diagonal/>
    </border>
    <border>
      <left/>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thin">
        <color indexed="64"/>
      </top>
      <bottom/>
      <diagonal/>
    </border>
    <border>
      <left/>
      <right/>
      <top/>
      <bottom style="hair">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top style="hair">
        <color indexed="64"/>
      </top>
      <bottom/>
      <diagonal/>
    </border>
    <border>
      <left/>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8"/>
      </left>
      <right style="medium">
        <color indexed="64"/>
      </right>
      <top/>
      <bottom style="medium">
        <color indexed="64"/>
      </bottom>
      <diagonal/>
    </border>
    <border>
      <left style="thin">
        <color indexed="64"/>
      </left>
      <right style="medium">
        <color indexed="64"/>
      </right>
      <top/>
      <bottom style="medium">
        <color indexed="64"/>
      </bottom>
      <diagonal/>
    </border>
    <border>
      <left/>
      <right style="hair">
        <color auto="1"/>
      </right>
      <top style="thin">
        <color indexed="64"/>
      </top>
      <bottom style="thin">
        <color indexed="64"/>
      </bottom>
      <diagonal/>
    </border>
    <border>
      <left style="hair">
        <color auto="1"/>
      </left>
      <right/>
      <top style="thin">
        <color indexed="64"/>
      </top>
      <bottom style="thin">
        <color indexed="64"/>
      </bottom>
      <diagonal/>
    </border>
    <border>
      <left style="hair">
        <color auto="1"/>
      </left>
      <right/>
      <top/>
      <bottom/>
      <diagonal/>
    </border>
    <border>
      <left/>
      <right style="hair">
        <color auto="1"/>
      </right>
      <top/>
      <bottom/>
      <diagonal/>
    </border>
    <border>
      <left style="hair">
        <color auto="1"/>
      </left>
      <right style="hair">
        <color auto="1"/>
      </right>
      <top/>
      <bottom/>
      <diagonal/>
    </border>
    <border>
      <left style="thin">
        <color indexed="64"/>
      </left>
      <right/>
      <top/>
      <bottom style="hair">
        <color auto="1"/>
      </bottom>
      <diagonal/>
    </border>
    <border>
      <left/>
      <right style="thin">
        <color indexed="64"/>
      </right>
      <top/>
      <bottom style="hair">
        <color auto="1"/>
      </bottom>
      <diagonal/>
    </border>
    <border>
      <left style="thin">
        <color indexed="64"/>
      </left>
      <right/>
      <top style="hair">
        <color auto="1"/>
      </top>
      <bottom style="hair">
        <color auto="1"/>
      </bottom>
      <diagonal/>
    </border>
    <border>
      <left style="thin">
        <color indexed="64"/>
      </left>
      <right/>
      <top style="hair">
        <color indexed="64"/>
      </top>
      <bottom/>
      <diagonal/>
    </border>
    <border>
      <left style="thin">
        <color indexed="64"/>
      </left>
      <right style="hair">
        <color auto="1"/>
      </right>
      <top style="hair">
        <color auto="1"/>
      </top>
      <bottom style="thin">
        <color indexed="64"/>
      </bottom>
      <diagonal/>
    </border>
    <border>
      <left style="hair">
        <color auto="1"/>
      </left>
      <right/>
      <top style="hair">
        <color auto="1"/>
      </top>
      <bottom style="thin">
        <color indexed="64"/>
      </bottom>
      <diagonal/>
    </border>
    <border>
      <left/>
      <right style="thin">
        <color indexed="64"/>
      </right>
      <top/>
      <bottom/>
      <diagonal/>
    </border>
    <border>
      <left style="thin">
        <color indexed="64"/>
      </left>
      <right/>
      <top style="thin">
        <color indexed="64"/>
      </top>
      <bottom style="hair">
        <color indexed="64"/>
      </bottom>
      <diagonal/>
    </border>
    <border>
      <left style="thin">
        <color indexed="64"/>
      </left>
      <right/>
      <top style="hair">
        <color auto="1"/>
      </top>
      <bottom style="thin">
        <color indexed="64"/>
      </bottom>
      <diagonal/>
    </border>
    <border>
      <left/>
      <right style="hair">
        <color auto="1"/>
      </right>
      <top style="thin">
        <color indexed="64"/>
      </top>
      <bottom style="hair">
        <color auto="1"/>
      </bottom>
      <diagonal/>
    </border>
    <border diagonalUp="1">
      <left style="hair">
        <color auto="1"/>
      </left>
      <right style="thin">
        <color indexed="64"/>
      </right>
      <top style="thin">
        <color indexed="64"/>
      </top>
      <bottom style="hair">
        <color auto="1"/>
      </bottom>
      <diagonal style="hair">
        <color auto="1"/>
      </diagonal>
    </border>
    <border diagonalUp="1">
      <left style="hair">
        <color auto="1"/>
      </left>
      <right style="thin">
        <color indexed="64"/>
      </right>
      <top style="hair">
        <color auto="1"/>
      </top>
      <bottom style="hair">
        <color auto="1"/>
      </bottom>
      <diagonal style="hair">
        <color auto="1"/>
      </diagonal>
    </border>
    <border diagonalUp="1">
      <left style="hair">
        <color indexed="64"/>
      </left>
      <right/>
      <top style="hair">
        <color indexed="64"/>
      </top>
      <bottom style="hair">
        <color indexed="64"/>
      </bottom>
      <diagonal style="thin">
        <color indexed="64"/>
      </diagonal>
    </border>
    <border>
      <left/>
      <right style="hair">
        <color auto="1"/>
      </right>
      <top style="hair">
        <color auto="1"/>
      </top>
      <bottom style="thin">
        <color indexed="64"/>
      </bottom>
      <diagonal/>
    </border>
    <border diagonalUp="1">
      <left style="hair">
        <color indexed="64"/>
      </left>
      <right/>
      <top style="hair">
        <color auto="1"/>
      </top>
      <bottom style="thin">
        <color indexed="64"/>
      </bottom>
      <diagonal style="thin">
        <color indexed="64"/>
      </diagonal>
    </border>
    <border diagonalUp="1">
      <left style="hair">
        <color indexed="64"/>
      </left>
      <right/>
      <top style="thin">
        <color indexed="64"/>
      </top>
      <bottom style="hair">
        <color auto="1"/>
      </bottom>
      <diagonal style="thin">
        <color indexed="64"/>
      </diagonal>
    </border>
    <border diagonalUp="1">
      <left style="hair">
        <color indexed="64"/>
      </left>
      <right style="thin">
        <color indexed="64"/>
      </right>
      <top style="hair">
        <color indexed="64"/>
      </top>
      <bottom style="hair">
        <color indexed="64"/>
      </bottom>
      <diagonal style="thin">
        <color indexed="64"/>
      </diagonal>
    </border>
  </borders>
  <cellStyleXfs count="10">
    <xf numFmtId="0" fontId="0" fillId="0" borderId="0">
      <alignment vertical="center"/>
    </xf>
    <xf numFmtId="38" fontId="2" fillId="0" borderId="0" applyFont="0" applyFill="0" applyBorder="0" applyAlignment="0" applyProtection="0">
      <alignment vertical="center"/>
    </xf>
    <xf numFmtId="0" fontId="6" fillId="0" borderId="0">
      <alignment vertical="center"/>
    </xf>
    <xf numFmtId="0" fontId="2" fillId="0" borderId="0"/>
    <xf numFmtId="0" fontId="1" fillId="0" borderId="0">
      <alignment vertical="center"/>
    </xf>
    <xf numFmtId="0" fontId="2" fillId="0" borderId="0">
      <alignment vertical="center"/>
    </xf>
    <xf numFmtId="0" fontId="2" fillId="0" borderId="0"/>
    <xf numFmtId="0" fontId="2" fillId="0" borderId="0">
      <alignment vertical="center"/>
    </xf>
    <xf numFmtId="0" fontId="1" fillId="0" borderId="0">
      <alignment vertical="center"/>
    </xf>
    <xf numFmtId="0" fontId="2" fillId="0" borderId="0">
      <alignment vertical="center"/>
    </xf>
  </cellStyleXfs>
  <cellXfs count="753">
    <xf numFmtId="0" fontId="0" fillId="0" borderId="0" xfId="0">
      <alignment vertical="center"/>
    </xf>
    <xf numFmtId="0" fontId="7" fillId="0" borderId="0" xfId="0" applyFont="1" applyAlignment="1">
      <alignment horizontal="left" vertical="center"/>
    </xf>
    <xf numFmtId="0" fontId="8" fillId="0" borderId="0" xfId="0" applyFont="1">
      <alignment vertical="center"/>
    </xf>
    <xf numFmtId="0" fontId="8" fillId="0" borderId="0" xfId="0" applyFont="1" applyAlignment="1">
      <alignment horizontal="left" vertical="center"/>
    </xf>
    <xf numFmtId="49" fontId="8" fillId="0" borderId="0" xfId="0" applyNumberFormat="1" applyFont="1" applyAlignment="1">
      <alignment horizontal="right" vertical="center"/>
    </xf>
    <xf numFmtId="49" fontId="9" fillId="0" borderId="0" xfId="0" applyNumberFormat="1" applyFont="1" applyFill="1" applyBorder="1" applyAlignment="1">
      <alignment horizontal="center" vertical="center" shrinkToFit="1"/>
    </xf>
    <xf numFmtId="49" fontId="8" fillId="0" borderId="0" xfId="0" applyNumberFormat="1" applyFont="1">
      <alignment vertical="center"/>
    </xf>
    <xf numFmtId="49" fontId="8" fillId="0" borderId="0" xfId="0" applyNumberFormat="1" applyFont="1" applyAlignment="1">
      <alignment horizontal="right" vertical="top"/>
    </xf>
    <xf numFmtId="0" fontId="8" fillId="0" borderId="0" xfId="0" applyFont="1" applyAlignment="1">
      <alignment horizontal="right" vertical="center"/>
    </xf>
    <xf numFmtId="0" fontId="11" fillId="0" borderId="0" xfId="0" applyFont="1" applyAlignment="1">
      <alignment horizontal="right" vertical="center"/>
    </xf>
    <xf numFmtId="0" fontId="11" fillId="0" borderId="0" xfId="0" applyFont="1">
      <alignment vertical="center"/>
    </xf>
    <xf numFmtId="49" fontId="12" fillId="0" borderId="0" xfId="0" applyNumberFormat="1" applyFont="1">
      <alignment vertical="center"/>
    </xf>
    <xf numFmtId="0" fontId="11" fillId="0" borderId="0" xfId="0" applyFont="1" applyAlignment="1">
      <alignment horizontal="right" vertical="top"/>
    </xf>
    <xf numFmtId="0" fontId="12" fillId="0" borderId="0" xfId="0" applyFont="1">
      <alignment vertical="center"/>
    </xf>
    <xf numFmtId="49" fontId="11" fillId="0" borderId="0" xfId="0" applyNumberFormat="1" applyFont="1" applyAlignment="1">
      <alignment horizontal="right" vertical="center"/>
    </xf>
    <xf numFmtId="0" fontId="11" fillId="0" borderId="0" xfId="0" applyFont="1" applyAlignment="1">
      <alignment horizontal="left" vertical="center"/>
    </xf>
    <xf numFmtId="49" fontId="11" fillId="0" borderId="0" xfId="0" applyNumberFormat="1" applyFont="1">
      <alignment vertical="center"/>
    </xf>
    <xf numFmtId="0" fontId="13" fillId="0" borderId="0" xfId="0" applyFont="1">
      <alignment vertical="center"/>
    </xf>
    <xf numFmtId="0" fontId="14" fillId="0" borderId="0" xfId="3" applyFont="1" applyAlignment="1">
      <alignment horizontal="left" vertical="center"/>
    </xf>
    <xf numFmtId="0" fontId="14" fillId="0" borderId="0" xfId="3" applyFont="1" applyAlignment="1">
      <alignment horizontal="center" vertical="center"/>
    </xf>
    <xf numFmtId="0" fontId="15" fillId="2" borderId="0" xfId="3" applyFont="1" applyFill="1" applyBorder="1" applyAlignment="1">
      <alignment horizontal="center" vertical="center"/>
    </xf>
    <xf numFmtId="0" fontId="14" fillId="0" borderId="0" xfId="0" applyFont="1" applyAlignment="1">
      <alignment horizontal="justify" vertical="center"/>
    </xf>
    <xf numFmtId="0" fontId="14" fillId="0" borderId="0" xfId="3" applyFont="1"/>
    <xf numFmtId="0" fontId="16" fillId="0" borderId="0" xfId="3" applyFont="1" applyAlignment="1">
      <alignment horizontal="center" vertical="center"/>
    </xf>
    <xf numFmtId="0" fontId="16" fillId="0" borderId="0" xfId="3" applyFont="1" applyAlignment="1">
      <alignment horizontal="right" vertical="center"/>
    </xf>
    <xf numFmtId="0" fontId="16" fillId="0" borderId="0" xfId="3" applyNumberFormat="1" applyFont="1" applyAlignment="1">
      <alignment horizontal="center" vertical="center"/>
    </xf>
    <xf numFmtId="0" fontId="16" fillId="0" borderId="0" xfId="3" applyFont="1"/>
    <xf numFmtId="0" fontId="16" fillId="0" borderId="0" xfId="0" applyFont="1" applyAlignment="1">
      <alignment horizontal="right" vertical="center"/>
    </xf>
    <xf numFmtId="0" fontId="14" fillId="0" borderId="0" xfId="0" applyFont="1" applyAlignment="1">
      <alignment horizontal="right" vertical="center"/>
    </xf>
    <xf numFmtId="0" fontId="14" fillId="0" borderId="30" xfId="0" applyFont="1" applyBorder="1" applyAlignment="1">
      <alignment horizontal="center" vertical="center"/>
    </xf>
    <xf numFmtId="177" fontId="14" fillId="0" borderId="0" xfId="3" applyNumberFormat="1" applyFont="1" applyAlignment="1">
      <alignment horizontal="right"/>
    </xf>
    <xf numFmtId="0" fontId="14" fillId="0" borderId="6" xfId="3" applyFont="1" applyBorder="1" applyAlignment="1">
      <alignment vertical="center" wrapText="1"/>
    </xf>
    <xf numFmtId="0" fontId="14" fillId="0" borderId="7" xfId="3" applyFont="1" applyBorder="1" applyAlignment="1">
      <alignment vertical="center" wrapText="1"/>
    </xf>
    <xf numFmtId="0" fontId="14" fillId="0" borderId="7" xfId="3" applyFont="1" applyBorder="1" applyAlignment="1">
      <alignment horizontal="center" vertical="center"/>
    </xf>
    <xf numFmtId="0" fontId="14" fillId="0" borderId="2" xfId="3" applyFont="1" applyBorder="1" applyAlignment="1">
      <alignment vertical="center"/>
    </xf>
    <xf numFmtId="0" fontId="14" fillId="0" borderId="3" xfId="3" applyFont="1" applyBorder="1" applyAlignment="1">
      <alignment vertical="center"/>
    </xf>
    <xf numFmtId="0" fontId="18" fillId="0" borderId="33" xfId="3" applyFont="1" applyBorder="1" applyAlignment="1">
      <alignment vertical="center"/>
    </xf>
    <xf numFmtId="0" fontId="18" fillId="0" borderId="34" xfId="3" applyFont="1" applyBorder="1" applyAlignment="1">
      <alignment vertical="center"/>
    </xf>
    <xf numFmtId="0" fontId="14" fillId="0" borderId="0" xfId="0" applyFont="1" applyAlignment="1">
      <alignment horizontal="center" vertical="center"/>
    </xf>
    <xf numFmtId="177" fontId="14" fillId="0" borderId="0" xfId="0" applyNumberFormat="1" applyFont="1" applyAlignment="1">
      <alignment horizontal="center" vertical="center"/>
    </xf>
    <xf numFmtId="0" fontId="14" fillId="0" borderId="0" xfId="3" applyFont="1" applyFill="1"/>
    <xf numFmtId="0" fontId="14" fillId="0" borderId="0" xfId="3" applyFont="1" applyFill="1" applyAlignment="1">
      <alignment horizontal="center" vertical="center"/>
    </xf>
    <xf numFmtId="0" fontId="18" fillId="0" borderId="2" xfId="3" applyFont="1" applyBorder="1" applyAlignment="1">
      <alignment vertical="center"/>
    </xf>
    <xf numFmtId="0" fontId="18" fillId="0" borderId="3" xfId="3" applyFont="1" applyBorder="1" applyAlignment="1">
      <alignment vertical="center"/>
    </xf>
    <xf numFmtId="180" fontId="14" fillId="0" borderId="0" xfId="0" applyNumberFormat="1" applyFont="1" applyAlignment="1">
      <alignment horizontal="justify" vertical="center"/>
    </xf>
    <xf numFmtId="179" fontId="14" fillId="0" borderId="0" xfId="3" applyNumberFormat="1" applyFont="1"/>
    <xf numFmtId="180" fontId="14" fillId="0" borderId="0" xfId="3" applyNumberFormat="1" applyFont="1"/>
    <xf numFmtId="0" fontId="8" fillId="0" borderId="0" xfId="3" applyFont="1"/>
    <xf numFmtId="0" fontId="8" fillId="0" borderId="0" xfId="3" applyFont="1" applyFill="1"/>
    <xf numFmtId="0" fontId="8" fillId="0" borderId="0" xfId="3" applyFont="1" applyBorder="1"/>
    <xf numFmtId="181" fontId="16" fillId="0" borderId="16" xfId="3" applyNumberFormat="1" applyFont="1" applyFill="1" applyBorder="1" applyAlignment="1">
      <alignment vertical="center"/>
    </xf>
    <xf numFmtId="181" fontId="16" fillId="0" borderId="14" xfId="3" applyNumberFormat="1" applyFont="1" applyFill="1" applyBorder="1" applyAlignment="1">
      <alignment vertical="center"/>
    </xf>
    <xf numFmtId="181" fontId="19" fillId="4" borderId="30" xfId="3" applyNumberFormat="1" applyFont="1" applyFill="1" applyBorder="1" applyAlignment="1" applyProtection="1">
      <alignment vertical="center"/>
      <protection locked="0"/>
    </xf>
    <xf numFmtId="181" fontId="19" fillId="4" borderId="15" xfId="3" applyNumberFormat="1" applyFont="1" applyFill="1" applyBorder="1" applyAlignment="1" applyProtection="1">
      <alignment vertical="center"/>
      <protection locked="0"/>
    </xf>
    <xf numFmtId="181" fontId="19" fillId="4" borderId="9" xfId="3" applyNumberFormat="1" applyFont="1" applyFill="1" applyBorder="1" applyAlignment="1" applyProtection="1">
      <alignment vertical="center"/>
      <protection locked="0"/>
    </xf>
    <xf numFmtId="181" fontId="19" fillId="4" borderId="12" xfId="3" applyNumberFormat="1" applyFont="1" applyFill="1" applyBorder="1" applyAlignment="1" applyProtection="1">
      <alignment vertical="center"/>
      <protection locked="0"/>
    </xf>
    <xf numFmtId="181" fontId="16" fillId="0" borderId="11" xfId="3" applyNumberFormat="1" applyFont="1" applyFill="1" applyBorder="1" applyAlignment="1">
      <alignment vertical="center"/>
    </xf>
    <xf numFmtId="181" fontId="16" fillId="0" borderId="13" xfId="3" applyNumberFormat="1" applyFont="1" applyFill="1" applyBorder="1" applyAlignment="1">
      <alignment vertical="center"/>
    </xf>
    <xf numFmtId="181" fontId="16" fillId="0" borderId="14" xfId="3" applyNumberFormat="1" applyFont="1" applyFill="1" applyBorder="1" applyAlignment="1">
      <alignment horizontal="right" vertical="center"/>
    </xf>
    <xf numFmtId="181" fontId="16" fillId="0" borderId="15" xfId="3" applyNumberFormat="1" applyFont="1" applyFill="1" applyBorder="1" applyAlignment="1">
      <alignment horizontal="right" vertical="center"/>
    </xf>
    <xf numFmtId="181" fontId="16" fillId="0" borderId="12" xfId="3" applyNumberFormat="1" applyFont="1" applyFill="1" applyBorder="1" applyAlignment="1">
      <alignment horizontal="right" vertical="center"/>
    </xf>
    <xf numFmtId="181" fontId="16" fillId="0" borderId="13" xfId="3" applyNumberFormat="1" applyFont="1" applyFill="1" applyBorder="1" applyAlignment="1">
      <alignment horizontal="right" vertical="center"/>
    </xf>
    <xf numFmtId="0" fontId="21" fillId="0" borderId="0" xfId="0" applyFont="1">
      <alignment vertical="center"/>
    </xf>
    <xf numFmtId="0" fontId="21" fillId="0" borderId="0" xfId="0" applyFont="1" applyAlignment="1">
      <alignment horizontal="center" vertical="center"/>
    </xf>
    <xf numFmtId="0" fontId="23" fillId="0" borderId="0" xfId="0" applyFont="1">
      <alignment vertical="center"/>
    </xf>
    <xf numFmtId="0" fontId="23" fillId="0" borderId="0" xfId="0" applyFont="1" applyAlignment="1">
      <alignment horizontal="center" vertical="center"/>
    </xf>
    <xf numFmtId="0" fontId="21" fillId="0" borderId="0" xfId="0" applyFont="1" applyAlignment="1">
      <alignment horizontal="justify" vertical="center"/>
    </xf>
    <xf numFmtId="0" fontId="21" fillId="0" borderId="0" xfId="0" applyFont="1" applyAlignment="1">
      <alignment vertical="center"/>
    </xf>
    <xf numFmtId="0" fontId="25" fillId="3" borderId="17" xfId="0" applyFont="1" applyFill="1" applyBorder="1" applyAlignment="1">
      <alignment horizontal="right" vertical="center" wrapText="1"/>
    </xf>
    <xf numFmtId="0" fontId="25" fillId="3" borderId="18" xfId="0" applyFont="1" applyFill="1" applyBorder="1" applyAlignment="1">
      <alignment horizontal="right" vertical="center" wrapText="1"/>
    </xf>
    <xf numFmtId="0" fontId="25" fillId="3" borderId="19" xfId="0" applyFont="1" applyFill="1" applyBorder="1" applyAlignment="1">
      <alignment horizontal="right" vertical="center" wrapText="1"/>
    </xf>
    <xf numFmtId="0" fontId="25" fillId="3" borderId="25" xfId="0" applyFont="1" applyFill="1" applyBorder="1" applyAlignment="1">
      <alignment horizontal="right" vertical="center" wrapText="1"/>
    </xf>
    <xf numFmtId="0" fontId="21" fillId="0" borderId="4" xfId="0" applyFont="1" applyBorder="1" applyAlignment="1">
      <alignment horizontal="right" vertical="top" wrapText="1"/>
    </xf>
    <xf numFmtId="0" fontId="21" fillId="0" borderId="5" xfId="0" applyFont="1" applyBorder="1" applyAlignment="1">
      <alignment horizontal="right" vertical="top" wrapText="1"/>
    </xf>
    <xf numFmtId="0" fontId="21" fillId="0" borderId="26" xfId="0" applyFont="1" applyBorder="1" applyAlignment="1">
      <alignment horizontal="right" vertical="top" wrapText="1"/>
    </xf>
    <xf numFmtId="0" fontId="21" fillId="0" borderId="0" xfId="0" applyFont="1" applyAlignment="1">
      <alignment horizontal="right" vertical="top"/>
    </xf>
    <xf numFmtId="176" fontId="23" fillId="2" borderId="21" xfId="0" applyNumberFormat="1" applyFont="1" applyFill="1" applyBorder="1" applyAlignment="1">
      <alignment horizontal="right" vertical="center" wrapText="1"/>
    </xf>
    <xf numFmtId="176" fontId="23" fillId="0" borderId="24" xfId="0" applyNumberFormat="1" applyFont="1" applyFill="1" applyBorder="1" applyAlignment="1">
      <alignment horizontal="right" vertical="center" wrapText="1"/>
    </xf>
    <xf numFmtId="176" fontId="23" fillId="2" borderId="22" xfId="0" applyNumberFormat="1" applyFont="1" applyFill="1" applyBorder="1" applyAlignment="1">
      <alignment horizontal="right" vertical="center" wrapText="1"/>
    </xf>
    <xf numFmtId="176" fontId="23" fillId="2" borderId="23" xfId="0" applyNumberFormat="1" applyFont="1" applyFill="1" applyBorder="1" applyAlignment="1">
      <alignment horizontal="right" vertical="center" wrapText="1"/>
    </xf>
    <xf numFmtId="176" fontId="23" fillId="2" borderId="28" xfId="0" applyNumberFormat="1" applyFont="1" applyFill="1" applyBorder="1" applyAlignment="1">
      <alignment horizontal="right" vertical="center" wrapText="1"/>
    </xf>
    <xf numFmtId="176" fontId="26" fillId="0" borderId="0" xfId="0" applyNumberFormat="1" applyFont="1" applyAlignment="1">
      <alignment horizontal="right" vertical="center"/>
    </xf>
    <xf numFmtId="0" fontId="21" fillId="2" borderId="4" xfId="0" applyFont="1" applyFill="1" applyBorder="1" applyAlignment="1">
      <alignment horizontal="right" vertical="top" wrapText="1"/>
    </xf>
    <xf numFmtId="0" fontId="21" fillId="0" borderId="5" xfId="0" applyFont="1" applyFill="1" applyBorder="1" applyAlignment="1">
      <alignment horizontal="right" vertical="top" wrapText="1"/>
    </xf>
    <xf numFmtId="0" fontId="21" fillId="2" borderId="5" xfId="0" applyFont="1" applyFill="1" applyBorder="1" applyAlignment="1">
      <alignment horizontal="right" vertical="top" wrapText="1"/>
    </xf>
    <xf numFmtId="0" fontId="21" fillId="2" borderId="27" xfId="0" applyFont="1" applyFill="1" applyBorder="1" applyAlignment="1">
      <alignment horizontal="right" vertical="top" wrapText="1"/>
    </xf>
    <xf numFmtId="0" fontId="21" fillId="2" borderId="8" xfId="0" applyFont="1" applyFill="1" applyBorder="1" applyAlignment="1">
      <alignment horizontal="right" vertical="top" wrapText="1"/>
    </xf>
    <xf numFmtId="0" fontId="21" fillId="0" borderId="6" xfId="0" applyFont="1" applyBorder="1" applyAlignment="1">
      <alignment horizontal="right" vertical="top" wrapText="1"/>
    </xf>
    <xf numFmtId="176" fontId="22" fillId="2" borderId="21" xfId="0" applyNumberFormat="1" applyFont="1" applyFill="1" applyBorder="1" applyAlignment="1">
      <alignment horizontal="right" vertical="center" wrapText="1"/>
    </xf>
    <xf numFmtId="176" fontId="22" fillId="2" borderId="24" xfId="0" applyNumberFormat="1" applyFont="1" applyFill="1" applyBorder="1" applyAlignment="1">
      <alignment horizontal="right" vertical="center" wrapText="1"/>
    </xf>
    <xf numFmtId="176" fontId="22" fillId="2" borderId="19" xfId="0" applyNumberFormat="1" applyFont="1" applyFill="1" applyBorder="1" applyAlignment="1">
      <alignment horizontal="right" vertical="center" wrapText="1"/>
    </xf>
    <xf numFmtId="176" fontId="21" fillId="0" borderId="0" xfId="0" applyNumberFormat="1" applyFont="1" applyBorder="1" applyAlignment="1">
      <alignment horizontal="right" vertical="top" wrapText="1"/>
    </xf>
    <xf numFmtId="176" fontId="21" fillId="0" borderId="0" xfId="0" applyNumberFormat="1" applyFont="1" applyAlignment="1">
      <alignment horizontal="right" vertical="center"/>
    </xf>
    <xf numFmtId="0" fontId="23" fillId="0" borderId="0" xfId="0" applyFont="1" applyAlignment="1">
      <alignment vertical="center"/>
    </xf>
    <xf numFmtId="0" fontId="27" fillId="0" borderId="0" xfId="0" applyFont="1">
      <alignment vertical="center"/>
    </xf>
    <xf numFmtId="179" fontId="27" fillId="0" borderId="0" xfId="0" applyNumberFormat="1" applyFont="1">
      <alignment vertical="center"/>
    </xf>
    <xf numFmtId="0" fontId="27" fillId="0" borderId="0" xfId="0" applyFont="1" applyBorder="1">
      <alignment vertical="center"/>
    </xf>
    <xf numFmtId="0" fontId="25" fillId="3" borderId="31" xfId="0" applyFont="1" applyFill="1" applyBorder="1" applyAlignment="1">
      <alignment horizontal="center" vertical="center" wrapText="1"/>
    </xf>
    <xf numFmtId="0" fontId="25" fillId="3" borderId="32" xfId="0" applyFont="1" applyFill="1" applyBorder="1" applyAlignment="1">
      <alignment horizontal="center" vertical="center" wrapText="1"/>
    </xf>
    <xf numFmtId="0" fontId="29" fillId="0" borderId="0" xfId="0" applyFont="1" applyAlignment="1" applyProtection="1">
      <alignment horizontal="right" vertical="center"/>
    </xf>
    <xf numFmtId="0" fontId="29" fillId="0" borderId="0" xfId="0" applyFont="1" applyAlignment="1" applyProtection="1">
      <alignment horizontal="center" vertical="center" shrinkToFit="1"/>
    </xf>
    <xf numFmtId="0" fontId="29" fillId="0" borderId="0" xfId="0" applyFont="1" applyAlignment="1" applyProtection="1">
      <alignment horizontal="left" vertical="center"/>
    </xf>
    <xf numFmtId="0" fontId="29" fillId="0" borderId="0" xfId="0" applyFont="1" applyAlignment="1" applyProtection="1">
      <alignment horizontal="center" vertical="center"/>
    </xf>
    <xf numFmtId="0" fontId="29" fillId="0" borderId="0" xfId="0" applyFont="1" applyProtection="1">
      <alignment vertical="center"/>
    </xf>
    <xf numFmtId="0" fontId="29" fillId="0" borderId="0" xfId="0" applyFont="1" applyBorder="1" applyAlignment="1" applyProtection="1">
      <alignment horizontal="center" vertical="center" wrapText="1"/>
    </xf>
    <xf numFmtId="0" fontId="29" fillId="0" borderId="0" xfId="0" applyFont="1" applyAlignment="1" applyProtection="1">
      <alignment vertical="center"/>
    </xf>
    <xf numFmtId="0" fontId="30" fillId="0" borderId="0" xfId="0" applyFont="1" applyFill="1" applyProtection="1">
      <alignment vertical="center"/>
    </xf>
    <xf numFmtId="0" fontId="23" fillId="0" borderId="0" xfId="0" applyFont="1" applyProtection="1">
      <alignment vertical="center"/>
    </xf>
    <xf numFmtId="0" fontId="31" fillId="0" borderId="0" xfId="0" applyFont="1" applyProtection="1">
      <alignment vertical="center"/>
    </xf>
    <xf numFmtId="0" fontId="23" fillId="0" borderId="0" xfId="0" applyFont="1" applyAlignment="1" applyProtection="1">
      <alignment horizontal="center" vertical="center"/>
    </xf>
    <xf numFmtId="0" fontId="23" fillId="0" borderId="0" xfId="0" applyFont="1" applyBorder="1" applyAlignment="1" applyProtection="1">
      <alignment horizontal="center" vertical="center" wrapText="1"/>
    </xf>
    <xf numFmtId="0" fontId="20" fillId="0" borderId="30" xfId="0" applyFont="1" applyBorder="1" applyAlignment="1" applyProtection="1">
      <alignment horizontal="center" vertical="center" shrinkToFit="1"/>
    </xf>
    <xf numFmtId="0" fontId="5" fillId="0" borderId="0" xfId="0" applyFont="1" applyProtection="1">
      <alignment vertical="center"/>
    </xf>
    <xf numFmtId="0" fontId="27" fillId="0" borderId="0" xfId="0" applyFont="1" applyFill="1" applyProtection="1">
      <alignment vertical="center"/>
    </xf>
    <xf numFmtId="0" fontId="20" fillId="0" borderId="0" xfId="0" applyFont="1" applyProtection="1">
      <alignment vertical="center"/>
    </xf>
    <xf numFmtId="0" fontId="20" fillId="0" borderId="0" xfId="0" applyFont="1" applyBorder="1" applyAlignment="1" applyProtection="1">
      <alignment horizontal="center" vertical="center"/>
    </xf>
    <xf numFmtId="0" fontId="21" fillId="0" borderId="0" xfId="0" applyFont="1" applyFill="1" applyBorder="1" applyAlignment="1" applyProtection="1">
      <alignment vertical="center" wrapText="1"/>
    </xf>
    <xf numFmtId="0" fontId="21" fillId="0" borderId="0" xfId="0" applyFont="1" applyFill="1" applyProtection="1">
      <alignment vertical="center"/>
    </xf>
    <xf numFmtId="0" fontId="21" fillId="0" borderId="0" xfId="0" applyFont="1" applyFill="1" applyBorder="1" applyProtection="1">
      <alignment vertical="center"/>
    </xf>
    <xf numFmtId="0" fontId="21" fillId="0" borderId="0" xfId="0" applyFont="1" applyFill="1" applyBorder="1" applyAlignment="1" applyProtection="1">
      <alignment wrapText="1"/>
    </xf>
    <xf numFmtId="0" fontId="37" fillId="0" borderId="74" xfId="0" applyFont="1" applyBorder="1" applyAlignment="1">
      <alignment horizontal="center" vertical="center" wrapText="1"/>
    </xf>
    <xf numFmtId="0" fontId="37" fillId="8" borderId="74" xfId="0" applyFont="1" applyFill="1" applyBorder="1" applyAlignment="1">
      <alignment horizontal="center" vertical="center" wrapText="1"/>
    </xf>
    <xf numFmtId="0" fontId="8" fillId="0" borderId="0" xfId="0" applyFont="1" applyAlignment="1">
      <alignment horizontal="justify" vertical="center"/>
    </xf>
    <xf numFmtId="0" fontId="8" fillId="0" borderId="20" xfId="0" applyFont="1" applyBorder="1" applyAlignment="1">
      <alignment horizontal="center" vertical="center" wrapText="1"/>
    </xf>
    <xf numFmtId="0" fontId="7" fillId="0" borderId="0" xfId="0" applyFont="1">
      <alignment vertical="center"/>
    </xf>
    <xf numFmtId="0" fontId="14" fillId="2" borderId="0" xfId="0" applyFont="1" applyFill="1" applyBorder="1" applyAlignment="1">
      <alignment horizontal="center" vertical="center"/>
    </xf>
    <xf numFmtId="0" fontId="21" fillId="0" borderId="0" xfId="0" applyFont="1" applyAlignment="1">
      <alignment horizontal="left" vertical="center"/>
    </xf>
    <xf numFmtId="0" fontId="23" fillId="0" borderId="0" xfId="0" applyFont="1" applyAlignment="1">
      <alignment horizontal="left" vertical="center"/>
    </xf>
    <xf numFmtId="0" fontId="35" fillId="0" borderId="0" xfId="0" applyFont="1" applyAlignment="1">
      <alignment horizontal="justify" vertical="center"/>
    </xf>
    <xf numFmtId="0" fontId="41" fillId="0" borderId="0" xfId="0" applyFont="1" applyFill="1">
      <alignment vertical="center"/>
    </xf>
    <xf numFmtId="181" fontId="19" fillId="4" borderId="16" xfId="3" applyNumberFormat="1" applyFont="1" applyFill="1" applyBorder="1" applyAlignment="1" applyProtection="1">
      <alignment vertical="center" shrinkToFit="1"/>
      <protection locked="0"/>
    </xf>
    <xf numFmtId="181" fontId="19" fillId="4" borderId="14" xfId="3" applyNumberFormat="1" applyFont="1" applyFill="1" applyBorder="1" applyAlignment="1" applyProtection="1">
      <alignment vertical="center" shrinkToFit="1"/>
      <protection locked="0"/>
    </xf>
    <xf numFmtId="181" fontId="19" fillId="4" borderId="30" xfId="3" applyNumberFormat="1" applyFont="1" applyFill="1" applyBorder="1" applyAlignment="1" applyProtection="1">
      <alignment vertical="center" shrinkToFit="1"/>
      <protection locked="0"/>
    </xf>
    <xf numFmtId="181" fontId="19" fillId="4" borderId="15" xfId="3" applyNumberFormat="1" applyFont="1" applyFill="1" applyBorder="1" applyAlignment="1" applyProtection="1">
      <alignment vertical="center" shrinkToFit="1"/>
      <protection locked="0"/>
    </xf>
    <xf numFmtId="181" fontId="19" fillId="4" borderId="9" xfId="3" applyNumberFormat="1" applyFont="1" applyFill="1" applyBorder="1" applyAlignment="1" applyProtection="1">
      <alignment vertical="center" shrinkToFit="1"/>
      <protection locked="0"/>
    </xf>
    <xf numFmtId="181" fontId="19" fillId="4" borderId="12" xfId="3" applyNumberFormat="1" applyFont="1" applyFill="1" applyBorder="1" applyAlignment="1" applyProtection="1">
      <alignment vertical="center" shrinkToFit="1"/>
      <protection locked="0"/>
    </xf>
    <xf numFmtId="0" fontId="23" fillId="0" borderId="0" xfId="0" applyFont="1" applyAlignment="1">
      <alignment horizontal="right" vertical="center"/>
    </xf>
    <xf numFmtId="0" fontId="42" fillId="0" borderId="0" xfId="0" applyFont="1" applyProtection="1">
      <alignment vertical="center"/>
    </xf>
    <xf numFmtId="0" fontId="42" fillId="0" borderId="0" xfId="0" applyFont="1" applyAlignment="1" applyProtection="1">
      <alignment horizontal="left" vertical="center"/>
    </xf>
    <xf numFmtId="0" fontId="42" fillId="0" borderId="0" xfId="0" applyFont="1" applyAlignment="1" applyProtection="1">
      <alignment horizontal="center" vertical="center"/>
    </xf>
    <xf numFmtId="0" fontId="44" fillId="0" borderId="0" xfId="0" applyFont="1" applyFill="1" applyProtection="1">
      <alignment vertical="center"/>
    </xf>
    <xf numFmtId="0" fontId="42" fillId="0" borderId="0" xfId="0" applyFont="1" applyAlignment="1" applyProtection="1">
      <alignment horizontal="right" vertical="center"/>
    </xf>
    <xf numFmtId="0" fontId="42" fillId="0" borderId="0" xfId="0" applyFont="1" applyAlignment="1" applyProtection="1">
      <alignment horizontal="center" vertical="center" shrinkToFit="1"/>
    </xf>
    <xf numFmtId="0" fontId="42" fillId="0" borderId="0" xfId="0" applyFont="1" applyBorder="1" applyAlignment="1" applyProtection="1">
      <alignment horizontal="center" vertical="center" wrapText="1"/>
    </xf>
    <xf numFmtId="0" fontId="42" fillId="0" borderId="0" xfId="0" applyFont="1" applyAlignment="1" applyProtection="1">
      <alignment vertical="center"/>
    </xf>
    <xf numFmtId="0" fontId="42" fillId="0" borderId="30" xfId="0" applyFont="1" applyBorder="1" applyAlignment="1" applyProtection="1">
      <alignment horizontal="center" vertical="center" shrinkToFit="1"/>
    </xf>
    <xf numFmtId="0" fontId="42" fillId="0" borderId="0" xfId="0" applyFont="1" applyBorder="1" applyProtection="1">
      <alignment vertical="center"/>
    </xf>
    <xf numFmtId="0" fontId="42" fillId="0" borderId="0" xfId="0" applyFont="1" applyFill="1" applyProtection="1">
      <alignment vertical="center"/>
    </xf>
    <xf numFmtId="0" fontId="45" fillId="0" borderId="0" xfId="0" applyFont="1" applyFill="1" applyProtection="1">
      <alignment vertical="center"/>
    </xf>
    <xf numFmtId="0" fontId="45" fillId="0" borderId="0" xfId="0" applyFont="1" applyProtection="1">
      <alignment vertical="center"/>
    </xf>
    <xf numFmtId="0" fontId="45" fillId="0" borderId="0" xfId="0" applyFont="1" applyBorder="1" applyAlignment="1" applyProtection="1">
      <alignment horizontal="left" vertical="center"/>
    </xf>
    <xf numFmtId="0" fontId="45" fillId="0" borderId="0" xfId="0" applyFont="1" applyBorder="1" applyAlignment="1" applyProtection="1">
      <alignment horizontal="center" vertical="center"/>
    </xf>
    <xf numFmtId="0" fontId="42" fillId="0" borderId="0" xfId="0" applyFont="1" applyBorder="1" applyAlignment="1" applyProtection="1">
      <alignment horizontal="center" vertical="center"/>
    </xf>
    <xf numFmtId="0" fontId="45" fillId="0" borderId="0" xfId="0" applyFont="1" applyAlignment="1" applyProtection="1">
      <alignment vertical="top"/>
    </xf>
    <xf numFmtId="0" fontId="45" fillId="0" borderId="0" xfId="0" applyFont="1" applyAlignment="1" applyProtection="1">
      <alignment horizontal="left" vertical="top"/>
    </xf>
    <xf numFmtId="38" fontId="45" fillId="0" borderId="0" xfId="1" applyFont="1" applyFill="1" applyBorder="1" applyAlignment="1" applyProtection="1">
      <alignment horizontal="center" vertical="center"/>
    </xf>
    <xf numFmtId="0" fontId="42" fillId="0" borderId="0" xfId="0" applyFont="1" applyFill="1" applyBorder="1" applyProtection="1">
      <alignment vertical="center"/>
    </xf>
    <xf numFmtId="0" fontId="45" fillId="0" borderId="0" xfId="0" applyFont="1" applyFill="1" applyBorder="1" applyProtection="1">
      <alignment vertical="center"/>
    </xf>
    <xf numFmtId="0" fontId="42" fillId="0" borderId="0" xfId="0" applyFont="1" applyAlignment="1" applyProtection="1">
      <alignment wrapText="1"/>
    </xf>
    <xf numFmtId="0" fontId="45" fillId="0" borderId="0" xfId="0" applyFont="1" applyFill="1" applyAlignment="1" applyProtection="1">
      <alignment horizontal="center" vertical="center"/>
    </xf>
    <xf numFmtId="177" fontId="45" fillId="0" borderId="0" xfId="0" applyNumberFormat="1" applyFont="1" applyFill="1" applyBorder="1" applyAlignment="1" applyProtection="1">
      <alignment horizontal="right" vertical="center" wrapText="1"/>
    </xf>
    <xf numFmtId="177" fontId="45" fillId="2" borderId="0" xfId="0" applyNumberFormat="1" applyFont="1" applyFill="1" applyBorder="1" applyAlignment="1" applyProtection="1">
      <alignment horizontal="center" vertical="center" wrapText="1"/>
    </xf>
    <xf numFmtId="178" fontId="42" fillId="0" borderId="0" xfId="0" applyNumberFormat="1" applyFont="1" applyFill="1" applyBorder="1" applyAlignment="1" applyProtection="1">
      <alignment horizontal="center" vertical="center" wrapText="1"/>
    </xf>
    <xf numFmtId="0" fontId="42" fillId="0" borderId="0" xfId="0" applyFont="1" applyFill="1" applyAlignment="1" applyProtection="1">
      <alignment horizontal="center" vertical="center"/>
    </xf>
    <xf numFmtId="0" fontId="42" fillId="0" borderId="0" xfId="0" applyFont="1" applyFill="1" applyAlignment="1" applyProtection="1">
      <alignment horizontal="left" vertical="center"/>
    </xf>
    <xf numFmtId="0" fontId="42" fillId="0" borderId="0" xfId="0" applyFont="1" applyFill="1" applyBorder="1" applyAlignment="1" applyProtection="1">
      <alignment horizontal="center" vertical="center"/>
    </xf>
    <xf numFmtId="0" fontId="42" fillId="0" borderId="0" xfId="0" applyFont="1" applyFill="1" applyAlignment="1" applyProtection="1">
      <alignment vertical="center"/>
    </xf>
    <xf numFmtId="178" fontId="43" fillId="0" borderId="0" xfId="0" applyNumberFormat="1" applyFont="1" applyFill="1" applyBorder="1" applyAlignment="1" applyProtection="1">
      <alignment horizontal="center" vertical="center"/>
    </xf>
    <xf numFmtId="0" fontId="21" fillId="0" borderId="0" xfId="0" applyFo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horizontal="center" vertical="center"/>
    </xf>
    <xf numFmtId="0" fontId="21" fillId="0" borderId="0" xfId="0" applyFont="1" applyAlignment="1" applyProtection="1">
      <alignment vertical="center"/>
    </xf>
    <xf numFmtId="0" fontId="21" fillId="0" borderId="0" xfId="0" applyFont="1" applyAlignment="1" applyProtection="1">
      <alignment horizontal="right" vertical="center"/>
    </xf>
    <xf numFmtId="0" fontId="25" fillId="0" borderId="0" xfId="0" applyFont="1" applyAlignment="1" applyProtection="1">
      <alignment horizontal="right" vertical="center"/>
    </xf>
    <xf numFmtId="0" fontId="25" fillId="0" borderId="0" xfId="0" applyNumberFormat="1" applyFont="1" applyAlignment="1" applyProtection="1">
      <alignment horizontal="center" vertical="center"/>
    </xf>
    <xf numFmtId="0" fontId="25" fillId="0" borderId="0" xfId="0" applyFont="1" applyAlignment="1" applyProtection="1">
      <alignment horizontal="left" vertical="center"/>
    </xf>
    <xf numFmtId="0" fontId="25" fillId="0" borderId="0" xfId="0" applyFont="1" applyAlignment="1" applyProtection="1">
      <alignment horizontal="center" vertical="center"/>
    </xf>
    <xf numFmtId="0" fontId="25" fillId="0" borderId="0" xfId="0" applyFont="1" applyProtection="1">
      <alignment vertical="center"/>
    </xf>
    <xf numFmtId="0" fontId="25" fillId="0" borderId="0" xfId="0" applyFont="1" applyBorder="1" applyAlignment="1" applyProtection="1">
      <alignment horizontal="center" vertical="center" wrapText="1"/>
    </xf>
    <xf numFmtId="0" fontId="25" fillId="0" borderId="0" xfId="0" applyFont="1" applyAlignment="1" applyProtection="1">
      <alignment vertical="center"/>
    </xf>
    <xf numFmtId="0" fontId="21" fillId="0" borderId="0" xfId="0" applyFont="1" applyBorder="1" applyAlignment="1" applyProtection="1">
      <alignment horizontal="center" vertical="center" wrapText="1"/>
    </xf>
    <xf numFmtId="0" fontId="47" fillId="0" borderId="30" xfId="0" applyFont="1" applyBorder="1" applyAlignment="1" applyProtection="1">
      <alignment horizontal="center" vertical="center" shrinkToFit="1"/>
    </xf>
    <xf numFmtId="0" fontId="21" fillId="0" borderId="0" xfId="0" applyFont="1" applyBorder="1" applyProtection="1">
      <alignment vertical="center"/>
    </xf>
    <xf numFmtId="0" fontId="21" fillId="0" borderId="0" xfId="0" applyFont="1" applyFill="1" applyBorder="1" applyAlignment="1" applyProtection="1">
      <alignment horizontal="left" vertical="center"/>
    </xf>
    <xf numFmtId="0" fontId="49" fillId="0" borderId="0" xfId="0" applyFont="1" applyFill="1" applyProtection="1">
      <alignment vertical="center"/>
    </xf>
    <xf numFmtId="0" fontId="21" fillId="0" borderId="0" xfId="0" applyFont="1" applyBorder="1" applyAlignment="1" applyProtection="1">
      <alignment vertical="center"/>
    </xf>
    <xf numFmtId="0" fontId="21" fillId="0" borderId="0" xfId="0" applyFont="1" applyBorder="1" applyAlignment="1" applyProtection="1">
      <alignment horizontal="left" vertical="center"/>
    </xf>
    <xf numFmtId="0" fontId="21" fillId="0" borderId="1" xfId="0" applyFont="1" applyBorder="1" applyAlignment="1" applyProtection="1">
      <alignment horizontal="center" vertical="center"/>
    </xf>
    <xf numFmtId="0" fontId="32" fillId="0" borderId="37" xfId="0" applyFont="1" applyFill="1" applyBorder="1" applyAlignment="1" applyProtection="1">
      <alignment horizontal="center" vertical="center"/>
    </xf>
    <xf numFmtId="0" fontId="32" fillId="0" borderId="38" xfId="0" applyFont="1" applyFill="1" applyBorder="1" applyAlignment="1" applyProtection="1">
      <alignment horizontal="center" vertical="center"/>
    </xf>
    <xf numFmtId="0" fontId="32" fillId="0" borderId="39" xfId="0" applyFont="1" applyFill="1" applyBorder="1" applyAlignment="1" applyProtection="1">
      <alignment horizontal="center" vertical="center"/>
    </xf>
    <xf numFmtId="0" fontId="21" fillId="0" borderId="0" xfId="0" applyFont="1" applyBorder="1" applyAlignment="1" applyProtection="1">
      <alignment horizontal="center" vertical="center"/>
    </xf>
    <xf numFmtId="0" fontId="21" fillId="0" borderId="0" xfId="0" applyFont="1" applyFill="1" applyAlignment="1" applyProtection="1">
      <alignment horizontal="left"/>
    </xf>
    <xf numFmtId="0" fontId="21" fillId="0" borderId="0" xfId="0" applyFont="1" applyFill="1" applyAlignment="1" applyProtection="1">
      <alignment horizontal="left" vertical="center"/>
    </xf>
    <xf numFmtId="177" fontId="21" fillId="0" borderId="0" xfId="0" applyNumberFormat="1" applyFont="1" applyFill="1" applyBorder="1" applyAlignment="1" applyProtection="1">
      <alignment horizontal="center" vertical="center" wrapText="1"/>
    </xf>
    <xf numFmtId="0" fontId="21" fillId="0" borderId="0" xfId="0" applyFont="1" applyFill="1" applyAlignment="1" applyProtection="1">
      <alignment horizontal="center" vertical="center"/>
    </xf>
    <xf numFmtId="178" fontId="21" fillId="0" borderId="0" xfId="0" applyNumberFormat="1" applyFont="1" applyFill="1" applyAlignment="1" applyProtection="1">
      <alignment horizontal="center" vertical="center"/>
    </xf>
    <xf numFmtId="178" fontId="21" fillId="0" borderId="0" xfId="0" applyNumberFormat="1" applyFont="1" applyFill="1" applyProtection="1">
      <alignment vertical="center"/>
    </xf>
    <xf numFmtId="178" fontId="21" fillId="0" borderId="0" xfId="0" applyNumberFormat="1" applyFont="1" applyProtection="1">
      <alignment vertical="center"/>
    </xf>
    <xf numFmtId="0" fontId="21" fillId="0" borderId="0" xfId="0" applyFont="1" applyFill="1" applyAlignment="1" applyProtection="1">
      <alignment vertical="center"/>
    </xf>
    <xf numFmtId="0" fontId="26" fillId="0" borderId="0" xfId="0" applyFont="1" applyFill="1" applyProtection="1">
      <alignment vertical="center"/>
    </xf>
    <xf numFmtId="0" fontId="14" fillId="0" borderId="0" xfId="0" applyFont="1" applyFill="1" applyAlignment="1" applyProtection="1">
      <alignment vertical="center"/>
    </xf>
    <xf numFmtId="0" fontId="14" fillId="0" borderId="0" xfId="0" applyFont="1" applyFill="1" applyAlignment="1" applyProtection="1">
      <alignment horizontal="left" vertical="center"/>
    </xf>
    <xf numFmtId="0" fontId="50" fillId="0" borderId="0" xfId="0" applyFont="1" applyFill="1" applyProtection="1">
      <alignment vertical="center"/>
    </xf>
    <xf numFmtId="0" fontId="14" fillId="0" borderId="0" xfId="0" applyFont="1" applyFill="1" applyAlignment="1" applyProtection="1">
      <alignment vertical="top" wrapText="1"/>
    </xf>
    <xf numFmtId="0" fontId="14" fillId="0" borderId="0" xfId="0" applyFont="1" applyFill="1" applyAlignment="1" applyProtection="1">
      <alignment vertical="center" wrapText="1"/>
    </xf>
    <xf numFmtId="0" fontId="14" fillId="0" borderId="0" xfId="0" applyFont="1" applyAlignment="1" applyProtection="1">
      <alignment horizontal="left" vertical="center"/>
    </xf>
    <xf numFmtId="0" fontId="14" fillId="0" borderId="0" xfId="0" applyFont="1" applyFill="1" applyBorder="1" applyAlignment="1" applyProtection="1">
      <alignment vertical="center" wrapText="1"/>
    </xf>
    <xf numFmtId="0" fontId="4" fillId="0" borderId="0" xfId="0" applyFont="1" applyFill="1" applyProtection="1">
      <alignment vertical="center"/>
    </xf>
    <xf numFmtId="178" fontId="21" fillId="0" borderId="0" xfId="0" applyNumberFormat="1" applyFont="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center" vertical="center"/>
    </xf>
    <xf numFmtId="0" fontId="28" fillId="2" borderId="0" xfId="3" applyFont="1" applyFill="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right" vertical="center"/>
    </xf>
    <xf numFmtId="0" fontId="29" fillId="0" borderId="0" xfId="0" applyNumberFormat="1" applyFont="1" applyAlignment="1" applyProtection="1">
      <alignment horizontal="center" vertical="center"/>
    </xf>
    <xf numFmtId="0" fontId="5" fillId="0" borderId="0" xfId="0" applyFont="1" applyBorder="1" applyProtection="1">
      <alignment vertical="center"/>
    </xf>
    <xf numFmtId="0" fontId="5" fillId="0" borderId="0" xfId="0" applyFont="1" applyFill="1" applyBorder="1" applyAlignment="1" applyProtection="1">
      <alignment horizontal="left" vertical="center"/>
    </xf>
    <xf numFmtId="0" fontId="27" fillId="0" borderId="0" xfId="0" applyFont="1" applyFill="1" applyAlignment="1" applyProtection="1">
      <alignment horizontal="center" vertical="center"/>
    </xf>
    <xf numFmtId="0" fontId="27" fillId="0" borderId="0" xfId="0" applyFont="1" applyFill="1" applyAlignment="1" applyProtection="1">
      <alignment vertical="center"/>
    </xf>
    <xf numFmtId="0" fontId="31" fillId="0" borderId="0" xfId="0" applyFont="1" applyFill="1" applyProtection="1">
      <alignment vertical="center"/>
    </xf>
    <xf numFmtId="0" fontId="31" fillId="0" borderId="0" xfId="0" applyFont="1" applyFill="1" applyBorder="1" applyProtection="1">
      <alignment vertical="center"/>
    </xf>
    <xf numFmtId="0" fontId="20" fillId="0" borderId="0" xfId="0" applyFont="1" applyFill="1" applyAlignment="1" applyProtection="1">
      <alignment vertical="top"/>
    </xf>
    <xf numFmtId="0" fontId="25" fillId="0" borderId="0" xfId="0" applyFont="1" applyFill="1" applyProtection="1">
      <alignment vertical="center"/>
    </xf>
    <xf numFmtId="0" fontId="27" fillId="0" borderId="0" xfId="0" applyFont="1" applyAlignment="1" applyProtection="1">
      <alignment horizontal="center" vertical="center"/>
    </xf>
    <xf numFmtId="0" fontId="27" fillId="0" borderId="0" xfId="0" applyFont="1" applyAlignment="1" applyProtection="1">
      <alignment vertical="center"/>
    </xf>
    <xf numFmtId="0" fontId="27" fillId="0" borderId="0" xfId="0" applyFont="1" applyProtection="1">
      <alignment vertical="center"/>
    </xf>
    <xf numFmtId="0" fontId="9" fillId="7" borderId="44" xfId="0" applyNumberFormat="1" applyFont="1" applyFill="1" applyBorder="1" applyAlignment="1" applyProtection="1">
      <alignment horizontal="center" vertical="center" shrinkToFit="1"/>
      <protection locked="0"/>
    </xf>
    <xf numFmtId="0" fontId="36" fillId="0" borderId="74" xfId="0" applyFont="1" applyBorder="1" applyAlignment="1">
      <alignment horizontal="center" vertical="center" wrapText="1"/>
    </xf>
    <xf numFmtId="0" fontId="35" fillId="0" borderId="0" xfId="0" applyFont="1" applyAlignment="1">
      <alignment horizontal="justify" vertical="center"/>
    </xf>
    <xf numFmtId="49" fontId="14" fillId="0" borderId="0" xfId="4" applyNumberFormat="1" applyFont="1" applyAlignment="1">
      <alignment horizontal="right" vertical="center"/>
    </xf>
    <xf numFmtId="0" fontId="14" fillId="0" borderId="0" xfId="4" applyFont="1">
      <alignment vertical="center"/>
    </xf>
    <xf numFmtId="0" fontId="8" fillId="0" borderId="0" xfId="4" applyFont="1">
      <alignment vertical="center"/>
    </xf>
    <xf numFmtId="0" fontId="8" fillId="9" borderId="115" xfId="5" applyFont="1" applyFill="1" applyBorder="1" applyAlignment="1" applyProtection="1">
      <alignment horizontal="left" vertical="center" shrinkToFit="1"/>
    </xf>
    <xf numFmtId="0" fontId="8" fillId="0" borderId="0" xfId="5" applyFont="1">
      <alignment vertical="center"/>
    </xf>
    <xf numFmtId="0" fontId="8" fillId="0" borderId="0" xfId="6" applyFont="1" applyAlignment="1" applyProtection="1">
      <alignment vertical="center"/>
    </xf>
    <xf numFmtId="0" fontId="8" fillId="0" borderId="0" xfId="5" applyFont="1" applyProtection="1">
      <alignment vertical="center"/>
    </xf>
    <xf numFmtId="0" fontId="53" fillId="0" borderId="0" xfId="3" applyFont="1" applyAlignment="1" applyProtection="1">
      <alignment horizontal="center" vertical="center"/>
    </xf>
    <xf numFmtId="0" fontId="59" fillId="0" borderId="0" xfId="3" applyFont="1" applyProtection="1"/>
    <xf numFmtId="0" fontId="59" fillId="0" borderId="0" xfId="0" applyFont="1" applyProtection="1">
      <alignment vertical="center"/>
    </xf>
    <xf numFmtId="0" fontId="53" fillId="0" borderId="0" xfId="0" applyFont="1" applyAlignment="1" applyProtection="1">
      <alignment horizontal="justify" vertical="center"/>
    </xf>
    <xf numFmtId="0" fontId="53" fillId="0" borderId="0" xfId="3" applyFont="1" applyAlignment="1" applyProtection="1">
      <alignment vertical="center"/>
    </xf>
    <xf numFmtId="0" fontId="53" fillId="0" borderId="0" xfId="0" applyFont="1" applyAlignment="1" applyProtection="1">
      <alignment horizontal="center" vertical="center"/>
    </xf>
    <xf numFmtId="0" fontId="53" fillId="0" borderId="0" xfId="0" applyFont="1" applyAlignment="1" applyProtection="1">
      <alignment horizontal="right" vertical="center"/>
    </xf>
    <xf numFmtId="58" fontId="53" fillId="0" borderId="0" xfId="0" applyNumberFormat="1" applyFont="1" applyAlignment="1" applyProtection="1">
      <alignment horizontal="right" vertical="center"/>
    </xf>
    <xf numFmtId="0" fontId="53" fillId="0" borderId="0" xfId="3" applyFont="1" applyAlignment="1" applyProtection="1">
      <alignment horizontal="right" vertical="center"/>
    </xf>
    <xf numFmtId="0" fontId="53" fillId="0" borderId="0" xfId="0" applyFont="1" applyAlignment="1" applyProtection="1">
      <alignment horizontal="left" vertical="center"/>
    </xf>
    <xf numFmtId="0" fontId="59" fillId="0" borderId="0" xfId="3" applyFont="1" applyAlignment="1" applyProtection="1">
      <alignment vertical="center"/>
    </xf>
    <xf numFmtId="0" fontId="60" fillId="0" borderId="0" xfId="0" applyFont="1" applyAlignment="1" applyProtection="1">
      <alignment horizontal="right" vertical="center"/>
    </xf>
    <xf numFmtId="0" fontId="60" fillId="0" borderId="0" xfId="0" applyNumberFormat="1" applyFont="1" applyAlignment="1" applyProtection="1">
      <alignment horizontal="center" vertical="center"/>
    </xf>
    <xf numFmtId="0" fontId="60" fillId="0" borderId="0" xfId="0" applyFont="1" applyAlignment="1" applyProtection="1">
      <alignment horizontal="left" vertical="center"/>
    </xf>
    <xf numFmtId="0" fontId="60" fillId="0" borderId="0" xfId="3" applyFont="1" applyAlignment="1" applyProtection="1">
      <alignment vertical="center"/>
    </xf>
    <xf numFmtId="20" fontId="53" fillId="0" borderId="0" xfId="0" applyNumberFormat="1" applyFont="1" applyAlignment="1" applyProtection="1">
      <alignment horizontal="left" vertical="center"/>
    </xf>
    <xf numFmtId="0" fontId="53" fillId="0" borderId="0" xfId="0" applyFont="1" applyAlignment="1" applyProtection="1">
      <alignment vertical="center"/>
    </xf>
    <xf numFmtId="0" fontId="53" fillId="0" borderId="84" xfId="3" applyFont="1" applyBorder="1" applyAlignment="1" applyProtection="1">
      <alignment horizontal="right" vertical="center"/>
    </xf>
    <xf numFmtId="0" fontId="53" fillId="0" borderId="84" xfId="3" applyFont="1" applyBorder="1" applyAlignment="1" applyProtection="1">
      <alignment vertical="center"/>
    </xf>
    <xf numFmtId="0" fontId="53" fillId="0" borderId="0" xfId="0" applyFont="1" applyAlignment="1" applyProtection="1">
      <alignment horizontal="right" vertical="center" shrinkToFit="1"/>
    </xf>
    <xf numFmtId="0" fontId="59" fillId="0" borderId="0" xfId="0" applyFont="1" applyAlignment="1" applyProtection="1">
      <alignment horizontal="left" vertical="center"/>
    </xf>
    <xf numFmtId="0" fontId="62" fillId="5" borderId="30" xfId="5" applyFont="1" applyFill="1" applyBorder="1" applyAlignment="1">
      <alignment vertical="center" shrinkToFit="1"/>
    </xf>
    <xf numFmtId="0" fontId="59" fillId="0" borderId="0" xfId="5" applyFont="1" applyAlignment="1">
      <alignment vertical="center" shrinkToFit="1"/>
    </xf>
    <xf numFmtId="0" fontId="59" fillId="0" borderId="110" xfId="5" applyFont="1" applyBorder="1" applyAlignment="1">
      <alignment vertical="center" shrinkToFit="1"/>
    </xf>
    <xf numFmtId="0" fontId="59" fillId="0" borderId="119" xfId="5" applyFont="1" applyBorder="1" applyAlignment="1">
      <alignment vertical="center" shrinkToFit="1"/>
    </xf>
    <xf numFmtId="0" fontId="59" fillId="0" borderId="111" xfId="5" applyFont="1" applyBorder="1" applyAlignment="1">
      <alignment vertical="center" shrinkToFit="1"/>
    </xf>
    <xf numFmtId="0" fontId="59" fillId="0" borderId="112" xfId="5" applyFont="1" applyBorder="1" applyAlignment="1">
      <alignment vertical="center" shrinkToFit="1"/>
    </xf>
    <xf numFmtId="0" fontId="59" fillId="0" borderId="120" xfId="5" applyFont="1" applyBorder="1" applyAlignment="1">
      <alignment vertical="center" shrinkToFit="1"/>
    </xf>
    <xf numFmtId="0" fontId="21" fillId="0" borderId="0" xfId="0" applyFont="1" applyFill="1" applyAlignment="1">
      <alignment vertical="center" shrinkToFit="1"/>
    </xf>
    <xf numFmtId="0" fontId="42" fillId="0" borderId="0" xfId="0" applyFont="1" applyFill="1" applyAlignment="1">
      <alignment horizontal="center" vertical="center" shrinkToFit="1"/>
    </xf>
    <xf numFmtId="0" fontId="42" fillId="0" borderId="0" xfId="0" applyFont="1" applyFill="1" applyAlignment="1">
      <alignment vertical="center" shrinkToFit="1"/>
    </xf>
    <xf numFmtId="178" fontId="42" fillId="0" borderId="0" xfId="0" applyNumberFormat="1" applyFont="1" applyFill="1">
      <alignment vertical="center"/>
    </xf>
    <xf numFmtId="178" fontId="42" fillId="0" borderId="0" xfId="0" applyNumberFormat="1" applyFont="1" applyFill="1" applyAlignment="1">
      <alignment horizontal="center" vertical="center"/>
    </xf>
    <xf numFmtId="0" fontId="42" fillId="0" borderId="0" xfId="0" applyFont="1" applyAlignment="1">
      <alignment horizontal="center" vertical="center" shrinkToFit="1"/>
    </xf>
    <xf numFmtId="178" fontId="42" fillId="0" borderId="0" xfId="0" applyNumberFormat="1" applyFont="1" applyAlignment="1">
      <alignment horizontal="center" vertical="center"/>
    </xf>
    <xf numFmtId="178" fontId="42" fillId="0" borderId="0" xfId="0" applyNumberFormat="1" applyFont="1">
      <alignment vertical="center"/>
    </xf>
    <xf numFmtId="0" fontId="21" fillId="0" borderId="0" xfId="0" applyFont="1" applyAlignment="1">
      <alignment vertical="center" shrinkToFit="1"/>
    </xf>
    <xf numFmtId="183" fontId="8" fillId="0" borderId="0" xfId="0" applyNumberFormat="1" applyFont="1">
      <alignment vertical="center"/>
    </xf>
    <xf numFmtId="183" fontId="36" fillId="0" borderId="74" xfId="0" applyNumberFormat="1" applyFont="1" applyBorder="1" applyAlignment="1">
      <alignment horizontal="center" vertical="center" wrapText="1"/>
    </xf>
    <xf numFmtId="183" fontId="37" fillId="0" borderId="74" xfId="0" applyNumberFormat="1" applyFont="1" applyBorder="1" applyAlignment="1">
      <alignment horizontal="right" vertical="center" wrapText="1"/>
    </xf>
    <xf numFmtId="183" fontId="37" fillId="8" borderId="74" xfId="0" applyNumberFormat="1" applyFont="1" applyFill="1" applyBorder="1" applyAlignment="1">
      <alignment horizontal="right" vertical="center" wrapText="1"/>
    </xf>
    <xf numFmtId="0" fontId="53" fillId="0" borderId="0" xfId="0" applyFont="1" applyAlignment="1" applyProtection="1">
      <alignment horizontal="left" vertical="center"/>
    </xf>
    <xf numFmtId="0" fontId="23" fillId="0" borderId="0" xfId="0" applyFont="1" applyAlignment="1">
      <alignment horizontal="left" vertical="center"/>
    </xf>
    <xf numFmtId="0" fontId="11" fillId="0" borderId="0" xfId="5" applyFont="1" applyAlignment="1">
      <alignment vertical="center"/>
    </xf>
    <xf numFmtId="0" fontId="11" fillId="0" borderId="0" xfId="0" applyFont="1" applyAlignment="1">
      <alignment vertical="center" shrinkToFit="1"/>
    </xf>
    <xf numFmtId="0" fontId="11" fillId="0" borderId="0" xfId="0" applyFont="1" applyAlignment="1">
      <alignment vertical="center"/>
    </xf>
    <xf numFmtId="0" fontId="11" fillId="7" borderId="116" xfId="0" applyFont="1" applyFill="1" applyBorder="1" applyAlignment="1">
      <alignment horizontal="center" vertical="center" shrinkToFit="1"/>
    </xf>
    <xf numFmtId="0" fontId="11" fillId="7" borderId="124" xfId="0" applyFont="1" applyFill="1" applyBorder="1" applyAlignment="1">
      <alignment horizontal="center" vertical="center" shrinkToFit="1"/>
    </xf>
    <xf numFmtId="0" fontId="8" fillId="0" borderId="0" xfId="5" applyFont="1" applyFill="1" applyBorder="1" applyAlignment="1" applyProtection="1">
      <alignment horizontal="center" vertical="center"/>
    </xf>
    <xf numFmtId="0" fontId="8" fillId="0" borderId="0" xfId="5" applyFont="1" applyBorder="1" applyProtection="1">
      <alignment vertical="center"/>
    </xf>
    <xf numFmtId="0" fontId="8" fillId="0" borderId="0" xfId="5" applyNumberFormat="1" applyFont="1" applyFill="1" applyBorder="1" applyAlignment="1" applyProtection="1">
      <alignment horizontal="center" vertical="center"/>
    </xf>
    <xf numFmtId="0" fontId="8" fillId="0" borderId="0" xfId="5" applyFont="1" applyFill="1" applyBorder="1" applyProtection="1">
      <alignment vertical="center"/>
    </xf>
    <xf numFmtId="0" fontId="53" fillId="0" borderId="0" xfId="3" applyFont="1" applyBorder="1" applyAlignment="1" applyProtection="1">
      <alignment vertical="center"/>
    </xf>
    <xf numFmtId="58" fontId="53" fillId="0" borderId="0" xfId="0" applyNumberFormat="1" applyFont="1" applyFill="1" applyAlignment="1" applyProtection="1">
      <alignment horizontal="center" vertical="center" shrinkToFit="1"/>
      <protection locked="0"/>
    </xf>
    <xf numFmtId="49" fontId="53" fillId="0" borderId="0" xfId="0" applyNumberFormat="1" applyFont="1" applyAlignment="1" applyProtection="1">
      <alignment horizontal="center" vertical="center"/>
    </xf>
    <xf numFmtId="49" fontId="62" fillId="5" borderId="30" xfId="5" applyNumberFormat="1" applyFont="1" applyFill="1" applyBorder="1" applyAlignment="1">
      <alignment horizontal="left" vertical="center" shrinkToFit="1"/>
    </xf>
    <xf numFmtId="49" fontId="59" fillId="0" borderId="0" xfId="5" applyNumberFormat="1" applyFont="1" applyAlignment="1">
      <alignment horizontal="center" vertical="center" shrinkToFit="1"/>
    </xf>
    <xf numFmtId="0" fontId="5" fillId="0" borderId="0" xfId="0" applyFont="1" applyAlignment="1" applyProtection="1">
      <alignment vertical="top"/>
    </xf>
    <xf numFmtId="0" fontId="28" fillId="0" borderId="0" xfId="0" applyFont="1" applyAlignment="1" applyProtection="1"/>
    <xf numFmtId="0" fontId="23" fillId="2" borderId="0" xfId="0" applyFont="1" applyFill="1" applyBorder="1" applyAlignment="1">
      <alignment vertical="center"/>
    </xf>
    <xf numFmtId="0" fontId="23" fillId="0" borderId="30" xfId="0" applyFont="1" applyBorder="1" applyAlignment="1">
      <alignment horizontal="center" vertical="center"/>
    </xf>
    <xf numFmtId="0" fontId="31" fillId="0" borderId="0" xfId="0" applyFont="1" applyAlignment="1">
      <alignment horizontal="right" vertical="center"/>
    </xf>
    <xf numFmtId="0" fontId="31" fillId="0" borderId="0" xfId="0" applyNumberFormat="1" applyFont="1" applyAlignment="1">
      <alignment horizontal="center" vertical="center"/>
    </xf>
    <xf numFmtId="0" fontId="31" fillId="0" borderId="0" xfId="0" applyFont="1" applyAlignment="1">
      <alignment horizontal="left" vertical="center"/>
    </xf>
    <xf numFmtId="0" fontId="31" fillId="0" borderId="0" xfId="0" applyFont="1">
      <alignment vertical="center"/>
    </xf>
    <xf numFmtId="0" fontId="31" fillId="0" borderId="0" xfId="0" applyFont="1" applyAlignment="1">
      <alignment horizontal="center" vertical="center"/>
    </xf>
    <xf numFmtId="0" fontId="31" fillId="0" borderId="0" xfId="0" applyFont="1" applyBorder="1" applyAlignment="1">
      <alignment horizontal="center" vertical="center" wrapText="1"/>
    </xf>
    <xf numFmtId="0" fontId="25" fillId="3" borderId="127" xfId="0" applyFont="1" applyFill="1" applyBorder="1" applyAlignment="1">
      <alignment horizontal="right" vertical="center" wrapText="1"/>
    </xf>
    <xf numFmtId="0" fontId="21" fillId="0" borderId="125" xfId="0" applyFont="1" applyBorder="1" applyAlignment="1">
      <alignment horizontal="right" vertical="top" wrapText="1"/>
    </xf>
    <xf numFmtId="176" fontId="23" fillId="2" borderId="128" xfId="0" applyNumberFormat="1" applyFont="1" applyFill="1" applyBorder="1" applyAlignment="1">
      <alignment horizontal="right" vertical="center" wrapText="1"/>
    </xf>
    <xf numFmtId="0" fontId="21" fillId="0" borderId="126" xfId="0" applyFont="1" applyBorder="1" applyAlignment="1">
      <alignment horizontal="right" vertical="top" wrapText="1"/>
    </xf>
    <xf numFmtId="176" fontId="22" fillId="2" borderId="128" xfId="0" applyNumberFormat="1" applyFont="1" applyFill="1" applyBorder="1" applyAlignment="1">
      <alignment horizontal="right" vertical="center" wrapText="1"/>
    </xf>
    <xf numFmtId="0" fontId="66" fillId="4" borderId="34" xfId="0" applyFont="1" applyFill="1" applyBorder="1" applyAlignment="1" applyProtection="1">
      <alignment horizontal="center" vertical="center" shrinkToFit="1"/>
      <protection locked="0"/>
    </xf>
    <xf numFmtId="182" fontId="69" fillId="12" borderId="0" xfId="0" applyNumberFormat="1" applyFont="1" applyFill="1" applyAlignment="1" applyProtection="1">
      <alignment horizontal="center" vertical="center" shrinkToFit="1"/>
      <protection locked="0"/>
    </xf>
    <xf numFmtId="181" fontId="70" fillId="4" borderId="30" xfId="3" applyNumberFormat="1" applyFont="1" applyFill="1" applyBorder="1" applyAlignment="1" applyProtection="1">
      <alignment vertical="center"/>
      <protection locked="0"/>
    </xf>
    <xf numFmtId="181" fontId="70" fillId="4" borderId="15" xfId="3" applyNumberFormat="1" applyFont="1" applyFill="1" applyBorder="1" applyAlignment="1" applyProtection="1">
      <alignment vertical="center"/>
      <protection locked="0"/>
    </xf>
    <xf numFmtId="181" fontId="70" fillId="4" borderId="30" xfId="3" applyNumberFormat="1" applyFont="1" applyFill="1" applyBorder="1" applyAlignment="1" applyProtection="1">
      <alignment vertical="center" shrinkToFit="1"/>
      <protection locked="0"/>
    </xf>
    <xf numFmtId="181" fontId="70" fillId="4" borderId="15" xfId="3" applyNumberFormat="1" applyFont="1" applyFill="1" applyBorder="1" applyAlignment="1" applyProtection="1">
      <alignment vertical="center" shrinkToFit="1"/>
      <protection locked="0"/>
    </xf>
    <xf numFmtId="0" fontId="8" fillId="0" borderId="0" xfId="5" applyFont="1" applyFill="1" applyBorder="1" applyAlignment="1">
      <alignment horizontal="center" vertical="center" shrinkToFit="1"/>
    </xf>
    <xf numFmtId="0" fontId="72" fillId="0" borderId="0" xfId="0" applyFont="1" applyAlignment="1">
      <alignment horizontal="left" vertical="center" readingOrder="1"/>
    </xf>
    <xf numFmtId="0" fontId="73" fillId="0" borderId="0" xfId="0" applyFont="1" applyAlignment="1">
      <alignment horizontal="left" vertical="center" readingOrder="1"/>
    </xf>
    <xf numFmtId="0" fontId="74" fillId="0" borderId="0" xfId="0" applyFont="1" applyAlignment="1">
      <alignment horizontal="left" vertical="center" readingOrder="1"/>
    </xf>
    <xf numFmtId="0" fontId="75" fillId="0" borderId="0" xfId="0" applyFont="1" applyAlignment="1">
      <alignment horizontal="left" vertical="center" readingOrder="1"/>
    </xf>
    <xf numFmtId="0" fontId="76" fillId="0" borderId="0" xfId="0" applyFont="1" applyAlignment="1">
      <alignment horizontal="left" vertical="center" readingOrder="1"/>
    </xf>
    <xf numFmtId="0" fontId="77" fillId="0" borderId="0" xfId="0" applyFont="1" applyAlignment="1">
      <alignment horizontal="left" vertical="center" readingOrder="1"/>
    </xf>
    <xf numFmtId="0" fontId="59" fillId="0" borderId="110" xfId="5" applyFont="1" applyBorder="1" applyAlignment="1">
      <alignment horizontal="center" vertical="center" shrinkToFit="1"/>
    </xf>
    <xf numFmtId="49" fontId="59" fillId="9" borderId="30" xfId="5" applyNumberFormat="1" applyFont="1" applyFill="1" applyBorder="1" applyAlignment="1">
      <alignment horizontal="left" vertical="center" shrinkToFit="1"/>
    </xf>
    <xf numFmtId="49" fontId="59" fillId="9" borderId="129" xfId="5" applyNumberFormat="1" applyFont="1" applyFill="1" applyBorder="1" applyAlignment="1">
      <alignment vertical="center" shrinkToFit="1"/>
    </xf>
    <xf numFmtId="0" fontId="59" fillId="9" borderId="130" xfId="5" applyFont="1" applyFill="1" applyBorder="1" applyAlignment="1">
      <alignment vertical="center" shrinkToFit="1"/>
    </xf>
    <xf numFmtId="0" fontId="59" fillId="9" borderId="30" xfId="5" applyFont="1" applyFill="1" applyBorder="1" applyAlignment="1">
      <alignment vertical="center" shrinkToFit="1"/>
    </xf>
    <xf numFmtId="0" fontId="59" fillId="0" borderId="60" xfId="5" applyFont="1" applyBorder="1" applyAlignment="1">
      <alignment horizontal="center" vertical="center" shrinkToFit="1"/>
    </xf>
    <xf numFmtId="0" fontId="8" fillId="0" borderId="0" xfId="7" applyFont="1" applyProtection="1">
      <alignment vertical="center"/>
      <protection locked="0"/>
    </xf>
    <xf numFmtId="0" fontId="8" fillId="0" borderId="0" xfId="9" applyFont="1" applyProtection="1">
      <alignment vertical="center"/>
      <protection locked="0"/>
    </xf>
    <xf numFmtId="0" fontId="8" fillId="7" borderId="116" xfId="7" applyFont="1" applyFill="1" applyBorder="1" applyAlignment="1" applyProtection="1">
      <alignment horizontal="center" vertical="center"/>
      <protection locked="0"/>
    </xf>
    <xf numFmtId="182" fontId="55" fillId="7" borderId="116" xfId="8" applyNumberFormat="1" applyFont="1" applyFill="1" applyBorder="1" applyAlignment="1" applyProtection="1">
      <alignment horizontal="center" vertical="center" shrinkToFit="1"/>
      <protection locked="0"/>
    </xf>
    <xf numFmtId="182" fontId="55" fillId="7" borderId="115" xfId="8" applyNumberFormat="1" applyFont="1" applyFill="1" applyBorder="1" applyAlignment="1" applyProtection="1">
      <alignment horizontal="center" vertical="center" shrinkToFit="1"/>
      <protection locked="0"/>
    </xf>
    <xf numFmtId="0" fontId="8" fillId="0" borderId="117" xfId="7" applyFont="1" applyFill="1" applyBorder="1" applyAlignment="1" applyProtection="1">
      <alignment horizontal="center" vertical="center"/>
      <protection locked="0"/>
    </xf>
    <xf numFmtId="0" fontId="8" fillId="7" borderId="116" xfId="7" applyFont="1" applyFill="1" applyBorder="1" applyAlignment="1" applyProtection="1">
      <alignment horizontal="center" vertical="center" shrinkToFit="1"/>
      <protection locked="0"/>
    </xf>
    <xf numFmtId="0" fontId="8" fillId="0" borderId="131" xfId="7" applyFont="1" applyFill="1" applyBorder="1" applyAlignment="1" applyProtection="1">
      <alignment horizontal="center" vertical="center"/>
      <protection locked="0"/>
    </xf>
    <xf numFmtId="182" fontId="55" fillId="0" borderId="0" xfId="8" applyNumberFormat="1" applyFont="1" applyFill="1" applyBorder="1" applyAlignment="1" applyProtection="1">
      <alignment horizontal="left" vertical="center" shrinkToFit="1"/>
      <protection locked="0"/>
    </xf>
    <xf numFmtId="0" fontId="8" fillId="7" borderId="122" xfId="7" applyFont="1" applyFill="1" applyBorder="1" applyAlignment="1">
      <alignment horizontal="center" vertical="center" shrinkToFit="1"/>
    </xf>
    <xf numFmtId="0" fontId="8" fillId="7" borderId="116" xfId="7" applyFont="1" applyFill="1" applyBorder="1" applyAlignment="1">
      <alignment horizontal="center" vertical="center" shrinkToFit="1"/>
    </xf>
    <xf numFmtId="0" fontId="8" fillId="7" borderId="113" xfId="7" applyFont="1" applyFill="1" applyBorder="1" applyAlignment="1">
      <alignment horizontal="center" vertical="center" shrinkToFit="1"/>
    </xf>
    <xf numFmtId="0" fontId="8" fillId="0" borderId="0" xfId="5" applyFont="1" applyFill="1" applyBorder="1" applyAlignment="1">
      <alignment vertical="center" shrinkToFit="1"/>
    </xf>
    <xf numFmtId="49" fontId="11" fillId="7" borderId="116" xfId="0" applyNumberFormat="1" applyFont="1" applyFill="1" applyBorder="1" applyAlignment="1">
      <alignment horizontal="center" vertical="center" shrinkToFit="1"/>
    </xf>
    <xf numFmtId="0" fontId="8" fillId="7" borderId="116" xfId="7" applyNumberFormat="1" applyFont="1" applyFill="1" applyBorder="1" applyAlignment="1" applyProtection="1">
      <alignment horizontal="center" vertical="center"/>
      <protection locked="0"/>
    </xf>
    <xf numFmtId="0" fontId="8" fillId="7" borderId="116" xfId="7" applyFont="1" applyFill="1" applyBorder="1" applyAlignment="1" applyProtection="1">
      <alignment horizontal="center" vertical="center"/>
    </xf>
    <xf numFmtId="0" fontId="8" fillId="7" borderId="124" xfId="7" applyFont="1" applyFill="1" applyBorder="1" applyAlignment="1">
      <alignment horizontal="center" vertical="center" shrinkToFit="1"/>
    </xf>
    <xf numFmtId="49" fontId="8" fillId="7" borderId="116" xfId="7" applyNumberFormat="1" applyFont="1" applyFill="1" applyBorder="1" applyAlignment="1">
      <alignment horizontal="center" vertical="center" shrinkToFit="1"/>
    </xf>
    <xf numFmtId="0" fontId="8" fillId="0" borderId="0" xfId="9" applyFont="1" applyProtection="1">
      <alignment vertical="center"/>
    </xf>
    <xf numFmtId="182" fontId="55" fillId="0" borderId="0" xfId="0" applyNumberFormat="1" applyFont="1" applyFill="1" applyBorder="1" applyAlignment="1" applyProtection="1">
      <alignment horizontal="left" vertical="center" shrinkToFit="1"/>
    </xf>
    <xf numFmtId="0" fontId="8" fillId="0" borderId="0" xfId="5" applyFont="1" applyFill="1" applyBorder="1" applyAlignment="1" applyProtection="1">
      <alignment horizontal="left" vertical="center" shrinkToFit="1"/>
    </xf>
    <xf numFmtId="0" fontId="59" fillId="0" borderId="112" xfId="5" applyFont="1" applyBorder="1" applyAlignment="1">
      <alignment horizontal="center" vertical="center" shrinkToFit="1"/>
    </xf>
    <xf numFmtId="49" fontId="59" fillId="0" borderId="134" xfId="5" applyNumberFormat="1" applyFont="1" applyBorder="1" applyAlignment="1">
      <alignment horizontal="center" vertical="center" shrinkToFit="1"/>
    </xf>
    <xf numFmtId="0" fontId="59" fillId="0" borderId="123" xfId="5" applyFont="1" applyBorder="1" applyAlignment="1">
      <alignment vertical="center" shrinkToFit="1"/>
    </xf>
    <xf numFmtId="0" fontId="59" fillId="0" borderId="121" xfId="5" applyFont="1" applyBorder="1" applyAlignment="1">
      <alignment vertical="center" shrinkToFit="1"/>
    </xf>
    <xf numFmtId="0" fontId="59" fillId="0" borderId="135" xfId="5" applyFont="1" applyBorder="1" applyAlignment="1">
      <alignment horizontal="center" vertical="center" shrinkToFit="1"/>
    </xf>
    <xf numFmtId="49" fontId="59" fillId="0" borderId="136" xfId="5" applyNumberFormat="1" applyFont="1" applyBorder="1" applyAlignment="1">
      <alignment horizontal="center" vertical="center" shrinkToFit="1"/>
    </xf>
    <xf numFmtId="49" fontId="59" fillId="0" borderId="137" xfId="5" applyNumberFormat="1" applyFont="1" applyBorder="1" applyAlignment="1">
      <alignment horizontal="center" vertical="center" shrinkToFit="1"/>
    </xf>
    <xf numFmtId="0" fontId="59" fillId="0" borderId="138" xfId="5" applyFont="1" applyBorder="1" applyAlignment="1">
      <alignment vertical="center" shrinkToFit="1"/>
    </xf>
    <xf numFmtId="0" fontId="59" fillId="0" borderId="139" xfId="5" applyFont="1" applyBorder="1" applyAlignment="1">
      <alignment vertical="center" shrinkToFit="1"/>
    </xf>
    <xf numFmtId="0" fontId="59" fillId="0" borderId="140" xfId="5" applyFont="1" applyBorder="1" applyAlignment="1">
      <alignment horizontal="center" vertical="center" shrinkToFit="1"/>
    </xf>
    <xf numFmtId="49" fontId="59" fillId="0" borderId="141" xfId="5" applyNumberFormat="1" applyFont="1" applyBorder="1" applyAlignment="1">
      <alignment horizontal="center" vertical="center" shrinkToFit="1"/>
    </xf>
    <xf numFmtId="0" fontId="59" fillId="0" borderId="119" xfId="5" applyFont="1" applyBorder="1" applyAlignment="1">
      <alignment horizontal="center" vertical="center" shrinkToFit="1"/>
    </xf>
    <xf numFmtId="49" fontId="59" fillId="0" borderId="142" xfId="5" applyNumberFormat="1" applyFont="1" applyBorder="1" applyAlignment="1">
      <alignment horizontal="center" vertical="center" shrinkToFit="1"/>
    </xf>
    <xf numFmtId="0" fontId="59" fillId="0" borderId="45" xfId="5" applyFont="1" applyBorder="1" applyAlignment="1">
      <alignment horizontal="center" vertical="center" shrinkToFit="1"/>
    </xf>
    <xf numFmtId="0" fontId="59" fillId="0" borderId="143" xfId="5" applyFont="1" applyBorder="1" applyAlignment="1">
      <alignment vertical="center" shrinkToFit="1"/>
    </xf>
    <xf numFmtId="0" fontId="59" fillId="0" borderId="144" xfId="5" applyFont="1" applyBorder="1" applyAlignment="1">
      <alignment vertical="center" shrinkToFit="1"/>
    </xf>
    <xf numFmtId="0" fontId="59" fillId="0" borderId="115" xfId="5" applyFont="1" applyBorder="1" applyAlignment="1">
      <alignment vertical="center" shrinkToFit="1"/>
    </xf>
    <xf numFmtId="0" fontId="59" fillId="0" borderId="145" xfId="5" applyFont="1" applyBorder="1" applyAlignment="1">
      <alignment vertical="center" shrinkToFit="1"/>
    </xf>
    <xf numFmtId="0" fontId="59" fillId="0" borderId="146" xfId="5" applyFont="1" applyBorder="1" applyAlignment="1">
      <alignment vertical="center" shrinkToFit="1"/>
    </xf>
    <xf numFmtId="0" fontId="59" fillId="0" borderId="147" xfId="5" applyFont="1" applyBorder="1" applyAlignment="1">
      <alignment vertical="center" shrinkToFit="1"/>
    </xf>
    <xf numFmtId="0" fontId="59" fillId="0" borderId="148" xfId="5" applyFont="1" applyBorder="1" applyAlignment="1">
      <alignment vertical="center" shrinkToFit="1"/>
    </xf>
    <xf numFmtId="0" fontId="59" fillId="0" borderId="110" xfId="5" applyFont="1" applyFill="1" applyBorder="1" applyAlignment="1">
      <alignment vertical="center" shrinkToFit="1"/>
    </xf>
    <xf numFmtId="0" fontId="59" fillId="0" borderId="149" xfId="5" applyFont="1" applyBorder="1" applyAlignment="1">
      <alignment vertical="center" shrinkToFit="1"/>
    </xf>
    <xf numFmtId="0" fontId="59" fillId="0" borderId="150" xfId="5" applyFont="1" applyBorder="1" applyAlignment="1">
      <alignment vertical="center" shrinkToFit="1"/>
    </xf>
    <xf numFmtId="0" fontId="59" fillId="0" borderId="112" xfId="5" applyFont="1" applyFill="1" applyBorder="1" applyAlignment="1">
      <alignment vertical="center" shrinkToFit="1"/>
    </xf>
    <xf numFmtId="0" fontId="59" fillId="0" borderId="111" xfId="5" applyFont="1" applyFill="1" applyBorder="1" applyAlignment="1">
      <alignment vertical="center" shrinkToFit="1"/>
    </xf>
    <xf numFmtId="49" fontId="59" fillId="9" borderId="43" xfId="5" applyNumberFormat="1" applyFont="1" applyFill="1" applyBorder="1" applyAlignment="1">
      <alignment horizontal="center" vertical="center" shrinkToFit="1"/>
    </xf>
    <xf numFmtId="0" fontId="8" fillId="0" borderId="0" xfId="5" applyFont="1" applyFill="1" applyBorder="1" applyAlignment="1" applyProtection="1">
      <alignment horizontal="center" vertical="center" shrinkToFit="1"/>
    </xf>
    <xf numFmtId="0" fontId="8" fillId="0" borderId="0" xfId="5" applyFont="1" applyFill="1" applyBorder="1" applyAlignment="1" applyProtection="1">
      <alignment vertical="center" shrinkToFit="1"/>
    </xf>
    <xf numFmtId="0" fontId="8" fillId="0" borderId="0" xfId="5" applyNumberFormat="1" applyFont="1" applyFill="1" applyBorder="1" applyAlignment="1" applyProtection="1">
      <alignment horizontal="center" vertical="center" shrinkToFit="1"/>
    </xf>
    <xf numFmtId="0" fontId="11" fillId="0" borderId="0" xfId="0" applyFont="1" applyFill="1" applyBorder="1" applyAlignment="1">
      <alignment horizontal="center" vertical="center" shrinkToFit="1"/>
    </xf>
    <xf numFmtId="0" fontId="8" fillId="0" borderId="113" xfId="7" applyFont="1" applyBorder="1" applyAlignment="1">
      <alignment horizontal="left" vertical="center" shrinkToFit="1"/>
    </xf>
    <xf numFmtId="0" fontId="8" fillId="0" borderId="114" xfId="7" applyFont="1" applyBorder="1" applyAlignment="1">
      <alignment horizontal="left" vertical="center" shrinkToFit="1"/>
    </xf>
    <xf numFmtId="0" fontId="8" fillId="0" borderId="115" xfId="7" applyFont="1" applyBorder="1" applyAlignment="1">
      <alignment horizontal="left" vertical="center" shrinkToFit="1"/>
    </xf>
    <xf numFmtId="0" fontId="8" fillId="0" borderId="113" xfId="5" applyFont="1" applyBorder="1" applyAlignment="1">
      <alignment horizontal="left" vertical="center" shrinkToFit="1"/>
    </xf>
    <xf numFmtId="0" fontId="8" fillId="0" borderId="114" xfId="5" applyFont="1" applyBorder="1" applyAlignment="1">
      <alignment horizontal="left" vertical="center" shrinkToFit="1"/>
    </xf>
    <xf numFmtId="0" fontId="8" fillId="0" borderId="115" xfId="5" applyFont="1" applyBorder="1" applyAlignment="1">
      <alignment horizontal="left" vertical="center" shrinkToFit="1"/>
    </xf>
    <xf numFmtId="0" fontId="8" fillId="0" borderId="121" xfId="7" applyFont="1" applyBorder="1" applyAlignment="1">
      <alignment horizontal="left" vertical="center" shrinkToFit="1"/>
    </xf>
    <xf numFmtId="0" fontId="8" fillId="0" borderId="104" xfId="7" applyFont="1" applyBorder="1" applyAlignment="1">
      <alignment horizontal="left" vertical="center" shrinkToFit="1"/>
    </xf>
    <xf numFmtId="0" fontId="8" fillId="0" borderId="123" xfId="7" applyFont="1" applyBorder="1" applyAlignment="1">
      <alignment horizontal="left" vertical="center" shrinkToFit="1"/>
    </xf>
    <xf numFmtId="0" fontId="8" fillId="0" borderId="0" xfId="5" applyFont="1" applyFill="1" applyBorder="1" applyAlignment="1" applyProtection="1">
      <alignment horizontal="left" vertical="center"/>
    </xf>
    <xf numFmtId="0" fontId="8" fillId="0" borderId="0" xfId="5" applyFont="1" applyFill="1" applyBorder="1" applyAlignment="1">
      <alignment horizontal="left" vertical="center" shrinkToFit="1"/>
    </xf>
    <xf numFmtId="0" fontId="8" fillId="9" borderId="116" xfId="7" applyFont="1" applyFill="1" applyBorder="1" applyAlignment="1" applyProtection="1">
      <alignment horizontal="left" vertical="center" shrinkToFit="1"/>
      <protection locked="0"/>
    </xf>
    <xf numFmtId="182" fontId="55" fillId="0" borderId="116" xfId="8" applyNumberFormat="1" applyFont="1" applyFill="1" applyBorder="1" applyAlignment="1" applyProtection="1">
      <alignment horizontal="left" vertical="center" shrinkToFit="1"/>
      <protection locked="0"/>
    </xf>
    <xf numFmtId="0" fontId="8" fillId="11" borderId="113" xfId="7" applyFont="1" applyFill="1" applyBorder="1" applyAlignment="1">
      <alignment horizontal="center" vertical="center" shrinkToFit="1"/>
    </xf>
    <xf numFmtId="0" fontId="8" fillId="11" borderId="114" xfId="7" applyFont="1" applyFill="1" applyBorder="1" applyAlignment="1">
      <alignment horizontal="center" vertical="center" shrinkToFit="1"/>
    </xf>
    <xf numFmtId="0" fontId="8" fillId="11" borderId="115" xfId="7" applyFont="1" applyFill="1" applyBorder="1" applyAlignment="1">
      <alignment horizontal="center" vertical="center" shrinkToFit="1"/>
    </xf>
    <xf numFmtId="0" fontId="8" fillId="0" borderId="113" xfId="7" applyFont="1" applyFill="1" applyBorder="1" applyAlignment="1">
      <alignment horizontal="left" vertical="center" shrinkToFit="1"/>
    </xf>
    <xf numFmtId="0" fontId="8" fillId="0" borderId="114" xfId="7" applyFont="1" applyFill="1" applyBorder="1" applyAlignment="1">
      <alignment horizontal="left" vertical="center" shrinkToFit="1"/>
    </xf>
    <xf numFmtId="0" fontId="8" fillId="0" borderId="115" xfId="7" applyFont="1" applyFill="1" applyBorder="1" applyAlignment="1">
      <alignment horizontal="left" vertical="center" shrinkToFit="1"/>
    </xf>
    <xf numFmtId="182" fontId="55" fillId="0" borderId="0" xfId="0" applyNumberFormat="1" applyFont="1" applyFill="1" applyBorder="1" applyAlignment="1" applyProtection="1">
      <alignment horizontal="left" vertical="center" shrinkToFit="1"/>
    </xf>
    <xf numFmtId="0" fontId="8" fillId="0" borderId="113" xfId="7" applyFont="1" applyBorder="1" applyAlignment="1" applyProtection="1">
      <alignment horizontal="left" vertical="center"/>
    </xf>
    <xf numFmtId="0" fontId="8" fillId="0" borderId="114" xfId="7" applyFont="1" applyBorder="1" applyAlignment="1" applyProtection="1">
      <alignment horizontal="left" vertical="center"/>
    </xf>
    <xf numFmtId="0" fontId="8" fillId="0" borderId="115" xfId="7" applyFont="1" applyBorder="1" applyAlignment="1" applyProtection="1">
      <alignment horizontal="left" vertical="center"/>
    </xf>
    <xf numFmtId="0" fontId="8" fillId="11" borderId="113" xfId="7" applyFont="1" applyFill="1" applyBorder="1" applyAlignment="1" applyProtection="1">
      <alignment horizontal="center" vertical="center" shrinkToFit="1"/>
    </xf>
    <xf numFmtId="0" fontId="8" fillId="11" borderId="114" xfId="7" applyFont="1" applyFill="1" applyBorder="1" applyAlignment="1" applyProtection="1">
      <alignment horizontal="center" vertical="center" shrinkToFit="1"/>
    </xf>
    <xf numFmtId="0" fontId="8" fillId="11" borderId="115" xfId="7" applyFont="1" applyFill="1" applyBorder="1" applyAlignment="1" applyProtection="1">
      <alignment horizontal="center" vertical="center" shrinkToFit="1"/>
    </xf>
    <xf numFmtId="0" fontId="8" fillId="0" borderId="0" xfId="5" applyFont="1" applyFill="1" applyBorder="1" applyAlignment="1" applyProtection="1">
      <alignment horizontal="left" vertical="center" shrinkToFit="1"/>
    </xf>
    <xf numFmtId="0" fontId="8" fillId="0" borderId="113" xfId="7" applyFont="1" applyFill="1" applyBorder="1" applyAlignment="1" applyProtection="1">
      <alignment horizontal="left" vertical="center"/>
    </xf>
    <xf numFmtId="0" fontId="8" fillId="0" borderId="114" xfId="7" applyFont="1" applyFill="1" applyBorder="1" applyAlignment="1" applyProtection="1">
      <alignment horizontal="left" vertical="center"/>
    </xf>
    <xf numFmtId="0" fontId="8" fillId="0" borderId="115" xfId="7" applyFont="1" applyFill="1" applyBorder="1" applyAlignment="1" applyProtection="1">
      <alignment horizontal="left" vertical="center"/>
    </xf>
    <xf numFmtId="0" fontId="8" fillId="0" borderId="0" xfId="5" applyFont="1" applyFill="1" applyBorder="1" applyAlignment="1" applyProtection="1">
      <alignment horizontal="center" vertical="center" shrinkToFit="1"/>
    </xf>
    <xf numFmtId="0" fontId="8" fillId="9" borderId="113" xfId="7" applyFont="1" applyFill="1" applyBorder="1" applyAlignment="1" applyProtection="1">
      <alignment horizontal="left" vertical="center" shrinkToFit="1"/>
    </xf>
    <xf numFmtId="0" fontId="8" fillId="9" borderId="114" xfId="7" applyFont="1" applyFill="1" applyBorder="1" applyAlignment="1" applyProtection="1">
      <alignment horizontal="left" vertical="center" shrinkToFit="1"/>
    </xf>
    <xf numFmtId="0" fontId="8" fillId="9" borderId="115" xfId="7" applyFont="1" applyFill="1" applyBorder="1" applyAlignment="1" applyProtection="1">
      <alignment horizontal="left" vertical="center" shrinkToFit="1"/>
    </xf>
    <xf numFmtId="0" fontId="8" fillId="0" borderId="113" xfId="7" applyFont="1" applyFill="1" applyBorder="1" applyAlignment="1" applyProtection="1">
      <alignment horizontal="left" vertical="center" shrinkToFit="1"/>
      <protection locked="0"/>
    </xf>
    <xf numFmtId="0" fontId="8" fillId="0" borderId="114" xfId="7" applyFont="1" applyFill="1" applyBorder="1" applyAlignment="1" applyProtection="1">
      <alignment horizontal="left" vertical="center" shrinkToFit="1"/>
      <protection locked="0"/>
    </xf>
    <xf numFmtId="0" fontId="8" fillId="0" borderId="115" xfId="7" applyFont="1" applyFill="1" applyBorder="1" applyAlignment="1" applyProtection="1">
      <alignment horizontal="left" vertical="center" shrinkToFit="1"/>
      <protection locked="0"/>
    </xf>
    <xf numFmtId="0" fontId="11" fillId="0" borderId="116" xfId="7" applyFont="1" applyFill="1" applyBorder="1" applyAlignment="1" applyProtection="1">
      <alignment horizontal="left" vertical="center" shrinkToFit="1"/>
      <protection locked="0"/>
    </xf>
    <xf numFmtId="0" fontId="8" fillId="9" borderId="121" xfId="5" applyFont="1" applyFill="1" applyBorder="1" applyAlignment="1">
      <alignment horizontal="left" vertical="center" shrinkToFit="1"/>
    </xf>
    <xf numFmtId="0" fontId="8" fillId="9" borderId="104" xfId="5" applyFont="1" applyFill="1" applyBorder="1" applyAlignment="1">
      <alignment horizontal="left" vertical="center" shrinkToFit="1"/>
    </xf>
    <xf numFmtId="0" fontId="8" fillId="11" borderId="113" xfId="5" applyFont="1" applyFill="1" applyBorder="1" applyAlignment="1">
      <alignment horizontal="center" vertical="center"/>
    </xf>
    <xf numFmtId="0" fontId="8" fillId="11" borderId="114" xfId="5" applyFont="1" applyFill="1" applyBorder="1" applyAlignment="1">
      <alignment horizontal="center" vertical="center"/>
    </xf>
    <xf numFmtId="0" fontId="8" fillId="11" borderId="115" xfId="5" applyFont="1" applyFill="1" applyBorder="1" applyAlignment="1">
      <alignment horizontal="center" vertical="center"/>
    </xf>
    <xf numFmtId="0" fontId="8" fillId="11" borderId="113" xfId="7" applyFont="1" applyFill="1" applyBorder="1" applyAlignment="1">
      <alignment horizontal="center" vertical="center"/>
    </xf>
    <xf numFmtId="0" fontId="8" fillId="11" borderId="114" xfId="7" applyFont="1" applyFill="1" applyBorder="1" applyAlignment="1">
      <alignment horizontal="center" vertical="center"/>
    </xf>
    <xf numFmtId="0" fontId="8" fillId="11" borderId="115" xfId="7" applyFont="1" applyFill="1" applyBorder="1" applyAlignment="1">
      <alignment horizontal="center" vertical="center"/>
    </xf>
    <xf numFmtId="0" fontId="8" fillId="11" borderId="113" xfId="7" applyFont="1" applyFill="1" applyBorder="1" applyAlignment="1" applyProtection="1">
      <alignment horizontal="center" vertical="center" shrinkToFit="1"/>
      <protection locked="0"/>
    </xf>
    <xf numFmtId="0" fontId="8" fillId="11" borderId="114" xfId="7" applyFont="1" applyFill="1" applyBorder="1" applyAlignment="1" applyProtection="1">
      <alignment horizontal="center" vertical="center" shrinkToFit="1"/>
      <protection locked="0"/>
    </xf>
    <xf numFmtId="0" fontId="8" fillId="11" borderId="115" xfId="7" applyFont="1" applyFill="1" applyBorder="1" applyAlignment="1" applyProtection="1">
      <alignment horizontal="center" vertical="center" shrinkToFit="1"/>
      <protection locked="0"/>
    </xf>
    <xf numFmtId="0" fontId="8" fillId="0" borderId="113" xfId="7" applyFont="1" applyFill="1" applyBorder="1" applyAlignment="1" applyProtection="1">
      <alignment vertical="center"/>
      <protection locked="0"/>
    </xf>
    <xf numFmtId="0" fontId="8" fillId="0" borderId="114" xfId="7" applyFont="1" applyFill="1" applyBorder="1" applyAlignment="1" applyProtection="1">
      <alignment vertical="center"/>
      <protection locked="0"/>
    </xf>
    <xf numFmtId="0" fontId="8" fillId="0" borderId="115" xfId="7" applyFont="1" applyFill="1" applyBorder="1" applyAlignment="1" applyProtection="1">
      <alignment vertical="center"/>
      <protection locked="0"/>
    </xf>
    <xf numFmtId="0" fontId="8" fillId="0" borderId="113" xfId="7" applyFont="1" applyFill="1" applyBorder="1" applyAlignment="1" applyProtection="1">
      <alignment horizontal="left" vertical="center"/>
      <protection locked="0"/>
    </xf>
    <xf numFmtId="0" fontId="8" fillId="0" borderId="114" xfId="7" applyFont="1" applyFill="1" applyBorder="1" applyAlignment="1" applyProtection="1">
      <alignment horizontal="left" vertical="center"/>
      <protection locked="0"/>
    </xf>
    <xf numFmtId="0" fontId="8" fillId="0" borderId="115" xfId="7" applyFont="1" applyFill="1" applyBorder="1" applyAlignment="1" applyProtection="1">
      <alignment horizontal="left" vertical="center"/>
      <protection locked="0"/>
    </xf>
    <xf numFmtId="0" fontId="8" fillId="0" borderId="132" xfId="7" applyFont="1" applyFill="1" applyBorder="1" applyAlignment="1" applyProtection="1">
      <alignment horizontal="left" vertical="center"/>
      <protection locked="0"/>
    </xf>
    <xf numFmtId="0" fontId="8" fillId="0" borderId="133" xfId="7" applyFont="1" applyFill="1" applyBorder="1" applyAlignment="1" applyProtection="1">
      <alignment horizontal="left" vertical="center"/>
      <protection locked="0"/>
    </xf>
    <xf numFmtId="0" fontId="8" fillId="0" borderId="131" xfId="7" applyFont="1" applyFill="1" applyBorder="1" applyAlignment="1" applyProtection="1">
      <alignment horizontal="left" vertical="center"/>
      <protection locked="0"/>
    </xf>
    <xf numFmtId="0" fontId="8" fillId="0" borderId="0" xfId="7" applyFont="1" applyFill="1" applyBorder="1" applyAlignment="1" applyProtection="1">
      <alignment vertical="center"/>
      <protection locked="0"/>
    </xf>
    <xf numFmtId="0" fontId="8" fillId="0" borderId="116" xfId="7" applyFont="1" applyFill="1" applyBorder="1" applyAlignment="1" applyProtection="1">
      <alignment horizontal="left" vertical="center"/>
      <protection locked="0"/>
    </xf>
    <xf numFmtId="0" fontId="8" fillId="0" borderId="118" xfId="7" applyFont="1" applyFill="1" applyBorder="1" applyAlignment="1" applyProtection="1">
      <alignment horizontal="left" vertical="center"/>
      <protection locked="0"/>
    </xf>
    <xf numFmtId="0" fontId="14" fillId="10" borderId="0" xfId="5" applyFont="1" applyFill="1" applyBorder="1" applyAlignment="1" applyProtection="1">
      <alignment horizontal="left" vertical="center"/>
    </xf>
    <xf numFmtId="0" fontId="8" fillId="9" borderId="113" xfId="5" applyFont="1" applyFill="1" applyBorder="1" applyAlignment="1" applyProtection="1">
      <alignment horizontal="left" vertical="center" shrinkToFit="1"/>
    </xf>
    <xf numFmtId="0" fontId="8" fillId="9" borderId="114" xfId="5" applyFont="1" applyFill="1" applyBorder="1" applyAlignment="1" applyProtection="1">
      <alignment horizontal="left" vertical="center" shrinkToFit="1"/>
    </xf>
    <xf numFmtId="0" fontId="8" fillId="11" borderId="116" xfId="7" applyFont="1" applyFill="1" applyBorder="1" applyAlignment="1" applyProtection="1">
      <alignment horizontal="center" vertical="center" shrinkToFit="1"/>
      <protection locked="0"/>
    </xf>
    <xf numFmtId="182" fontId="55" fillId="11" borderId="115" xfId="8" applyNumberFormat="1" applyFont="1" applyFill="1" applyBorder="1" applyAlignment="1" applyProtection="1">
      <alignment horizontal="center" vertical="center" shrinkToFit="1"/>
      <protection locked="0"/>
    </xf>
    <xf numFmtId="182" fontId="55" fillId="11" borderId="116" xfId="8" applyNumberFormat="1" applyFont="1" applyFill="1" applyBorder="1" applyAlignment="1" applyProtection="1">
      <alignment horizontal="center" vertical="center" shrinkToFit="1"/>
      <protection locked="0"/>
    </xf>
    <xf numFmtId="49" fontId="9" fillId="7" borderId="50" xfId="0" applyNumberFormat="1" applyFont="1" applyFill="1" applyBorder="1" applyAlignment="1" applyProtection="1">
      <alignment horizontal="center" vertical="center" shrinkToFit="1"/>
      <protection locked="0"/>
    </xf>
    <xf numFmtId="49" fontId="9" fillId="7" borderId="51" xfId="0" applyNumberFormat="1" applyFont="1" applyFill="1" applyBorder="1" applyAlignment="1" applyProtection="1">
      <alignment horizontal="center" vertical="center" shrinkToFit="1"/>
      <protection locked="0"/>
    </xf>
    <xf numFmtId="49" fontId="9" fillId="7" borderId="52" xfId="0" applyNumberFormat="1" applyFont="1" applyFill="1" applyBorder="1" applyAlignment="1" applyProtection="1">
      <alignment horizontal="center" vertical="center" shrinkToFit="1"/>
      <protection locked="0"/>
    </xf>
    <xf numFmtId="0" fontId="8" fillId="0" borderId="0" xfId="0" applyFont="1" applyAlignment="1">
      <alignment horizontal="left" vertical="center"/>
    </xf>
    <xf numFmtId="0" fontId="8" fillId="0" borderId="0" xfId="0" applyFont="1" applyAlignment="1">
      <alignment horizontal="left" vertical="top" wrapText="1"/>
    </xf>
    <xf numFmtId="0" fontId="11" fillId="0" borderId="0" xfId="0" applyFont="1" applyAlignment="1">
      <alignment horizontal="left" vertical="center"/>
    </xf>
    <xf numFmtId="0" fontId="8" fillId="0" borderId="0" xfId="0" applyFont="1" applyAlignment="1">
      <alignment horizontal="left" vertical="center" wrapText="1"/>
    </xf>
    <xf numFmtId="0" fontId="11" fillId="0" borderId="0" xfId="0" applyFont="1" applyAlignment="1">
      <alignment horizontal="left" vertical="top" wrapText="1"/>
    </xf>
    <xf numFmtId="0" fontId="11" fillId="0" borderId="0" xfId="0" applyFont="1" applyAlignment="1">
      <alignment horizontal="left" vertical="center" wrapText="1"/>
    </xf>
    <xf numFmtId="0" fontId="53" fillId="0" borderId="0" xfId="3" applyNumberFormat="1" applyFont="1" applyAlignment="1" applyProtection="1">
      <alignment horizontal="center" vertical="center" shrinkToFit="1"/>
    </xf>
    <xf numFmtId="0" fontId="53" fillId="0" borderId="0" xfId="3" applyFont="1" applyAlignment="1" applyProtection="1">
      <alignment horizontal="center" vertical="center"/>
    </xf>
    <xf numFmtId="0" fontId="53" fillId="0" borderId="0" xfId="0" applyFont="1" applyAlignment="1" applyProtection="1">
      <alignment horizontal="justify" vertical="center"/>
    </xf>
    <xf numFmtId="0" fontId="53" fillId="0" borderId="0" xfId="0" applyFont="1" applyAlignment="1" applyProtection="1">
      <alignment horizontal="left" vertical="center"/>
    </xf>
    <xf numFmtId="0" fontId="53" fillId="0" borderId="0" xfId="0" applyFont="1" applyAlignment="1" applyProtection="1">
      <alignment horizontal="left" vertical="center" shrinkToFit="1"/>
    </xf>
    <xf numFmtId="0" fontId="69" fillId="12" borderId="0" xfId="0" applyFont="1" applyFill="1" applyAlignment="1" applyProtection="1">
      <alignment horizontal="left" vertical="center" shrinkToFit="1"/>
      <protection locked="0"/>
    </xf>
    <xf numFmtId="0" fontId="69" fillId="12" borderId="0" xfId="0" applyFont="1" applyFill="1" applyAlignment="1" applyProtection="1">
      <alignment horizontal="center" vertical="center" shrinkToFit="1"/>
      <protection locked="0"/>
    </xf>
    <xf numFmtId="0" fontId="53" fillId="0" borderId="0" xfId="0" applyFont="1" applyFill="1" applyAlignment="1" applyProtection="1">
      <alignment horizontal="center" vertical="center" shrinkToFit="1"/>
    </xf>
    <xf numFmtId="20" fontId="53" fillId="0" borderId="0" xfId="0" applyNumberFormat="1" applyFont="1" applyAlignment="1" applyProtection="1">
      <alignment horizontal="left" vertical="center"/>
    </xf>
    <xf numFmtId="38" fontId="61" fillId="0" borderId="84" xfId="1" applyFont="1" applyBorder="1" applyAlignment="1" applyProtection="1">
      <alignment horizontal="center" vertical="center"/>
    </xf>
    <xf numFmtId="0" fontId="18" fillId="4" borderId="105" xfId="3" applyFont="1" applyFill="1" applyBorder="1" applyAlignment="1" applyProtection="1">
      <alignment horizontal="left" vertical="center" shrinkToFit="1"/>
      <protection locked="0"/>
    </xf>
    <xf numFmtId="0" fontId="18" fillId="4" borderId="106" xfId="3" applyFont="1" applyFill="1" applyBorder="1" applyAlignment="1" applyProtection="1">
      <alignment horizontal="left" vertical="center" shrinkToFit="1"/>
      <protection locked="0"/>
    </xf>
    <xf numFmtId="0" fontId="14" fillId="0" borderId="58" xfId="3" applyFont="1" applyBorder="1" applyAlignment="1">
      <alignment horizontal="center" vertical="center"/>
    </xf>
    <xf numFmtId="0" fontId="14" fillId="0" borderId="59" xfId="3" applyFont="1" applyBorder="1"/>
    <xf numFmtId="0" fontId="14" fillId="0" borderId="53" xfId="3" applyFont="1" applyBorder="1" applyAlignment="1">
      <alignment horizontal="center" vertical="center"/>
    </xf>
    <xf numFmtId="0" fontId="14" fillId="0" borderId="29" xfId="3" applyFont="1" applyBorder="1" applyAlignment="1">
      <alignment horizontal="center" vertical="center"/>
    </xf>
    <xf numFmtId="0" fontId="14" fillId="0" borderId="54" xfId="3" applyFont="1" applyBorder="1" applyAlignment="1">
      <alignment horizontal="center" vertical="center"/>
    </xf>
    <xf numFmtId="0" fontId="14" fillId="0" borderId="10" xfId="3" applyFont="1" applyBorder="1" applyAlignment="1">
      <alignment horizontal="center" vertical="center"/>
    </xf>
    <xf numFmtId="0" fontId="14" fillId="0" borderId="55" xfId="3" applyFont="1" applyFill="1" applyBorder="1" applyAlignment="1">
      <alignment horizontal="center" vertical="center"/>
    </xf>
    <xf numFmtId="0" fontId="14" fillId="0" borderId="56" xfId="3" applyFont="1" applyFill="1" applyBorder="1" applyAlignment="1">
      <alignment horizontal="center" vertical="center"/>
    </xf>
    <xf numFmtId="0" fontId="14" fillId="0" borderId="57" xfId="3" applyFont="1" applyFill="1" applyBorder="1" applyAlignment="1">
      <alignment horizontal="center" vertical="center"/>
    </xf>
    <xf numFmtId="0" fontId="18" fillId="4" borderId="33" xfId="3" applyFont="1" applyFill="1" applyBorder="1" applyAlignment="1" applyProtection="1">
      <alignment horizontal="left" vertical="center" shrinkToFit="1"/>
      <protection locked="0"/>
    </xf>
    <xf numFmtId="0" fontId="18" fillId="4" borderId="60" xfId="3" applyFont="1" applyFill="1" applyBorder="1" applyAlignment="1" applyProtection="1">
      <alignment horizontal="left" vertical="center" shrinkToFit="1"/>
      <protection locked="0"/>
    </xf>
    <xf numFmtId="0" fontId="16" fillId="0" borderId="0" xfId="3" applyFont="1" applyAlignment="1">
      <alignment horizontal="left" vertical="center"/>
    </xf>
    <xf numFmtId="0" fontId="14" fillId="2" borderId="0" xfId="0" applyFont="1" applyFill="1" applyBorder="1" applyAlignment="1">
      <alignment horizontal="center" vertical="center"/>
    </xf>
    <xf numFmtId="0" fontId="14" fillId="6" borderId="43" xfId="0" applyNumberFormat="1" applyFont="1" applyFill="1" applyBorder="1" applyAlignment="1">
      <alignment horizontal="center" vertical="center" shrinkToFit="1"/>
    </xf>
    <xf numFmtId="0" fontId="14" fillId="6" borderId="34" xfId="0" applyNumberFormat="1" applyFont="1" applyFill="1" applyBorder="1" applyAlignment="1">
      <alignment horizontal="center" vertical="center" shrinkToFit="1"/>
    </xf>
    <xf numFmtId="0" fontId="14" fillId="6" borderId="60" xfId="0" applyNumberFormat="1" applyFont="1" applyFill="1" applyBorder="1" applyAlignment="1">
      <alignment horizontal="center" vertical="center" shrinkToFit="1"/>
    </xf>
    <xf numFmtId="0" fontId="17" fillId="2" borderId="0" xfId="0" applyFont="1" applyFill="1" applyBorder="1" applyAlignment="1">
      <alignment horizontal="center" vertical="center"/>
    </xf>
    <xf numFmtId="0" fontId="18" fillId="6" borderId="43" xfId="0" applyNumberFormat="1" applyFont="1" applyFill="1" applyBorder="1" applyAlignment="1">
      <alignment horizontal="center" vertical="center" shrinkToFit="1"/>
    </xf>
    <xf numFmtId="0" fontId="18" fillId="6" borderId="34" xfId="0" applyNumberFormat="1" applyFont="1" applyFill="1" applyBorder="1" applyAlignment="1">
      <alignment horizontal="center" vertical="center" shrinkToFit="1"/>
    </xf>
    <xf numFmtId="0" fontId="18" fillId="6" borderId="60" xfId="0" applyNumberFormat="1" applyFont="1" applyFill="1" applyBorder="1" applyAlignment="1">
      <alignment horizontal="center" vertical="center" shrinkToFit="1"/>
    </xf>
    <xf numFmtId="0" fontId="14" fillId="0" borderId="55" xfId="3" applyFont="1" applyBorder="1" applyAlignment="1">
      <alignment horizontal="center" vertical="center"/>
    </xf>
    <xf numFmtId="0" fontId="14" fillId="0" borderId="56" xfId="3" applyFont="1" applyBorder="1" applyAlignment="1">
      <alignment horizontal="center" vertical="center"/>
    </xf>
    <xf numFmtId="0" fontId="14" fillId="0" borderId="57" xfId="3" applyFont="1" applyBorder="1" applyAlignment="1">
      <alignment horizontal="center" vertical="center"/>
    </xf>
    <xf numFmtId="0" fontId="22" fillId="2" borderId="0" xfId="3" applyFont="1" applyFill="1" applyBorder="1" applyAlignment="1">
      <alignment horizontal="center" vertical="center"/>
    </xf>
    <xf numFmtId="0" fontId="23" fillId="6" borderId="43" xfId="0" applyNumberFormat="1" applyFont="1" applyFill="1" applyBorder="1" applyAlignment="1">
      <alignment horizontal="center" vertical="center" shrinkToFit="1"/>
    </xf>
    <xf numFmtId="0" fontId="23" fillId="6" borderId="34" xfId="0" applyNumberFormat="1" applyFont="1" applyFill="1" applyBorder="1" applyAlignment="1">
      <alignment horizontal="center" vertical="center" shrinkToFit="1"/>
    </xf>
    <xf numFmtId="0" fontId="23" fillId="6" borderId="60" xfId="0" applyNumberFormat="1" applyFont="1" applyFill="1" applyBorder="1" applyAlignment="1">
      <alignment horizontal="center" vertical="center" shrinkToFit="1"/>
    </xf>
    <xf numFmtId="0" fontId="64" fillId="6" borderId="43" xfId="0" applyNumberFormat="1" applyFont="1" applyFill="1" applyBorder="1" applyAlignment="1">
      <alignment horizontal="center" vertical="center" shrinkToFit="1"/>
    </xf>
    <xf numFmtId="0" fontId="64" fillId="6" borderId="34" xfId="0" applyNumberFormat="1" applyFont="1" applyFill="1" applyBorder="1" applyAlignment="1">
      <alignment horizontal="center" vertical="center" shrinkToFit="1"/>
    </xf>
    <xf numFmtId="0" fontId="64" fillId="6" borderId="60" xfId="0" applyNumberFormat="1" applyFont="1" applyFill="1" applyBorder="1" applyAlignment="1">
      <alignment horizontal="center" vertical="center" shrinkToFit="1"/>
    </xf>
    <xf numFmtId="0" fontId="23" fillId="0" borderId="0" xfId="0" applyFont="1" applyAlignment="1">
      <alignment horizontal="left" vertical="center"/>
    </xf>
    <xf numFmtId="0" fontId="25" fillId="3" borderId="53" xfId="0" applyFont="1" applyFill="1" applyBorder="1" applyAlignment="1">
      <alignment horizontal="center" vertical="center" wrapText="1"/>
    </xf>
    <xf numFmtId="0" fontId="25" fillId="3" borderId="26" xfId="0" applyFont="1" applyFill="1" applyBorder="1" applyAlignment="1">
      <alignment horizontal="center" vertical="center" wrapText="1"/>
    </xf>
    <xf numFmtId="0" fontId="25" fillId="3" borderId="62" xfId="0" applyFont="1" applyFill="1" applyBorder="1" applyAlignment="1">
      <alignment horizontal="center" vertical="center" wrapText="1"/>
    </xf>
    <xf numFmtId="0" fontId="25" fillId="3" borderId="5" xfId="0" applyFont="1" applyFill="1" applyBorder="1" applyAlignment="1">
      <alignment horizontal="center" vertical="center" wrapText="1"/>
    </xf>
    <xf numFmtId="0" fontId="25" fillId="3" borderId="25"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61" xfId="0" applyFont="1" applyFill="1" applyBorder="1" applyAlignment="1">
      <alignment horizontal="center" vertical="center" wrapText="1"/>
    </xf>
    <xf numFmtId="0" fontId="25" fillId="3" borderId="27"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21" fillId="0" borderId="0" xfId="0" applyFont="1" applyAlignment="1">
      <alignment horizontal="left" vertical="center"/>
    </xf>
    <xf numFmtId="0" fontId="25" fillId="3" borderId="125" xfId="0" applyFont="1" applyFill="1" applyBorder="1" applyAlignment="1">
      <alignment horizontal="center" vertical="center" wrapText="1"/>
    </xf>
    <xf numFmtId="0" fontId="25" fillId="3" borderId="126" xfId="0" applyFont="1" applyFill="1" applyBorder="1" applyAlignment="1">
      <alignment horizontal="center" vertical="center" wrapText="1"/>
    </xf>
    <xf numFmtId="0" fontId="23" fillId="0" borderId="0" xfId="0" applyFont="1" applyBorder="1" applyAlignment="1">
      <alignment horizontal="center" vertical="center" wrapText="1" shrinkToFit="1"/>
    </xf>
    <xf numFmtId="0" fontId="23" fillId="0" borderId="7" xfId="0" applyFont="1" applyBorder="1" applyAlignment="1">
      <alignment horizontal="center" vertical="center" wrapText="1" shrinkToFit="1"/>
    </xf>
    <xf numFmtId="0" fontId="45" fillId="0" borderId="84" xfId="0" applyFont="1" applyBorder="1" applyAlignment="1" applyProtection="1">
      <alignment horizontal="left" vertical="top" wrapText="1" shrinkToFit="1"/>
    </xf>
    <xf numFmtId="0" fontId="45" fillId="0" borderId="84" xfId="0" applyFont="1" applyBorder="1" applyAlignment="1" applyProtection="1">
      <alignment horizontal="left" vertical="top" shrinkToFit="1"/>
    </xf>
    <xf numFmtId="0" fontId="43" fillId="2" borderId="0" xfId="3" applyFont="1" applyFill="1" applyBorder="1" applyAlignment="1" applyProtection="1">
      <alignment horizontal="center" vertical="center" wrapText="1"/>
    </xf>
    <xf numFmtId="0" fontId="42" fillId="6" borderId="43" xfId="0" applyNumberFormat="1" applyFont="1" applyFill="1" applyBorder="1" applyAlignment="1" applyProtection="1">
      <alignment horizontal="center" vertical="center" shrinkToFit="1"/>
    </xf>
    <xf numFmtId="0" fontId="42" fillId="6" borderId="34" xfId="0" applyNumberFormat="1" applyFont="1" applyFill="1" applyBorder="1" applyAlignment="1" applyProtection="1">
      <alignment horizontal="center" vertical="center" shrinkToFit="1"/>
    </xf>
    <xf numFmtId="0" fontId="42" fillId="6" borderId="60" xfId="0" applyNumberFormat="1" applyFont="1" applyFill="1" applyBorder="1" applyAlignment="1" applyProtection="1">
      <alignment horizontal="center" vertical="center" shrinkToFit="1"/>
    </xf>
    <xf numFmtId="0" fontId="45" fillId="6" borderId="43" xfId="0" applyNumberFormat="1" applyFont="1" applyFill="1" applyBorder="1" applyAlignment="1" applyProtection="1">
      <alignment horizontal="center" vertical="center" shrinkToFit="1"/>
    </xf>
    <xf numFmtId="0" fontId="45" fillId="6" borderId="34" xfId="0" applyNumberFormat="1" applyFont="1" applyFill="1" applyBorder="1" applyAlignment="1" applyProtection="1">
      <alignment horizontal="center" vertical="center" shrinkToFit="1"/>
    </xf>
    <xf numFmtId="0" fontId="45" fillId="6" borderId="60" xfId="0" applyNumberFormat="1" applyFont="1" applyFill="1" applyBorder="1" applyAlignment="1" applyProtection="1">
      <alignment horizontal="center" vertical="center" shrinkToFit="1"/>
    </xf>
    <xf numFmtId="0" fontId="27" fillId="9" borderId="0" xfId="0" applyFont="1" applyFill="1" applyAlignment="1" applyProtection="1">
      <alignment horizontal="center" vertical="center"/>
      <protection locked="0"/>
    </xf>
    <xf numFmtId="0" fontId="45" fillId="9" borderId="0" xfId="0" applyFont="1" applyFill="1" applyAlignment="1" applyProtection="1">
      <alignment horizontal="center" vertical="center" shrinkToFit="1"/>
      <protection locked="0"/>
    </xf>
    <xf numFmtId="0" fontId="45" fillId="0" borderId="53" xfId="0" applyFont="1" applyBorder="1" applyAlignment="1" applyProtection="1">
      <alignment horizontal="center" vertical="center" wrapText="1"/>
    </xf>
    <xf numFmtId="0" fontId="45" fillId="0" borderId="66" xfId="0" applyFont="1" applyBorder="1" applyAlignment="1" applyProtection="1">
      <alignment horizontal="center" vertical="center" wrapText="1"/>
    </xf>
    <xf numFmtId="0" fontId="45" fillId="0" borderId="36" xfId="0" applyFont="1" applyBorder="1" applyAlignment="1" applyProtection="1">
      <alignment horizontal="center" vertical="center" wrapText="1"/>
    </xf>
    <xf numFmtId="0" fontId="45" fillId="0" borderId="48" xfId="0" applyFont="1" applyBorder="1" applyAlignment="1" applyProtection="1">
      <alignment horizontal="center" vertical="center" wrapText="1"/>
    </xf>
    <xf numFmtId="0" fontId="42" fillId="0" borderId="0" xfId="0" applyFont="1" applyAlignment="1" applyProtection="1">
      <alignment wrapText="1"/>
    </xf>
    <xf numFmtId="0" fontId="45" fillId="0" borderId="4" xfId="0" applyFont="1" applyFill="1" applyBorder="1" applyAlignment="1" applyProtection="1">
      <alignment horizontal="center" vertical="center" shrinkToFit="1"/>
    </xf>
    <xf numFmtId="0" fontId="45" fillId="0" borderId="17" xfId="0" applyFont="1" applyFill="1" applyBorder="1" applyAlignment="1" applyProtection="1">
      <alignment horizontal="center" vertical="center" shrinkToFit="1"/>
    </xf>
    <xf numFmtId="177" fontId="71" fillId="4" borderId="78" xfId="0" applyNumberFormat="1" applyFont="1" applyFill="1" applyBorder="1" applyAlignment="1" applyProtection="1">
      <alignment horizontal="center" vertical="center" shrinkToFit="1"/>
      <protection locked="0"/>
    </xf>
    <xf numFmtId="177" fontId="71" fillId="4" borderId="66" xfId="0" applyNumberFormat="1" applyFont="1" applyFill="1" applyBorder="1" applyAlignment="1" applyProtection="1">
      <alignment horizontal="center" vertical="center" shrinkToFit="1"/>
      <protection locked="0"/>
    </xf>
    <xf numFmtId="177" fontId="71" fillId="4" borderId="46" xfId="0" applyNumberFormat="1" applyFont="1" applyFill="1" applyBorder="1" applyAlignment="1" applyProtection="1">
      <alignment horizontal="center" vertical="center" shrinkToFit="1"/>
      <protection locked="0"/>
    </xf>
    <xf numFmtId="177" fontId="71" fillId="4" borderId="79" xfId="0" applyNumberFormat="1" applyFont="1" applyFill="1" applyBorder="1" applyAlignment="1" applyProtection="1">
      <alignment horizontal="center" vertical="center" shrinkToFit="1"/>
      <protection locked="0"/>
    </xf>
    <xf numFmtId="177" fontId="45" fillId="0" borderId="35" xfId="0" applyNumberFormat="1" applyFont="1" applyFill="1" applyBorder="1" applyAlignment="1" applyProtection="1">
      <alignment horizontal="center" vertical="center" shrinkToFit="1"/>
    </xf>
    <xf numFmtId="177" fontId="45" fillId="0" borderId="49" xfId="0" applyNumberFormat="1" applyFont="1" applyFill="1" applyBorder="1" applyAlignment="1" applyProtection="1">
      <alignment horizontal="center" vertical="center" shrinkToFit="1"/>
    </xf>
    <xf numFmtId="177" fontId="45" fillId="0" borderId="21" xfId="0" applyNumberFormat="1" applyFont="1" applyFill="1" applyBorder="1" applyAlignment="1" applyProtection="1">
      <alignment horizontal="center" vertical="center" shrinkToFit="1"/>
    </xf>
    <xf numFmtId="177" fontId="45" fillId="0" borderId="74" xfId="0" applyNumberFormat="1" applyFont="1" applyFill="1" applyBorder="1" applyAlignment="1" applyProtection="1">
      <alignment horizontal="center" vertical="center" shrinkToFit="1"/>
    </xf>
    <xf numFmtId="177" fontId="71" fillId="4" borderId="38" xfId="0" applyNumberFormat="1" applyFont="1" applyFill="1" applyBorder="1" applyAlignment="1" applyProtection="1">
      <alignment horizontal="center" vertical="center" shrinkToFit="1"/>
      <protection locked="0"/>
    </xf>
    <xf numFmtId="177" fontId="71" fillId="4" borderId="64" xfId="0" applyNumberFormat="1" applyFont="1" applyFill="1" applyBorder="1" applyAlignment="1" applyProtection="1">
      <alignment horizontal="center" vertical="center" shrinkToFit="1"/>
      <protection locked="0"/>
    </xf>
    <xf numFmtId="177" fontId="71" fillId="4" borderId="39" xfId="0" applyNumberFormat="1" applyFont="1" applyFill="1" applyBorder="1" applyAlignment="1" applyProtection="1">
      <alignment horizontal="center" vertical="center" shrinkToFit="1"/>
      <protection locked="0"/>
    </xf>
    <xf numFmtId="177" fontId="71" fillId="4" borderId="65" xfId="0" applyNumberFormat="1" applyFont="1" applyFill="1" applyBorder="1" applyAlignment="1" applyProtection="1">
      <alignment horizontal="center" vertical="center" shrinkToFit="1"/>
      <protection locked="0"/>
    </xf>
    <xf numFmtId="0" fontId="45" fillId="0" borderId="7" xfId="0" applyFont="1" applyFill="1" applyBorder="1" applyAlignment="1" applyProtection="1">
      <alignment horizontal="center" vertical="center"/>
    </xf>
    <xf numFmtId="0" fontId="45" fillId="0" borderId="67" xfId="0" applyFont="1" applyFill="1" applyBorder="1" applyAlignment="1" applyProtection="1">
      <alignment horizontal="center" vertical="center" shrinkToFit="1"/>
    </xf>
    <xf numFmtId="0" fontId="45" fillId="0" borderId="68" xfId="0" applyFont="1" applyFill="1" applyBorder="1" applyAlignment="1" applyProtection="1">
      <alignment horizontal="center" vertical="center" shrinkToFit="1"/>
    </xf>
    <xf numFmtId="178" fontId="45" fillId="0" borderId="81" xfId="1" applyNumberFormat="1" applyFont="1" applyFill="1" applyBorder="1" applyAlignment="1" applyProtection="1">
      <alignment horizontal="center" vertical="center" shrinkToFit="1"/>
    </xf>
    <xf numFmtId="178" fontId="45" fillId="0" borderId="7" xfId="1" applyNumberFormat="1" applyFont="1" applyFill="1" applyBorder="1" applyAlignment="1" applyProtection="1">
      <alignment horizontal="center" vertical="center" shrinkToFit="1"/>
    </xf>
    <xf numFmtId="178" fontId="45" fillId="0" borderId="80" xfId="1" applyNumberFormat="1" applyFont="1" applyFill="1" applyBorder="1" applyAlignment="1" applyProtection="1">
      <alignment horizontal="center" vertical="center" shrinkToFit="1"/>
    </xf>
    <xf numFmtId="178" fontId="45" fillId="0" borderId="48" xfId="1" applyNumberFormat="1" applyFont="1" applyFill="1" applyBorder="1" applyAlignment="1" applyProtection="1">
      <alignment horizontal="center" vertical="center" shrinkToFit="1"/>
    </xf>
    <xf numFmtId="178" fontId="45" fillId="0" borderId="35" xfId="1" applyNumberFormat="1" applyFont="1" applyFill="1" applyBorder="1" applyAlignment="1" applyProtection="1">
      <alignment horizontal="right" vertical="center" shrinkToFit="1"/>
    </xf>
    <xf numFmtId="178" fontId="45" fillId="0" borderId="49" xfId="1" applyNumberFormat="1" applyFont="1" applyFill="1" applyBorder="1" applyAlignment="1" applyProtection="1">
      <alignment horizontal="right" vertical="center" shrinkToFit="1"/>
    </xf>
    <xf numFmtId="178" fontId="45" fillId="0" borderId="36" xfId="1" applyNumberFormat="1" applyFont="1" applyFill="1" applyBorder="1" applyAlignment="1" applyProtection="1">
      <alignment horizontal="right" vertical="center" shrinkToFit="1"/>
    </xf>
    <xf numFmtId="178" fontId="45" fillId="0" borderId="48" xfId="1" applyNumberFormat="1" applyFont="1" applyFill="1" applyBorder="1" applyAlignment="1" applyProtection="1">
      <alignment horizontal="right" vertical="center" shrinkToFit="1"/>
    </xf>
    <xf numFmtId="0" fontId="45" fillId="0" borderId="4" xfId="0" applyFont="1" applyBorder="1" applyAlignment="1" applyProtection="1">
      <alignment horizontal="center" vertical="center" shrinkToFit="1"/>
    </xf>
    <xf numFmtId="0" fontId="45" fillId="0" borderId="63" xfId="0" applyFont="1" applyBorder="1" applyAlignment="1" applyProtection="1">
      <alignment horizontal="center" vertical="center" shrinkToFit="1"/>
    </xf>
    <xf numFmtId="0" fontId="45" fillId="0" borderId="78" xfId="0" applyFont="1" applyBorder="1" applyAlignment="1" applyProtection="1">
      <alignment horizontal="center" vertical="center" wrapText="1"/>
    </xf>
    <xf numFmtId="0" fontId="45" fillId="0" borderId="85" xfId="0" applyFont="1" applyBorder="1" applyAlignment="1" applyProtection="1">
      <alignment horizontal="center" vertical="center" wrapText="1"/>
    </xf>
    <xf numFmtId="0" fontId="45" fillId="0" borderId="7" xfId="0" applyFont="1" applyBorder="1" applyAlignment="1" applyProtection="1">
      <alignment horizontal="center" vertical="center" wrapText="1"/>
    </xf>
    <xf numFmtId="0" fontId="45" fillId="0" borderId="53" xfId="0" applyFont="1" applyFill="1" applyBorder="1" applyAlignment="1" applyProtection="1">
      <alignment horizontal="center" vertical="center" wrapText="1"/>
    </xf>
    <xf numFmtId="0" fontId="45" fillId="0" borderId="66" xfId="0" applyFont="1" applyFill="1" applyBorder="1" applyAlignment="1" applyProtection="1">
      <alignment horizontal="center" vertical="center" wrapText="1"/>
    </xf>
    <xf numFmtId="0" fontId="45" fillId="0" borderId="36" xfId="0" applyFont="1" applyFill="1" applyBorder="1" applyAlignment="1" applyProtection="1">
      <alignment horizontal="center" vertical="center" wrapText="1"/>
    </xf>
    <xf numFmtId="0" fontId="45" fillId="0" borderId="48" xfId="0" applyFont="1" applyFill="1" applyBorder="1" applyAlignment="1" applyProtection="1">
      <alignment horizontal="center" vertical="center" wrapText="1"/>
    </xf>
    <xf numFmtId="0" fontId="45" fillId="0" borderId="69" xfId="0" applyFont="1" applyBorder="1" applyAlignment="1" applyProtection="1">
      <alignment horizontal="center" vertical="center" wrapText="1"/>
    </xf>
    <xf numFmtId="0" fontId="45" fillId="0" borderId="70" xfId="0" applyFont="1" applyBorder="1" applyAlignment="1" applyProtection="1">
      <alignment horizontal="center" vertical="center" shrinkToFit="1"/>
    </xf>
    <xf numFmtId="0" fontId="45" fillId="0" borderId="71" xfId="0" applyFont="1" applyBorder="1" applyAlignment="1" applyProtection="1">
      <alignment horizontal="center" vertical="center" shrinkToFit="1"/>
    </xf>
    <xf numFmtId="0" fontId="45" fillId="0" borderId="72" xfId="0" applyFont="1" applyBorder="1" applyAlignment="1" applyProtection="1">
      <alignment horizontal="center" vertical="center" wrapText="1"/>
    </xf>
    <xf numFmtId="0" fontId="45" fillId="0" borderId="66" xfId="0" applyFont="1" applyBorder="1" applyAlignment="1" applyProtection="1">
      <alignment horizontal="center" vertical="center"/>
    </xf>
    <xf numFmtId="0" fontId="45" fillId="0" borderId="73" xfId="0" applyFont="1" applyBorder="1" applyAlignment="1" applyProtection="1">
      <alignment horizontal="center" vertical="center"/>
    </xf>
    <xf numFmtId="0" fontId="45" fillId="0" borderId="74" xfId="0" applyFont="1" applyBorder="1" applyAlignment="1" applyProtection="1">
      <alignment horizontal="center" vertical="center"/>
    </xf>
    <xf numFmtId="0" fontId="42" fillId="0" borderId="0" xfId="0" applyFont="1" applyFill="1" applyAlignment="1" applyProtection="1">
      <alignment vertical="center" wrapText="1"/>
    </xf>
    <xf numFmtId="178" fontId="45" fillId="0" borderId="35" xfId="0" applyNumberFormat="1" applyFont="1" applyFill="1" applyBorder="1" applyAlignment="1" applyProtection="1">
      <alignment horizontal="right" vertical="center" shrinkToFit="1"/>
    </xf>
    <xf numFmtId="178" fontId="45" fillId="0" borderId="49" xfId="0" applyNumberFormat="1" applyFont="1" applyFill="1" applyBorder="1" applyAlignment="1" applyProtection="1">
      <alignment horizontal="right" vertical="center" shrinkToFit="1"/>
    </xf>
    <xf numFmtId="178" fontId="45" fillId="0" borderId="21" xfId="0" applyNumberFormat="1" applyFont="1" applyFill="1" applyBorder="1" applyAlignment="1" applyProtection="1">
      <alignment horizontal="right" vertical="center" shrinkToFit="1"/>
    </xf>
    <xf numFmtId="178" fontId="45" fillId="0" borderId="74" xfId="0" applyNumberFormat="1" applyFont="1" applyFill="1" applyBorder="1" applyAlignment="1" applyProtection="1">
      <alignment horizontal="right" vertical="center" shrinkToFit="1"/>
    </xf>
    <xf numFmtId="0" fontId="45" fillId="0" borderId="69" xfId="0" applyFont="1" applyFill="1" applyBorder="1" applyAlignment="1" applyProtection="1"/>
    <xf numFmtId="0" fontId="45" fillId="0" borderId="63" xfId="0" applyFont="1" applyFill="1" applyBorder="1" applyAlignment="1" applyProtection="1">
      <alignment horizontal="center" vertical="center" shrinkToFit="1"/>
    </xf>
    <xf numFmtId="177" fontId="71" fillId="4" borderId="82" xfId="0" applyNumberFormat="1" applyFont="1" applyFill="1" applyBorder="1" applyAlignment="1" applyProtection="1">
      <alignment horizontal="center" vertical="center" shrinkToFit="1"/>
      <protection locked="0"/>
    </xf>
    <xf numFmtId="177" fontId="71" fillId="4" borderId="83" xfId="0" applyNumberFormat="1" applyFont="1" applyFill="1" applyBorder="1" applyAlignment="1" applyProtection="1">
      <alignment horizontal="center" vertical="center" shrinkToFit="1"/>
      <protection locked="0"/>
    </xf>
    <xf numFmtId="0" fontId="45" fillId="0" borderId="77" xfId="0" applyFont="1" applyFill="1" applyBorder="1" applyAlignment="1" applyProtection="1">
      <alignment horizontal="center" vertical="center" shrinkToFit="1"/>
    </xf>
    <xf numFmtId="178" fontId="45" fillId="0" borderId="76" xfId="1" applyNumberFormat="1" applyFont="1" applyFill="1" applyBorder="1" applyAlignment="1" applyProtection="1">
      <alignment horizontal="center" vertical="center" shrinkToFit="1"/>
    </xf>
    <xf numFmtId="178" fontId="45" fillId="0" borderId="49" xfId="1" applyNumberFormat="1" applyFont="1" applyFill="1" applyBorder="1" applyAlignment="1" applyProtection="1">
      <alignment horizontal="center" vertical="center" shrinkToFit="1"/>
    </xf>
    <xf numFmtId="0" fontId="45" fillId="0" borderId="75" xfId="0" applyFont="1" applyFill="1" applyBorder="1" applyAlignment="1" applyProtection="1">
      <alignment horizontal="center" vertical="center" shrinkToFit="1"/>
    </xf>
    <xf numFmtId="177" fontId="45" fillId="4" borderId="82" xfId="0" applyNumberFormat="1" applyFont="1" applyFill="1" applyBorder="1" applyAlignment="1" applyProtection="1">
      <alignment horizontal="center" vertical="center" shrinkToFit="1"/>
      <protection locked="0"/>
    </xf>
    <xf numFmtId="177" fontId="45" fillId="4" borderId="83" xfId="0" applyNumberFormat="1" applyFont="1" applyFill="1" applyBorder="1" applyAlignment="1" applyProtection="1">
      <alignment horizontal="center" vertical="center" shrinkToFit="1"/>
      <protection locked="0"/>
    </xf>
    <xf numFmtId="177" fontId="45" fillId="4" borderId="47" xfId="0" applyNumberFormat="1" applyFont="1" applyFill="1" applyBorder="1" applyAlignment="1" applyProtection="1">
      <alignment horizontal="center" vertical="center" shrinkToFit="1"/>
      <protection locked="0"/>
    </xf>
    <xf numFmtId="177" fontId="45" fillId="4" borderId="74" xfId="0" applyNumberFormat="1" applyFont="1" applyFill="1" applyBorder="1" applyAlignment="1" applyProtection="1">
      <alignment horizontal="center" vertical="center" shrinkToFit="1"/>
      <protection locked="0"/>
    </xf>
    <xf numFmtId="0" fontId="45" fillId="0" borderId="71" xfId="0" applyFont="1" applyFill="1" applyBorder="1" applyAlignment="1" applyProtection="1">
      <alignment horizontal="center" vertical="center" shrinkToFit="1"/>
    </xf>
    <xf numFmtId="178" fontId="45" fillId="0" borderId="73" xfId="1" applyNumberFormat="1" applyFont="1" applyFill="1" applyBorder="1" applyAlignment="1" applyProtection="1">
      <alignment horizontal="center" vertical="center" shrinkToFit="1"/>
    </xf>
    <xf numFmtId="178" fontId="45" fillId="0" borderId="74" xfId="1" applyNumberFormat="1" applyFont="1" applyFill="1" applyBorder="1" applyAlignment="1" applyProtection="1">
      <alignment horizontal="center" vertical="center" shrinkToFit="1"/>
    </xf>
    <xf numFmtId="0" fontId="42" fillId="0" borderId="43" xfId="0" applyFont="1" applyBorder="1" applyAlignment="1">
      <alignment horizontal="center" vertical="center" shrinkToFit="1"/>
    </xf>
    <xf numFmtId="0" fontId="42" fillId="0" borderId="60" xfId="0" applyFont="1" applyBorder="1" applyAlignment="1">
      <alignment horizontal="center" vertical="center" shrinkToFit="1"/>
    </xf>
    <xf numFmtId="178" fontId="42" fillId="0" borderId="43" xfId="0" applyNumberFormat="1" applyFont="1" applyBorder="1" applyAlignment="1">
      <alignment horizontal="center" vertical="center"/>
    </xf>
    <xf numFmtId="178" fontId="42" fillId="0" borderId="60" xfId="0" applyNumberFormat="1" applyFont="1" applyBorder="1" applyAlignment="1">
      <alignment horizontal="center" vertical="center"/>
    </xf>
    <xf numFmtId="0" fontId="42" fillId="0" borderId="43" xfId="2" applyFont="1" applyBorder="1" applyAlignment="1">
      <alignment horizontal="center" vertical="center" shrinkToFit="1"/>
    </xf>
    <xf numFmtId="0" fontId="42" fillId="0" borderId="60" xfId="2" applyFont="1" applyBorder="1" applyAlignment="1">
      <alignment horizontal="center" vertical="center" shrinkToFit="1"/>
    </xf>
    <xf numFmtId="0" fontId="42" fillId="5" borderId="43" xfId="2" applyFont="1" applyFill="1" applyBorder="1" applyAlignment="1">
      <alignment horizontal="center" vertical="center" shrinkToFit="1"/>
    </xf>
    <xf numFmtId="0" fontId="42" fillId="5" borderId="60" xfId="2" applyFont="1" applyFill="1" applyBorder="1" applyAlignment="1">
      <alignment horizontal="center" vertical="center" shrinkToFit="1"/>
    </xf>
    <xf numFmtId="0" fontId="26" fillId="2" borderId="0" xfId="3" applyFont="1" applyFill="1" applyBorder="1" applyAlignment="1" applyProtection="1">
      <alignment horizontal="center" vertical="center"/>
    </xf>
    <xf numFmtId="0" fontId="47" fillId="6" borderId="43" xfId="0" applyNumberFormat="1" applyFont="1" applyFill="1" applyBorder="1" applyAlignment="1" applyProtection="1">
      <alignment horizontal="center" vertical="center" shrinkToFit="1"/>
    </xf>
    <xf numFmtId="0" fontId="47" fillId="6" borderId="34" xfId="0" applyNumberFormat="1" applyFont="1" applyFill="1" applyBorder="1" applyAlignment="1" applyProtection="1">
      <alignment horizontal="center" vertical="center" shrinkToFit="1"/>
    </xf>
    <xf numFmtId="0" fontId="47" fillId="6" borderId="60" xfId="0" applyNumberFormat="1" applyFont="1" applyFill="1" applyBorder="1" applyAlignment="1" applyProtection="1">
      <alignment horizontal="center" vertical="center" shrinkToFit="1"/>
    </xf>
    <xf numFmtId="0" fontId="48" fillId="6" borderId="43" xfId="0" applyNumberFormat="1" applyFont="1" applyFill="1" applyBorder="1" applyAlignment="1" applyProtection="1">
      <alignment horizontal="center" vertical="center" shrinkToFit="1"/>
    </xf>
    <xf numFmtId="0" fontId="48" fillId="6" borderId="34" xfId="0" applyNumberFormat="1" applyFont="1" applyFill="1" applyBorder="1" applyAlignment="1" applyProtection="1">
      <alignment horizontal="center" vertical="center" shrinkToFit="1"/>
    </xf>
    <xf numFmtId="0" fontId="48" fillId="6" borderId="60" xfId="0" applyNumberFormat="1" applyFont="1" applyFill="1" applyBorder="1" applyAlignment="1" applyProtection="1">
      <alignment horizontal="center" vertical="center" shrinkToFit="1"/>
    </xf>
    <xf numFmtId="0" fontId="32" fillId="0" borderId="84" xfId="0" applyFont="1" applyFill="1" applyBorder="1" applyAlignment="1" applyProtection="1">
      <alignment horizontal="center" vertical="center" shrinkToFit="1"/>
      <protection locked="0"/>
    </xf>
    <xf numFmtId="0" fontId="21" fillId="0" borderId="87" xfId="0" applyFont="1" applyBorder="1" applyAlignment="1" applyProtection="1">
      <alignment horizontal="center" vertical="center"/>
    </xf>
    <xf numFmtId="0" fontId="21" fillId="0" borderId="88" xfId="0" applyFont="1" applyBorder="1" applyAlignment="1" applyProtection="1">
      <alignment horizontal="center" vertical="center"/>
    </xf>
    <xf numFmtId="0" fontId="21" fillId="0" borderId="89" xfId="0" applyFont="1" applyBorder="1" applyAlignment="1" applyProtection="1">
      <alignment horizontal="center" vertical="center"/>
    </xf>
    <xf numFmtId="0" fontId="21" fillId="0" borderId="72" xfId="0" applyFont="1" applyBorder="1" applyAlignment="1" applyProtection="1">
      <alignment horizontal="center" vertical="center"/>
    </xf>
    <xf numFmtId="0" fontId="21" fillId="0" borderId="26" xfId="0" applyFont="1" applyBorder="1" applyAlignment="1" applyProtection="1">
      <alignment horizontal="center" vertical="center"/>
    </xf>
    <xf numFmtId="0" fontId="21" fillId="0" borderId="66" xfId="0" applyFont="1" applyBorder="1" applyAlignment="1" applyProtection="1">
      <alignment horizontal="center" vertical="center"/>
    </xf>
    <xf numFmtId="0" fontId="21" fillId="0" borderId="30" xfId="0" applyFont="1" applyBorder="1" applyAlignment="1" applyProtection="1">
      <alignment horizontal="center" vertical="center" wrapText="1"/>
    </xf>
    <xf numFmtId="0" fontId="66" fillId="4" borderId="90" xfId="0" applyFont="1" applyFill="1" applyBorder="1" applyAlignment="1" applyProtection="1">
      <alignment horizontal="center" vertical="center" shrinkToFit="1"/>
      <protection locked="0"/>
    </xf>
    <xf numFmtId="0" fontId="66" fillId="4" borderId="94" xfId="0" applyFont="1" applyFill="1" applyBorder="1" applyAlignment="1" applyProtection="1">
      <alignment horizontal="center" vertical="center" shrinkToFit="1"/>
      <protection locked="0"/>
    </xf>
    <xf numFmtId="0" fontId="66" fillId="4" borderId="91" xfId="0" applyFont="1" applyFill="1" applyBorder="1" applyAlignment="1" applyProtection="1">
      <alignment horizontal="center" vertical="center" shrinkToFit="1"/>
      <protection locked="0"/>
    </xf>
    <xf numFmtId="0" fontId="66" fillId="11" borderId="90" xfId="0" applyFont="1" applyFill="1" applyBorder="1" applyAlignment="1" applyProtection="1">
      <alignment horizontal="center" vertical="center" shrinkToFit="1"/>
      <protection locked="0"/>
    </xf>
    <xf numFmtId="0" fontId="66" fillId="11" borderId="91" xfId="0" applyFont="1" applyFill="1" applyBorder="1" applyAlignment="1" applyProtection="1">
      <alignment horizontal="center" vertical="center" shrinkToFit="1"/>
      <protection locked="0"/>
    </xf>
    <xf numFmtId="0" fontId="32" fillId="4" borderId="92" xfId="0" applyFont="1" applyFill="1" applyBorder="1" applyAlignment="1" applyProtection="1">
      <alignment horizontal="center" vertical="center" shrinkToFit="1"/>
      <protection locked="0"/>
    </xf>
    <xf numFmtId="0" fontId="32" fillId="4" borderId="3" xfId="0" applyFont="1" applyFill="1" applyBorder="1" applyAlignment="1" applyProtection="1">
      <alignment horizontal="center" vertical="center" shrinkToFit="1"/>
      <protection locked="0"/>
    </xf>
    <xf numFmtId="0" fontId="32" fillId="4" borderId="93" xfId="0" applyFont="1" applyFill="1" applyBorder="1" applyAlignment="1" applyProtection="1">
      <alignment horizontal="center" vertical="center" shrinkToFit="1"/>
      <protection locked="0"/>
    </xf>
    <xf numFmtId="0" fontId="66" fillId="4" borderId="14" xfId="0" applyFont="1" applyFill="1" applyBorder="1" applyAlignment="1" applyProtection="1">
      <alignment horizontal="center" vertical="center" shrinkToFit="1"/>
      <protection locked="0"/>
    </xf>
    <xf numFmtId="0" fontId="66" fillId="4" borderId="43" xfId="0" applyFont="1" applyFill="1" applyBorder="1" applyAlignment="1" applyProtection="1">
      <alignment horizontal="center" vertical="center" shrinkToFit="1"/>
      <protection locked="0"/>
    </xf>
    <xf numFmtId="0" fontId="66" fillId="4" borderId="34" xfId="0" applyFont="1" applyFill="1" applyBorder="1" applyAlignment="1" applyProtection="1">
      <alignment horizontal="center" vertical="center" shrinkToFit="1"/>
      <protection locked="0"/>
    </xf>
    <xf numFmtId="0" fontId="66" fillId="4" borderId="60" xfId="0" applyFont="1" applyFill="1" applyBorder="1" applyAlignment="1" applyProtection="1">
      <alignment horizontal="center" vertical="center" shrinkToFit="1"/>
      <protection locked="0"/>
    </xf>
    <xf numFmtId="0" fontId="66" fillId="11" borderId="43" xfId="0" applyFont="1" applyFill="1" applyBorder="1" applyAlignment="1" applyProtection="1">
      <alignment horizontal="center" vertical="center" shrinkToFit="1"/>
      <protection locked="0"/>
    </xf>
    <xf numFmtId="0" fontId="66" fillId="11" borderId="60" xfId="0" applyFont="1" applyFill="1" applyBorder="1" applyAlignment="1" applyProtection="1">
      <alignment horizontal="center" vertical="center" shrinkToFit="1"/>
      <protection locked="0"/>
    </xf>
    <xf numFmtId="0" fontId="67" fillId="4" borderId="43" xfId="0" applyFont="1" applyFill="1" applyBorder="1" applyAlignment="1" applyProtection="1">
      <alignment horizontal="center" vertical="center" shrinkToFit="1"/>
      <protection locked="0"/>
    </xf>
    <xf numFmtId="0" fontId="67" fillId="4" borderId="34" xfId="0" applyFont="1" applyFill="1" applyBorder="1" applyAlignment="1" applyProtection="1">
      <alignment horizontal="center" vertical="center" shrinkToFit="1"/>
      <protection locked="0"/>
    </xf>
    <xf numFmtId="0" fontId="67" fillId="4" borderId="60" xfId="0" applyFont="1" applyFill="1" applyBorder="1" applyAlignment="1" applyProtection="1">
      <alignment horizontal="center" vertical="center" shrinkToFit="1"/>
      <protection locked="0"/>
    </xf>
    <xf numFmtId="0" fontId="66" fillId="4" borderId="15" xfId="0" applyFont="1" applyFill="1" applyBorder="1" applyAlignment="1" applyProtection="1">
      <alignment horizontal="center" vertical="center" shrinkToFit="1"/>
      <protection locked="0"/>
    </xf>
    <xf numFmtId="0" fontId="32" fillId="4" borderId="43" xfId="0" applyFont="1" applyFill="1" applyBorder="1" applyAlignment="1" applyProtection="1">
      <alignment horizontal="center" vertical="center" shrinkToFit="1"/>
      <protection locked="0"/>
    </xf>
    <xf numFmtId="0" fontId="32" fillId="4" borderId="34" xfId="0" applyFont="1" applyFill="1" applyBorder="1" applyAlignment="1" applyProtection="1">
      <alignment horizontal="center" vertical="center" shrinkToFit="1"/>
      <protection locked="0"/>
    </xf>
    <xf numFmtId="0" fontId="32" fillId="4" borderId="60" xfId="0" applyFont="1" applyFill="1" applyBorder="1" applyAlignment="1" applyProtection="1">
      <alignment horizontal="center" vertical="center" shrinkToFit="1"/>
      <protection locked="0"/>
    </xf>
    <xf numFmtId="0" fontId="32" fillId="4" borderId="40" xfId="0" applyFont="1" applyFill="1" applyBorder="1" applyAlignment="1" applyProtection="1">
      <alignment horizontal="center" vertical="center" shrinkToFit="1"/>
      <protection locked="0"/>
    </xf>
    <xf numFmtId="0" fontId="32" fillId="4" borderId="41" xfId="0" applyFont="1" applyFill="1" applyBorder="1" applyAlignment="1" applyProtection="1">
      <alignment horizontal="center" vertical="center" shrinkToFit="1"/>
      <protection locked="0"/>
    </xf>
    <xf numFmtId="0" fontId="32" fillId="4" borderId="95" xfId="0" applyFont="1" applyFill="1" applyBorder="1" applyAlignment="1" applyProtection="1">
      <alignment horizontal="center" vertical="center" shrinkToFit="1"/>
      <protection locked="0"/>
    </xf>
    <xf numFmtId="1" fontId="67" fillId="4" borderId="30" xfId="0" applyNumberFormat="1" applyFont="1" applyFill="1" applyBorder="1" applyAlignment="1" applyProtection="1">
      <alignment horizontal="center" vertical="center" shrinkToFit="1"/>
      <protection locked="0"/>
    </xf>
    <xf numFmtId="1" fontId="32" fillId="4" borderId="30" xfId="0" applyNumberFormat="1" applyFont="1" applyFill="1" applyBorder="1" applyAlignment="1" applyProtection="1">
      <alignment horizontal="center" vertical="center" shrinkToFit="1"/>
      <protection locked="0"/>
    </xf>
    <xf numFmtId="0" fontId="32" fillId="11" borderId="43" xfId="0" applyFont="1" applyFill="1" applyBorder="1" applyAlignment="1" applyProtection="1">
      <alignment horizontal="center" vertical="center" shrinkToFit="1"/>
      <protection locked="0"/>
    </xf>
    <xf numFmtId="0" fontId="32" fillId="11" borderId="60" xfId="0" applyFont="1" applyFill="1" applyBorder="1" applyAlignment="1" applyProtection="1">
      <alignment horizontal="center" vertical="center" shrinkToFit="1"/>
      <protection locked="0"/>
    </xf>
    <xf numFmtId="0" fontId="32" fillId="4" borderId="15" xfId="0" applyFont="1" applyFill="1" applyBorder="1" applyAlignment="1" applyProtection="1">
      <alignment horizontal="center" vertical="center" shrinkToFit="1"/>
      <protection locked="0"/>
    </xf>
    <xf numFmtId="0" fontId="32" fillId="11" borderId="40" xfId="0" applyFont="1" applyFill="1" applyBorder="1" applyAlignment="1" applyProtection="1">
      <alignment horizontal="center" vertical="center" shrinkToFit="1"/>
      <protection locked="0"/>
    </xf>
    <xf numFmtId="0" fontId="32" fillId="11" borderId="95" xfId="0" applyFont="1" applyFill="1" applyBorder="1" applyAlignment="1" applyProtection="1">
      <alignment horizontal="center" vertical="center" shrinkToFit="1"/>
      <protection locked="0"/>
    </xf>
    <xf numFmtId="0" fontId="32" fillId="4" borderId="96" xfId="0" applyFont="1" applyFill="1" applyBorder="1" applyAlignment="1" applyProtection="1">
      <alignment horizontal="center" vertical="center" shrinkToFit="1"/>
      <protection locked="0"/>
    </xf>
    <xf numFmtId="1" fontId="32" fillId="0" borderId="30" xfId="0" applyNumberFormat="1" applyFont="1" applyFill="1" applyBorder="1" applyAlignment="1" applyProtection="1">
      <alignment horizontal="center" vertical="center" shrinkToFit="1"/>
    </xf>
    <xf numFmtId="0" fontId="21" fillId="0" borderId="30" xfId="0" applyFont="1" applyBorder="1" applyAlignment="1" applyProtection="1">
      <alignment horizontal="center" vertical="center"/>
    </xf>
    <xf numFmtId="0" fontId="21" fillId="0" borderId="43" xfId="0" applyFont="1" applyBorder="1" applyAlignment="1">
      <alignment horizontal="center" vertical="center" shrinkToFit="1"/>
    </xf>
    <xf numFmtId="0" fontId="21" fillId="0" borderId="60" xfId="0" applyFont="1" applyBorder="1" applyAlignment="1">
      <alignment horizontal="center" vertical="center" shrinkToFit="1"/>
    </xf>
    <xf numFmtId="178" fontId="21" fillId="0" borderId="43" xfId="0" applyNumberFormat="1" applyFont="1" applyBorder="1" applyAlignment="1">
      <alignment horizontal="center" vertical="center" shrinkToFit="1"/>
    </xf>
    <xf numFmtId="178" fontId="21" fillId="0" borderId="60" xfId="0" applyNumberFormat="1" applyFont="1" applyBorder="1" applyAlignment="1">
      <alignment horizontal="center" vertical="center" shrinkToFit="1"/>
    </xf>
    <xf numFmtId="0" fontId="21" fillId="0" borderId="101" xfId="0" applyFont="1" applyFill="1" applyBorder="1" applyAlignment="1" applyProtection="1">
      <alignment horizontal="center" vertical="center"/>
    </xf>
    <xf numFmtId="0" fontId="21" fillId="0" borderId="102" xfId="0" applyFont="1" applyFill="1" applyBorder="1" applyAlignment="1" applyProtection="1">
      <alignment horizontal="center" vertical="center"/>
    </xf>
    <xf numFmtId="0" fontId="27" fillId="0" borderId="30" xfId="0" applyFont="1" applyFill="1" applyBorder="1" applyAlignment="1" applyProtection="1">
      <alignment horizontal="center" vertical="center" wrapText="1"/>
    </xf>
    <xf numFmtId="0" fontId="21" fillId="0" borderId="43" xfId="0" applyFont="1" applyFill="1" applyBorder="1" applyAlignment="1" applyProtection="1">
      <alignment horizontal="center" vertical="center" wrapText="1" shrinkToFit="1"/>
    </xf>
    <xf numFmtId="0" fontId="21" fillId="0" borderId="34" xfId="0" applyFont="1" applyFill="1" applyBorder="1" applyAlignment="1" applyProtection="1">
      <alignment horizontal="center" vertical="center" shrinkToFit="1"/>
    </xf>
    <xf numFmtId="0" fontId="21" fillId="0" borderId="60" xfId="0" applyFont="1" applyFill="1" applyBorder="1" applyAlignment="1" applyProtection="1">
      <alignment horizontal="center" vertical="center" shrinkToFit="1"/>
    </xf>
    <xf numFmtId="177" fontId="21" fillId="0" borderId="30" xfId="0" applyNumberFormat="1" applyFont="1" applyFill="1" applyBorder="1" applyAlignment="1" applyProtection="1">
      <alignment horizontal="center" vertical="center" wrapText="1"/>
    </xf>
    <xf numFmtId="177" fontId="21" fillId="0" borderId="43" xfId="0" applyNumberFormat="1" applyFont="1" applyFill="1" applyBorder="1" applyAlignment="1" applyProtection="1">
      <alignment horizontal="center" vertical="center" wrapText="1"/>
    </xf>
    <xf numFmtId="178" fontId="32" fillId="0" borderId="30" xfId="1" applyNumberFormat="1" applyFont="1" applyFill="1" applyBorder="1" applyAlignment="1" applyProtection="1">
      <alignment horizontal="center" vertical="center" shrinkToFit="1"/>
    </xf>
    <xf numFmtId="178" fontId="21" fillId="0" borderId="76" xfId="0" applyNumberFormat="1" applyFont="1" applyFill="1" applyBorder="1" applyAlignment="1" applyProtection="1">
      <alignment horizontal="center" vertical="center" shrinkToFit="1"/>
    </xf>
    <xf numFmtId="178" fontId="21" fillId="0" borderId="103" xfId="0" applyNumberFormat="1" applyFont="1" applyFill="1" applyBorder="1" applyAlignment="1" applyProtection="1">
      <alignment horizontal="center" vertical="center" shrinkToFit="1"/>
    </xf>
    <xf numFmtId="178" fontId="21" fillId="0" borderId="98" xfId="0" applyNumberFormat="1" applyFont="1" applyFill="1" applyBorder="1" applyAlignment="1" applyProtection="1">
      <alignment horizontal="center" vertical="center" shrinkToFit="1"/>
    </xf>
    <xf numFmtId="178" fontId="21" fillId="0" borderId="80" xfId="0" applyNumberFormat="1" applyFont="1" applyFill="1" applyBorder="1" applyAlignment="1" applyProtection="1">
      <alignment horizontal="center" vertical="center" shrinkToFit="1"/>
    </xf>
    <xf numFmtId="178" fontId="21" fillId="0" borderId="86" xfId="0" applyNumberFormat="1" applyFont="1" applyFill="1" applyBorder="1" applyAlignment="1" applyProtection="1">
      <alignment horizontal="center" vertical="center" shrinkToFit="1"/>
    </xf>
    <xf numFmtId="178" fontId="21" fillId="0" borderId="97" xfId="0" applyNumberFormat="1" applyFont="1" applyFill="1" applyBorder="1" applyAlignment="1" applyProtection="1">
      <alignment horizontal="center" vertical="center" shrinkToFit="1"/>
    </xf>
    <xf numFmtId="0" fontId="21" fillId="0" borderId="43" xfId="2" applyFont="1" applyBorder="1" applyAlignment="1">
      <alignment horizontal="center" vertical="center" shrinkToFit="1"/>
    </xf>
    <xf numFmtId="0" fontId="21" fillId="0" borderId="60" xfId="2" applyFont="1" applyBorder="1" applyAlignment="1">
      <alignment horizontal="center" vertical="center" shrinkToFit="1"/>
    </xf>
    <xf numFmtId="0" fontId="14" fillId="0" borderId="0" xfId="0" applyFont="1" applyFill="1" applyAlignment="1" applyProtection="1">
      <alignment horizontal="left" vertical="top" wrapText="1"/>
    </xf>
    <xf numFmtId="0" fontId="14" fillId="0" borderId="0" xfId="0" applyFont="1" applyFill="1" applyBorder="1" applyAlignment="1" applyProtection="1">
      <alignment vertical="center" wrapText="1"/>
    </xf>
    <xf numFmtId="0" fontId="21" fillId="0" borderId="43" xfId="2" applyFont="1" applyFill="1" applyBorder="1" applyAlignment="1">
      <alignment horizontal="center" vertical="center" shrinkToFit="1"/>
    </xf>
    <xf numFmtId="0" fontId="21" fillId="0" borderId="60" xfId="2" applyFont="1" applyFill="1" applyBorder="1" applyAlignment="1">
      <alignment horizontal="center" vertical="center" shrinkToFit="1"/>
    </xf>
    <xf numFmtId="0" fontId="28" fillId="2" borderId="0" xfId="3" applyFont="1" applyFill="1" applyBorder="1" applyAlignment="1" applyProtection="1">
      <alignment horizontal="center" vertical="center"/>
    </xf>
    <xf numFmtId="0" fontId="34" fillId="0" borderId="53" xfId="0" applyFont="1" applyBorder="1" applyAlignment="1" applyProtection="1">
      <alignment horizontal="center" vertical="center"/>
    </xf>
    <xf numFmtId="0" fontId="34" fillId="0" borderId="66" xfId="0" applyFont="1" applyBorder="1" applyAlignment="1" applyProtection="1">
      <alignment horizontal="center" vertical="center"/>
    </xf>
    <xf numFmtId="0" fontId="34" fillId="0" borderId="21" xfId="0" applyFont="1" applyBorder="1" applyAlignment="1" applyProtection="1">
      <alignment horizontal="center" vertical="center"/>
    </xf>
    <xf numFmtId="0" fontId="34" fillId="0" borderId="74" xfId="0" applyFont="1" applyBorder="1" applyAlignment="1" applyProtection="1">
      <alignment horizontal="center" vertical="center"/>
    </xf>
    <xf numFmtId="0" fontId="20" fillId="6" borderId="43" xfId="0" applyNumberFormat="1" applyFont="1" applyFill="1" applyBorder="1" applyAlignment="1" applyProtection="1">
      <alignment horizontal="center" vertical="center" shrinkToFit="1"/>
    </xf>
    <xf numFmtId="0" fontId="20" fillId="6" borderId="34" xfId="0" applyNumberFormat="1" applyFont="1" applyFill="1" applyBorder="1" applyAlignment="1" applyProtection="1">
      <alignment horizontal="center" vertical="center" shrinkToFit="1"/>
    </xf>
    <xf numFmtId="0" fontId="20" fillId="6" borderId="60" xfId="0" applyNumberFormat="1" applyFont="1" applyFill="1" applyBorder="1" applyAlignment="1" applyProtection="1">
      <alignment horizontal="center" vertical="center" shrinkToFit="1"/>
    </xf>
    <xf numFmtId="0" fontId="24" fillId="6" borderId="43" xfId="0" applyNumberFormat="1" applyFont="1" applyFill="1" applyBorder="1" applyAlignment="1" applyProtection="1">
      <alignment horizontal="center" vertical="center" shrinkToFit="1"/>
    </xf>
    <xf numFmtId="0" fontId="24" fillId="6" borderId="34" xfId="0" applyNumberFormat="1" applyFont="1" applyFill="1" applyBorder="1" applyAlignment="1" applyProtection="1">
      <alignment horizontal="center" vertical="center" shrinkToFit="1"/>
    </xf>
    <xf numFmtId="0" fontId="24" fillId="6" borderId="60" xfId="0" applyNumberFormat="1" applyFont="1" applyFill="1" applyBorder="1" applyAlignment="1" applyProtection="1">
      <alignment horizontal="center" vertical="center" shrinkToFit="1"/>
    </xf>
    <xf numFmtId="0" fontId="23" fillId="0" borderId="70" xfId="0" applyFont="1" applyBorder="1" applyAlignment="1" applyProtection="1">
      <alignment horizontal="center" vertical="center"/>
    </xf>
    <xf numFmtId="0" fontId="23" fillId="0" borderId="37" xfId="0" applyFont="1" applyBorder="1" applyAlignment="1" applyProtection="1">
      <alignment horizontal="center" vertical="center"/>
    </xf>
    <xf numFmtId="0" fontId="23" fillId="0" borderId="27" xfId="0" applyFont="1" applyBorder="1" applyAlignment="1" applyProtection="1">
      <alignment horizontal="center" vertical="center"/>
    </xf>
    <xf numFmtId="0" fontId="23" fillId="0" borderId="45" xfId="0" applyFont="1" applyBorder="1" applyAlignment="1" applyProtection="1">
      <alignment horizontal="center" vertical="center"/>
    </xf>
    <xf numFmtId="0" fontId="23" fillId="0" borderId="72" xfId="0" applyFont="1" applyBorder="1" applyAlignment="1" applyProtection="1">
      <alignment horizontal="center" vertical="center" wrapText="1"/>
    </xf>
    <xf numFmtId="0" fontId="23" fillId="0" borderId="29" xfId="0" applyFont="1" applyBorder="1" applyAlignment="1" applyProtection="1">
      <alignment horizontal="center" vertical="center" wrapText="1"/>
    </xf>
    <xf numFmtId="0" fontId="23" fillId="0" borderId="80" xfId="0" applyFont="1" applyBorder="1" applyAlignment="1" applyProtection="1">
      <alignment horizontal="center" vertical="center" wrapText="1"/>
    </xf>
    <xf numFmtId="0" fontId="23" fillId="0" borderId="97" xfId="0" applyFont="1" applyBorder="1" applyAlignment="1" applyProtection="1">
      <alignment horizontal="center" vertical="center" wrapText="1"/>
    </xf>
    <xf numFmtId="0" fontId="23" fillId="0" borderId="66" xfId="0" applyFont="1" applyBorder="1" applyAlignment="1" applyProtection="1">
      <alignment horizontal="center" vertical="center" wrapText="1"/>
    </xf>
    <xf numFmtId="0" fontId="23" fillId="0" borderId="48" xfId="0" applyFont="1" applyBorder="1" applyAlignment="1" applyProtection="1">
      <alignment horizontal="center" vertical="center" wrapText="1"/>
    </xf>
    <xf numFmtId="0" fontId="23" fillId="0" borderId="100" xfId="0" applyFont="1" applyFill="1" applyBorder="1" applyAlignment="1" applyProtection="1">
      <alignment horizontal="center" vertical="center"/>
    </xf>
    <xf numFmtId="0" fontId="23" fillId="0" borderId="67" xfId="0" applyFont="1" applyFill="1" applyBorder="1" applyAlignment="1" applyProtection="1">
      <alignment horizontal="center" vertical="center"/>
    </xf>
    <xf numFmtId="0" fontId="23" fillId="0" borderId="37" xfId="0" applyFont="1" applyFill="1" applyBorder="1" applyAlignment="1" applyProtection="1">
      <alignment horizontal="center" vertical="center"/>
    </xf>
    <xf numFmtId="0" fontId="23" fillId="0" borderId="42" xfId="0" applyFont="1" applyFill="1" applyBorder="1" applyAlignment="1" applyProtection="1">
      <alignment horizontal="center" vertical="center" shrinkToFit="1"/>
    </xf>
    <xf numFmtId="0" fontId="23" fillId="0" borderId="45" xfId="0" applyFont="1" applyFill="1" applyBorder="1" applyAlignment="1" applyProtection="1">
      <alignment horizontal="center" vertical="center" shrinkToFit="1"/>
    </xf>
    <xf numFmtId="177" fontId="68" fillId="4" borderId="76" xfId="0" applyNumberFormat="1" applyFont="1" applyFill="1" applyBorder="1" applyAlignment="1" applyProtection="1">
      <alignment horizontal="center" vertical="center" wrapText="1"/>
      <protection locked="0"/>
    </xf>
    <xf numFmtId="177" fontId="68" fillId="4" borderId="98" xfId="0" applyNumberFormat="1" applyFont="1" applyFill="1" applyBorder="1" applyAlignment="1" applyProtection="1">
      <alignment horizontal="center" vertical="center" wrapText="1"/>
      <protection locked="0"/>
    </xf>
    <xf numFmtId="177" fontId="68" fillId="4" borderId="80" xfId="0" applyNumberFormat="1" applyFont="1" applyFill="1" applyBorder="1" applyAlignment="1" applyProtection="1">
      <alignment horizontal="center" vertical="center" wrapText="1"/>
      <protection locked="0"/>
    </xf>
    <xf numFmtId="177" fontId="68" fillId="4" borderId="97" xfId="0" applyNumberFormat="1" applyFont="1" applyFill="1" applyBorder="1" applyAlignment="1" applyProtection="1">
      <alignment horizontal="center" vertical="center" wrapText="1"/>
      <protection locked="0"/>
    </xf>
    <xf numFmtId="38" fontId="68" fillId="4" borderId="76" xfId="1" applyFont="1" applyFill="1" applyBorder="1" applyAlignment="1" applyProtection="1">
      <alignment horizontal="center" vertical="center" wrapText="1"/>
      <protection locked="0"/>
    </xf>
    <xf numFmtId="38" fontId="68" fillId="4" borderId="98" xfId="1" applyFont="1" applyFill="1" applyBorder="1" applyAlignment="1" applyProtection="1">
      <alignment horizontal="center" vertical="center" wrapText="1"/>
      <protection locked="0"/>
    </xf>
    <xf numFmtId="38" fontId="68" fillId="4" borderId="80" xfId="1" applyFont="1" applyFill="1" applyBorder="1" applyAlignment="1" applyProtection="1">
      <alignment horizontal="center" vertical="center" wrapText="1"/>
      <protection locked="0"/>
    </xf>
    <xf numFmtId="38" fontId="68" fillId="4" borderId="97" xfId="1" applyFont="1" applyFill="1" applyBorder="1" applyAlignment="1" applyProtection="1">
      <alignment horizontal="center" vertical="center" wrapText="1"/>
      <protection locked="0"/>
    </xf>
    <xf numFmtId="178" fontId="31" fillId="0" borderId="76" xfId="0" applyNumberFormat="1" applyFont="1" applyFill="1" applyBorder="1" applyAlignment="1" applyProtection="1">
      <alignment horizontal="right" vertical="center"/>
    </xf>
    <xf numFmtId="178" fontId="31" fillId="0" borderId="49" xfId="0" applyNumberFormat="1" applyFont="1" applyFill="1" applyBorder="1" applyAlignment="1" applyProtection="1">
      <alignment horizontal="right" vertical="center"/>
    </xf>
    <xf numFmtId="178" fontId="31" fillId="0" borderId="80" xfId="0" applyNumberFormat="1" applyFont="1" applyFill="1" applyBorder="1" applyAlignment="1" applyProtection="1">
      <alignment horizontal="right" vertical="center"/>
    </xf>
    <xf numFmtId="178" fontId="31" fillId="0" borderId="48" xfId="0" applyNumberFormat="1" applyFont="1" applyFill="1" applyBorder="1" applyAlignment="1" applyProtection="1">
      <alignment horizontal="right" vertical="center"/>
    </xf>
    <xf numFmtId="0" fontId="23" fillId="0" borderId="100" xfId="0" applyFont="1" applyFill="1" applyBorder="1" applyAlignment="1" applyProtection="1">
      <alignment horizontal="center" vertical="center" wrapText="1"/>
    </xf>
    <xf numFmtId="178" fontId="29" fillId="0" borderId="76" xfId="0" applyNumberFormat="1" applyFont="1" applyFill="1" applyBorder="1" applyAlignment="1" applyProtection="1">
      <alignment horizontal="right" vertical="center" shrinkToFit="1"/>
    </xf>
    <xf numFmtId="178" fontId="29" fillId="0" borderId="98" xfId="0" applyNumberFormat="1" applyFont="1" applyFill="1" applyBorder="1" applyAlignment="1" applyProtection="1">
      <alignment horizontal="right" vertical="center" shrinkToFit="1"/>
    </xf>
    <xf numFmtId="178" fontId="29" fillId="0" borderId="80" xfId="0" applyNumberFormat="1" applyFont="1" applyFill="1" applyBorder="1" applyAlignment="1" applyProtection="1">
      <alignment horizontal="right" vertical="center" shrinkToFit="1"/>
    </xf>
    <xf numFmtId="178" fontId="29" fillId="0" borderId="97" xfId="0" applyNumberFormat="1" applyFont="1" applyFill="1" applyBorder="1" applyAlignment="1" applyProtection="1">
      <alignment horizontal="right" vertical="center" shrinkToFit="1"/>
    </xf>
    <xf numFmtId="0" fontId="31" fillId="0" borderId="99" xfId="0" applyFont="1" applyFill="1" applyBorder="1" applyAlignment="1" applyProtection="1">
      <alignment horizontal="center" vertical="center"/>
    </xf>
    <xf numFmtId="0" fontId="31" fillId="0" borderId="41" xfId="0" applyFont="1" applyFill="1" applyBorder="1" applyAlignment="1" applyProtection="1">
      <alignment horizontal="center" vertical="center"/>
    </xf>
    <xf numFmtId="0" fontId="31" fillId="0" borderId="95" xfId="0" applyFont="1" applyFill="1" applyBorder="1" applyAlignment="1" applyProtection="1">
      <alignment horizontal="center" vertical="center"/>
    </xf>
    <xf numFmtId="178" fontId="31" fillId="0" borderId="40" xfId="0" applyNumberFormat="1" applyFont="1" applyFill="1" applyBorder="1" applyAlignment="1" applyProtection="1">
      <alignment horizontal="right" vertical="center"/>
    </xf>
    <xf numFmtId="178" fontId="31" fillId="0" borderId="96" xfId="0" applyNumberFormat="1" applyFont="1" applyFill="1" applyBorder="1" applyAlignment="1" applyProtection="1">
      <alignment horizontal="right" vertical="center"/>
    </xf>
    <xf numFmtId="0" fontId="5" fillId="0" borderId="0" xfId="0" applyFont="1" applyFill="1" applyBorder="1" applyAlignment="1" applyProtection="1">
      <alignment horizontal="left" vertical="center" wrapText="1"/>
    </xf>
    <xf numFmtId="177" fontId="23" fillId="0" borderId="0" xfId="0" applyNumberFormat="1" applyFont="1" applyFill="1" applyBorder="1" applyAlignment="1" applyProtection="1">
      <alignment horizontal="center" vertical="center" wrapText="1"/>
    </xf>
    <xf numFmtId="0" fontId="33" fillId="0" borderId="0" xfId="0" applyFont="1" applyFill="1" applyBorder="1" applyAlignment="1" applyProtection="1">
      <alignment horizontal="center" vertical="center"/>
    </xf>
    <xf numFmtId="0" fontId="33" fillId="0" borderId="6" xfId="0" applyFont="1" applyFill="1" applyBorder="1" applyAlignment="1" applyProtection="1">
      <alignment horizontal="center" vertical="center"/>
    </xf>
    <xf numFmtId="0" fontId="37" fillId="0" borderId="107" xfId="0" applyFont="1" applyBorder="1" applyAlignment="1">
      <alignment horizontal="center" vertical="center" wrapText="1"/>
    </xf>
    <xf numFmtId="0" fontId="37" fillId="0" borderId="108" xfId="0" applyFont="1" applyBorder="1" applyAlignment="1">
      <alignment horizontal="center" vertical="center" wrapText="1"/>
    </xf>
    <xf numFmtId="0" fontId="37" fillId="0" borderId="109" xfId="0" applyFont="1" applyBorder="1" applyAlignment="1">
      <alignment horizontal="center" vertical="center" wrapText="1"/>
    </xf>
    <xf numFmtId="0" fontId="36" fillId="0" borderId="107" xfId="0" applyFont="1" applyBorder="1" applyAlignment="1">
      <alignment horizontal="center" vertical="center" wrapText="1"/>
    </xf>
    <xf numFmtId="0" fontId="36" fillId="0" borderId="108" xfId="0" applyFont="1" applyBorder="1" applyAlignment="1">
      <alignment horizontal="center" vertical="center" wrapText="1"/>
    </xf>
    <xf numFmtId="0" fontId="36" fillId="0" borderId="109" xfId="0" applyFont="1" applyBorder="1" applyAlignment="1">
      <alignment horizontal="center" vertical="center" wrapText="1"/>
    </xf>
    <xf numFmtId="0" fontId="36" fillId="0" borderId="53" xfId="0" applyFont="1" applyBorder="1" applyAlignment="1">
      <alignment horizontal="center" vertical="center" wrapText="1"/>
    </xf>
    <xf numFmtId="0" fontId="36" fillId="0" borderId="66"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74" xfId="0" applyFont="1" applyBorder="1" applyAlignment="1">
      <alignment horizontal="center" vertical="center" wrapText="1"/>
    </xf>
    <xf numFmtId="0" fontId="35" fillId="0" borderId="26" xfId="0" applyFont="1" applyBorder="1" applyAlignment="1">
      <alignment horizontal="justify" vertical="center"/>
    </xf>
    <xf numFmtId="0" fontId="8" fillId="0" borderId="53" xfId="0" applyFont="1" applyBorder="1" applyAlignment="1">
      <alignment horizontal="left" vertical="center" wrapText="1"/>
    </xf>
    <xf numFmtId="0" fontId="8" fillId="0" borderId="26" xfId="0" applyFont="1" applyBorder="1" applyAlignment="1">
      <alignment horizontal="left" vertical="center" wrapText="1"/>
    </xf>
    <xf numFmtId="0" fontId="8" fillId="0" borderId="66" xfId="0" applyFont="1" applyBorder="1" applyAlignment="1">
      <alignment horizontal="left" vertical="center" wrapText="1"/>
    </xf>
    <xf numFmtId="0" fontId="8" fillId="0" borderId="107" xfId="0" applyFont="1" applyBorder="1" applyAlignment="1">
      <alignment horizontal="center" vertical="center" wrapText="1"/>
    </xf>
    <xf numFmtId="0" fontId="8" fillId="0" borderId="108" xfId="0" applyFont="1" applyBorder="1" applyAlignment="1">
      <alignment horizontal="center" vertical="center" wrapText="1"/>
    </xf>
    <xf numFmtId="0" fontId="8" fillId="0" borderId="109" xfId="0" applyFont="1" applyBorder="1" applyAlignment="1">
      <alignment horizontal="center" vertical="center" wrapText="1"/>
    </xf>
    <xf numFmtId="0" fontId="8" fillId="0" borderId="69" xfId="0" applyFont="1" applyBorder="1" applyAlignment="1">
      <alignment horizontal="left" vertical="center" wrapText="1"/>
    </xf>
    <xf numFmtId="0" fontId="8" fillId="0" borderId="0" xfId="0" applyFont="1" applyBorder="1" applyAlignment="1">
      <alignment horizontal="left" vertical="center" wrapText="1"/>
    </xf>
    <xf numFmtId="0" fontId="8" fillId="0" borderId="7" xfId="0" applyFont="1" applyBorder="1" applyAlignment="1">
      <alignment horizontal="left" vertical="center" wrapText="1"/>
    </xf>
    <xf numFmtId="0" fontId="8" fillId="0" borderId="69"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7" xfId="0" applyFont="1" applyBorder="1" applyAlignment="1">
      <alignment horizontal="justify" vertical="center" wrapText="1"/>
    </xf>
    <xf numFmtId="0" fontId="35" fillId="0" borderId="0" xfId="0" applyFont="1" applyAlignment="1">
      <alignment horizontal="justify" vertical="center"/>
    </xf>
    <xf numFmtId="0" fontId="8" fillId="0" borderId="21" xfId="0" applyFont="1" applyBorder="1" applyAlignment="1">
      <alignment horizontal="justify" vertical="center" wrapText="1"/>
    </xf>
    <xf numFmtId="0" fontId="8" fillId="0" borderId="84" xfId="0" applyFont="1" applyBorder="1" applyAlignment="1">
      <alignment horizontal="justify" vertical="center" wrapText="1"/>
    </xf>
    <xf numFmtId="0" fontId="8" fillId="0" borderId="74" xfId="0" applyFont="1" applyBorder="1" applyAlignment="1">
      <alignment horizontal="justify" vertical="center" wrapText="1"/>
    </xf>
  </cellXfs>
  <cellStyles count="10">
    <cellStyle name="桁区切り" xfId="1" builtinId="6"/>
    <cellStyle name="標準" xfId="0" builtinId="0"/>
    <cellStyle name="標準 2" xfId="4"/>
    <cellStyle name="標準 2 2" xfId="5"/>
    <cellStyle name="標準 2 2 3" xfId="7"/>
    <cellStyle name="標準 3" xfId="6"/>
    <cellStyle name="標準 3 2" xfId="9"/>
    <cellStyle name="標準 4 2" xfId="8"/>
    <cellStyle name="標準 5" xfId="2"/>
    <cellStyle name="標準_休日保育  様式2・4（予算決算報告）" xfId="3"/>
  </cellStyles>
  <dxfs count="15">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8</xdr:col>
      <xdr:colOff>264583</xdr:colOff>
      <xdr:row>4</xdr:row>
      <xdr:rowOff>39949</xdr:rowOff>
    </xdr:from>
    <xdr:to>
      <xdr:col>11</xdr:col>
      <xdr:colOff>732366</xdr:colOff>
      <xdr:row>5</xdr:row>
      <xdr:rowOff>217749</xdr:rowOff>
    </xdr:to>
    <xdr:sp macro="" textlink="">
      <xdr:nvSpPr>
        <xdr:cNvPr id="3" name="角丸四角形吹き出し 2"/>
        <xdr:cNvSpPr/>
      </xdr:nvSpPr>
      <xdr:spPr>
        <a:xfrm>
          <a:off x="3619500" y="1309949"/>
          <a:ext cx="2764366" cy="495300"/>
        </a:xfrm>
        <a:prstGeom prst="wedgeRoundRectCallout">
          <a:avLst>
            <a:gd name="adj1" fmla="val 68199"/>
            <a:gd name="adj2" fmla="val -29079"/>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申請日を記入してください。</a:t>
          </a:r>
        </a:p>
      </xdr:txBody>
    </xdr:sp>
    <xdr:clientData/>
  </xdr:twoCellAnchor>
  <xdr:twoCellAnchor>
    <xdr:from>
      <xdr:col>1</xdr:col>
      <xdr:colOff>465669</xdr:colOff>
      <xdr:row>6</xdr:row>
      <xdr:rowOff>52916</xdr:rowOff>
    </xdr:from>
    <xdr:to>
      <xdr:col>9</xdr:col>
      <xdr:colOff>536050</xdr:colOff>
      <xdr:row>13</xdr:row>
      <xdr:rowOff>42333</xdr:rowOff>
    </xdr:to>
    <xdr:sp macro="" textlink="">
      <xdr:nvSpPr>
        <xdr:cNvPr id="4" name="AutoShape 5"/>
        <xdr:cNvSpPr>
          <a:spLocks noChangeArrowheads="1"/>
        </xdr:cNvSpPr>
      </xdr:nvSpPr>
      <xdr:spPr bwMode="auto">
        <a:xfrm>
          <a:off x="624419" y="1957916"/>
          <a:ext cx="3795714" cy="2211917"/>
        </a:xfrm>
        <a:prstGeom prst="wedgeRoundRectCallout">
          <a:avLst>
            <a:gd name="adj1" fmla="val 68180"/>
            <a:gd name="adj2" fmla="val 7273"/>
            <a:gd name="adj3" fmla="val 16667"/>
          </a:avLst>
        </a:prstGeom>
        <a:solidFill>
          <a:schemeClr val="accent6">
            <a:lumMod val="40000"/>
            <a:lumOff val="60000"/>
          </a:schemeClr>
        </a:solidFill>
        <a:ln w="9525">
          <a:solidFill>
            <a:schemeClr val="accent2">
              <a:lumMod val="40000"/>
              <a:lumOff val="60000"/>
            </a:schemeClr>
          </a:solidFill>
          <a:miter lim="800000"/>
          <a:headEnd/>
          <a:tailEnd/>
        </a:ln>
      </xdr:spPr>
      <xdr:txBody>
        <a:bodyPr vertOverflow="clip" wrap="square" lIns="27432" tIns="18288" rIns="27432" bIns="18288"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法人の住所が自動で入力されます。住所が変更になった場合は直接入力してください。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家庭的保育事業・小規模保育事業</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C</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型の方のみ、債権者登録されているご自宅の住所を直接入力してください。</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14</xdr:col>
      <xdr:colOff>144197</xdr:colOff>
      <xdr:row>12</xdr:row>
      <xdr:rowOff>101598</xdr:rowOff>
    </xdr:from>
    <xdr:to>
      <xdr:col>17</xdr:col>
      <xdr:colOff>14816</xdr:colOff>
      <xdr:row>14</xdr:row>
      <xdr:rowOff>63500</xdr:rowOff>
    </xdr:to>
    <xdr:sp macro="" textlink="">
      <xdr:nvSpPr>
        <xdr:cNvPr id="5" name="AutoShape 5"/>
        <xdr:cNvSpPr>
          <a:spLocks noChangeArrowheads="1"/>
        </xdr:cNvSpPr>
      </xdr:nvSpPr>
      <xdr:spPr bwMode="auto">
        <a:xfrm>
          <a:off x="8039364" y="3911598"/>
          <a:ext cx="1204119" cy="596902"/>
        </a:xfrm>
        <a:prstGeom prst="wedgeRoundRectCallout">
          <a:avLst>
            <a:gd name="adj1" fmla="val 63336"/>
            <a:gd name="adj2" fmla="val -53102"/>
            <a:gd name="adj3" fmla="val 16667"/>
          </a:avLst>
        </a:prstGeom>
        <a:solidFill>
          <a:schemeClr val="accent6">
            <a:lumMod val="40000"/>
            <a:lumOff val="60000"/>
          </a:schemeClr>
        </a:solidFill>
        <a:ln w="9525">
          <a:solidFill>
            <a:schemeClr val="accent2">
              <a:lumMod val="40000"/>
              <a:lumOff val="60000"/>
            </a:schemeClr>
          </a:solidFill>
          <a:miter lim="800000"/>
          <a:headEnd/>
          <a:tailEnd/>
        </a:ln>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押印不要</a:t>
          </a:r>
        </a:p>
      </xdr:txBody>
    </xdr:sp>
    <xdr:clientData/>
  </xdr:twoCellAnchor>
  <xdr:twoCellAnchor>
    <xdr:from>
      <xdr:col>8</xdr:col>
      <xdr:colOff>242094</xdr:colOff>
      <xdr:row>32</xdr:row>
      <xdr:rowOff>52916</xdr:rowOff>
    </xdr:from>
    <xdr:to>
      <xdr:col>11</xdr:col>
      <xdr:colOff>823647</xdr:colOff>
      <xdr:row>33</xdr:row>
      <xdr:rowOff>230716</xdr:rowOff>
    </xdr:to>
    <xdr:sp macro="" textlink="">
      <xdr:nvSpPr>
        <xdr:cNvPr id="6" name="角丸四角形吹き出し 5"/>
        <xdr:cNvSpPr/>
      </xdr:nvSpPr>
      <xdr:spPr>
        <a:xfrm>
          <a:off x="3597011" y="11747499"/>
          <a:ext cx="2878136" cy="495300"/>
        </a:xfrm>
        <a:prstGeom prst="wedgeRoundRectCallout">
          <a:avLst>
            <a:gd name="adj1" fmla="val 60753"/>
            <a:gd name="adj2" fmla="val -24271"/>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担当者連絡先をご記入ください。</a:t>
          </a:r>
        </a:p>
      </xdr:txBody>
    </xdr:sp>
    <xdr:clientData/>
  </xdr:twoCellAnchor>
  <xdr:twoCellAnchor>
    <xdr:from>
      <xdr:col>14</xdr:col>
      <xdr:colOff>67469</xdr:colOff>
      <xdr:row>0</xdr:row>
      <xdr:rowOff>288395</xdr:rowOff>
    </xdr:from>
    <xdr:to>
      <xdr:col>18</xdr:col>
      <xdr:colOff>242094</xdr:colOff>
      <xdr:row>3</xdr:row>
      <xdr:rowOff>137583</xdr:rowOff>
    </xdr:to>
    <xdr:sp macro="" textlink="">
      <xdr:nvSpPr>
        <xdr:cNvPr id="7" name="角丸四角形 6"/>
        <xdr:cNvSpPr/>
      </xdr:nvSpPr>
      <xdr:spPr>
        <a:xfrm>
          <a:off x="7962636" y="288395"/>
          <a:ext cx="1952625" cy="801688"/>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latin typeface="游ゴシック" panose="020B0400000000000000" pitchFamily="50" charset="-128"/>
              <a:ea typeface="游ゴシック" panose="020B0400000000000000" pitchFamily="50" charset="-128"/>
            </a:rPr>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851649</xdr:colOff>
      <xdr:row>1</xdr:row>
      <xdr:rowOff>33618</xdr:rowOff>
    </xdr:from>
    <xdr:to>
      <xdr:col>7</xdr:col>
      <xdr:colOff>14009</xdr:colOff>
      <xdr:row>4</xdr:row>
      <xdr:rowOff>42724</xdr:rowOff>
    </xdr:to>
    <xdr:sp macro="" textlink="">
      <xdr:nvSpPr>
        <xdr:cNvPr id="2" name="角丸四角形 1"/>
        <xdr:cNvSpPr/>
      </xdr:nvSpPr>
      <xdr:spPr>
        <a:xfrm>
          <a:off x="6107208" y="336177"/>
          <a:ext cx="1952625" cy="72628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latin typeface="游ゴシック" panose="020B0400000000000000" pitchFamily="50" charset="-128"/>
              <a:ea typeface="游ゴシック" panose="020B0400000000000000" pitchFamily="50" charset="-128"/>
            </a:rPr>
            <a:t>作成例</a:t>
          </a:r>
        </a:p>
      </xdr:txBody>
    </xdr:sp>
    <xdr:clientData/>
  </xdr:twoCellAnchor>
  <xdr:twoCellAnchor>
    <xdr:from>
      <xdr:col>4</xdr:col>
      <xdr:colOff>930089</xdr:colOff>
      <xdr:row>9</xdr:row>
      <xdr:rowOff>212911</xdr:rowOff>
    </xdr:from>
    <xdr:to>
      <xdr:col>8</xdr:col>
      <xdr:colOff>44825</xdr:colOff>
      <xdr:row>10</xdr:row>
      <xdr:rowOff>593911</xdr:rowOff>
    </xdr:to>
    <xdr:sp macro="" textlink="">
      <xdr:nvSpPr>
        <xdr:cNvPr id="3" name="角丸四角形吹き出し 2"/>
        <xdr:cNvSpPr/>
      </xdr:nvSpPr>
      <xdr:spPr>
        <a:xfrm>
          <a:off x="4997824" y="2487705"/>
          <a:ext cx="3238501" cy="694765"/>
        </a:xfrm>
        <a:prstGeom prst="wedgeRoundRectCallout">
          <a:avLst>
            <a:gd name="adj1" fmla="val -41901"/>
            <a:gd name="adj2" fmla="val 70375"/>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300"/>
            </a:lnSpc>
          </a:pPr>
          <a:r>
            <a:rPr kumimoji="1" lang="ja-JP" altLang="en-US" sz="1100">
              <a:latin typeface="游ゴシック" panose="020B0400000000000000" pitchFamily="50" charset="-128"/>
              <a:ea typeface="游ゴシック" panose="020B0400000000000000" pitchFamily="50" charset="-128"/>
            </a:rPr>
            <a:t>補助金（所要額）の項目は，別表１の</a:t>
          </a:r>
          <a:r>
            <a:rPr kumimoji="1" lang="en-US" altLang="ja-JP" sz="1100">
              <a:latin typeface="游ゴシック" panose="020B0400000000000000" pitchFamily="50" charset="-128"/>
              <a:ea typeface="游ゴシック" panose="020B0400000000000000" pitchFamily="50" charset="-128"/>
            </a:rPr>
            <a:t>I</a:t>
          </a:r>
          <a:r>
            <a:rPr kumimoji="1" lang="ja-JP" altLang="en-US" sz="1100">
              <a:latin typeface="游ゴシック" panose="020B0400000000000000" pitchFamily="50" charset="-128"/>
              <a:ea typeface="游ゴシック" panose="020B0400000000000000" pitchFamily="50" charset="-128"/>
            </a:rPr>
            <a:t>欄（補助金所要額計）の金額が入ります。</a:t>
          </a:r>
          <a:endParaRPr kumimoji="1" lang="en-US" altLang="ja-JP" sz="1100">
            <a:latin typeface="游ゴシック" panose="020B0400000000000000" pitchFamily="50" charset="-128"/>
            <a:ea typeface="游ゴシック" panose="020B0400000000000000" pitchFamily="50" charset="-128"/>
          </a:endParaRPr>
        </a:p>
      </xdr:txBody>
    </xdr:sp>
    <xdr:clientData/>
  </xdr:twoCellAnchor>
  <xdr:twoCellAnchor>
    <xdr:from>
      <xdr:col>4</xdr:col>
      <xdr:colOff>1098178</xdr:colOff>
      <xdr:row>14</xdr:row>
      <xdr:rowOff>11204</xdr:rowOff>
    </xdr:from>
    <xdr:to>
      <xdr:col>7</xdr:col>
      <xdr:colOff>123266</xdr:colOff>
      <xdr:row>16</xdr:row>
      <xdr:rowOff>134469</xdr:rowOff>
    </xdr:to>
    <xdr:sp macro="" textlink="">
      <xdr:nvSpPr>
        <xdr:cNvPr id="4" name="角丸四角形吹き出し 3"/>
        <xdr:cNvSpPr/>
      </xdr:nvSpPr>
      <xdr:spPr>
        <a:xfrm>
          <a:off x="5165913" y="4179792"/>
          <a:ext cx="3003177" cy="750795"/>
        </a:xfrm>
        <a:prstGeom prst="wedgeRoundRectCallout">
          <a:avLst>
            <a:gd name="adj1" fmla="val -56534"/>
            <a:gd name="adj2" fmla="val -45887"/>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300"/>
            </a:lnSpc>
          </a:pPr>
          <a:r>
            <a:rPr kumimoji="1" lang="ja-JP" altLang="en-US" sz="1100">
              <a:latin typeface="游ゴシック" panose="020B0400000000000000" pitchFamily="50" charset="-128"/>
              <a:ea typeface="游ゴシック" panose="020B0400000000000000" pitchFamily="50" charset="-128"/>
            </a:rPr>
            <a:t>延長保育利用料の項目は，保護者から徴収する予定の延長保育料を記載してください。</a:t>
          </a:r>
        </a:p>
      </xdr:txBody>
    </xdr:sp>
    <xdr:clientData/>
  </xdr:twoCellAnchor>
  <xdr:twoCellAnchor>
    <xdr:from>
      <xdr:col>4</xdr:col>
      <xdr:colOff>907678</xdr:colOff>
      <xdr:row>19</xdr:row>
      <xdr:rowOff>123265</xdr:rowOff>
    </xdr:from>
    <xdr:to>
      <xdr:col>7</xdr:col>
      <xdr:colOff>134472</xdr:colOff>
      <xdr:row>22</xdr:row>
      <xdr:rowOff>145678</xdr:rowOff>
    </xdr:to>
    <xdr:sp macro="" textlink="">
      <xdr:nvSpPr>
        <xdr:cNvPr id="5" name="角丸四角形吹き出し 4"/>
        <xdr:cNvSpPr/>
      </xdr:nvSpPr>
      <xdr:spPr>
        <a:xfrm>
          <a:off x="4975413" y="5860677"/>
          <a:ext cx="3204883" cy="1288677"/>
        </a:xfrm>
        <a:prstGeom prst="wedgeRoundRectCallout">
          <a:avLst>
            <a:gd name="adj1" fmla="val -32392"/>
            <a:gd name="adj2" fmla="val 66333"/>
            <a:gd name="adj3" fmla="val 16667"/>
          </a:avLst>
        </a:prstGeom>
        <a:solidFill>
          <a:schemeClr val="accent6">
            <a:lumMod val="40000"/>
            <a:lumOff val="60000"/>
          </a:schemeClr>
        </a:solidFill>
        <a:ln>
          <a:solidFill>
            <a:schemeClr val="accent2">
              <a:lumMod val="40000"/>
              <a:lumOff val="60000"/>
            </a:schemeClr>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lnSpc>
              <a:spcPts val="1300"/>
            </a:lnSpc>
          </a:pPr>
          <a:r>
            <a:rPr kumimoji="1" lang="ja-JP" altLang="en-US" sz="1100">
              <a:latin typeface="游ゴシック" panose="020B0400000000000000" pitchFamily="50" charset="-128"/>
              <a:ea typeface="游ゴシック" panose="020B0400000000000000" pitchFamily="50" charset="-128"/>
            </a:rPr>
            <a:t>通常保育と兼任する職員の人件費や，光熱水費など，延長保育分のみの支出額を算出しがたい項目については，全体の支出額（見込み）を按分した額を記載してください。</a:t>
          </a:r>
        </a:p>
      </xdr:txBody>
    </xdr:sp>
    <xdr:clientData/>
  </xdr:twoCellAnchor>
  <xdr:twoCellAnchor>
    <xdr:from>
      <xdr:col>0</xdr:col>
      <xdr:colOff>336176</xdr:colOff>
      <xdr:row>4</xdr:row>
      <xdr:rowOff>190499</xdr:rowOff>
    </xdr:from>
    <xdr:to>
      <xdr:col>3</xdr:col>
      <xdr:colOff>1467969</xdr:colOff>
      <xdr:row>9</xdr:row>
      <xdr:rowOff>291352</xdr:rowOff>
    </xdr:to>
    <xdr:sp macro="" textlink="">
      <xdr:nvSpPr>
        <xdr:cNvPr id="6" name="正方形/長方形 5"/>
        <xdr:cNvSpPr/>
      </xdr:nvSpPr>
      <xdr:spPr>
        <a:xfrm>
          <a:off x="336176" y="1210234"/>
          <a:ext cx="3249705" cy="1355912"/>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lnSpc>
              <a:spcPts val="1700"/>
            </a:lnSpc>
          </a:pPr>
          <a:r>
            <a:rPr kumimoji="1" lang="ja-JP" altLang="en-US" sz="1400" b="1" u="sng">
              <a:latin typeface="游ゴシック" panose="020B0400000000000000" pitchFamily="50" charset="-128"/>
              <a:ea typeface="游ゴシック" panose="020B0400000000000000" pitchFamily="50" charset="-128"/>
            </a:rPr>
            <a:t>エクセルで申請書を作成する場合，このシート以降は，黄色の網掛けになっているセルのみ入力してください。</a:t>
          </a:r>
          <a:endParaRPr kumimoji="1" lang="en-US" altLang="ja-JP" sz="1400" b="1" u="sng">
            <a:latin typeface="游ゴシック" panose="020B0400000000000000" pitchFamily="50" charset="-128"/>
            <a:ea typeface="游ゴシック" panose="020B0400000000000000" pitchFamily="50" charset="-128"/>
          </a:endParaRPr>
        </a:p>
      </xdr:txBody>
    </xdr:sp>
    <xdr:clientData/>
  </xdr:twoCellAnchor>
  <xdr:twoCellAnchor>
    <xdr:from>
      <xdr:col>0</xdr:col>
      <xdr:colOff>403411</xdr:colOff>
      <xdr:row>17</xdr:row>
      <xdr:rowOff>134470</xdr:rowOff>
    </xdr:from>
    <xdr:to>
      <xdr:col>4</xdr:col>
      <xdr:colOff>583328</xdr:colOff>
      <xdr:row>38</xdr:row>
      <xdr:rowOff>140075</xdr:rowOff>
    </xdr:to>
    <xdr:sp macro="" textlink="">
      <xdr:nvSpPr>
        <xdr:cNvPr id="7" name="正方形/長方形 6"/>
        <xdr:cNvSpPr/>
      </xdr:nvSpPr>
      <xdr:spPr>
        <a:xfrm>
          <a:off x="403411" y="5244352"/>
          <a:ext cx="4247652" cy="6919635"/>
        </a:xfrm>
        <a:prstGeom prst="rect">
          <a:avLst/>
        </a:prstGeom>
        <a:solidFill>
          <a:schemeClr val="accent5">
            <a:lumMod val="40000"/>
            <a:lumOff val="6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r>
            <a:rPr kumimoji="1" lang="ja-JP" altLang="en-US" sz="1200">
              <a:latin typeface="游ゴシック" panose="020B0400000000000000" pitchFamily="50" charset="-128"/>
              <a:ea typeface="游ゴシック" panose="020B0400000000000000" pitchFamily="50" charset="-128"/>
            </a:rPr>
            <a:t>（按分計算の例）</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baseline="0">
              <a:latin typeface="游ゴシック" panose="020B0400000000000000" pitchFamily="50" charset="-128"/>
              <a:ea typeface="游ゴシック" panose="020B0400000000000000" pitchFamily="50" charset="-128"/>
            </a:rPr>
            <a:t> </a:t>
          </a:r>
          <a:r>
            <a:rPr kumimoji="1" lang="ja-JP" altLang="en-US" sz="1200">
              <a:latin typeface="游ゴシック" panose="020B0400000000000000" pitchFamily="50" charset="-128"/>
              <a:ea typeface="游ゴシック" panose="020B0400000000000000" pitchFamily="50" charset="-128"/>
            </a:rPr>
            <a:t>水道光熱費の場合</a:t>
          </a:r>
          <a:endParaRPr kumimoji="1" lang="en-US" altLang="ja-JP" sz="1200">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游ゴシック" panose="020B0400000000000000" pitchFamily="50" charset="-128"/>
              <a:ea typeface="游ゴシック" panose="020B0400000000000000" pitchFamily="50" charset="-128"/>
              <a:cs typeface="+mn-cs"/>
            </a:rPr>
            <a:t>　　</a:t>
          </a:r>
          <a:r>
            <a:rPr kumimoji="1" lang="ja-JP" altLang="ja-JP" sz="1200">
              <a:solidFill>
                <a:schemeClr val="dk1"/>
              </a:solidFill>
              <a:effectLst/>
              <a:latin typeface="游ゴシック" panose="020B0400000000000000" pitchFamily="50" charset="-128"/>
              <a:ea typeface="游ゴシック" panose="020B0400000000000000" pitchFamily="50" charset="-128"/>
              <a:cs typeface="+mn-cs"/>
            </a:rPr>
            <a:t>標準時間の時間帯</a:t>
          </a:r>
          <a:r>
            <a:rPr kumimoji="1" lang="ja-JP" altLang="en-US" sz="1200">
              <a:latin typeface="游ゴシック" panose="020B0400000000000000" pitchFamily="50" charset="-128"/>
              <a:ea typeface="游ゴシック" panose="020B0400000000000000" pitchFamily="50" charset="-128"/>
            </a:rPr>
            <a:t>　</a:t>
          </a:r>
          <a:r>
            <a:rPr kumimoji="1" lang="en-US" altLang="ja-JP" sz="1200">
              <a:latin typeface="游ゴシック" panose="020B0400000000000000" pitchFamily="50" charset="-128"/>
              <a:ea typeface="游ゴシック" panose="020B0400000000000000" pitchFamily="50" charset="-128"/>
            </a:rPr>
            <a:t>7</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p>
        <a:p>
          <a:pPr algn="l"/>
          <a:r>
            <a:rPr kumimoji="1" lang="ja-JP" altLang="en-US" sz="1200">
              <a:latin typeface="游ゴシック" panose="020B0400000000000000" pitchFamily="50" charset="-128"/>
              <a:ea typeface="游ゴシック" panose="020B0400000000000000" pitchFamily="50" charset="-128"/>
            </a:rPr>
            <a:t>　　短時間の時間帯　</a:t>
          </a:r>
          <a:r>
            <a:rPr kumimoji="1" lang="en-US" altLang="ja-JP" sz="1200">
              <a:latin typeface="游ゴシック" panose="020B0400000000000000" pitchFamily="50" charset="-128"/>
              <a:ea typeface="游ゴシック" panose="020B0400000000000000" pitchFamily="50" charset="-128"/>
            </a:rPr>
            <a:t>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16</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p>
        <a:p>
          <a:pPr algn="l"/>
          <a:r>
            <a:rPr kumimoji="1" lang="ja-JP" altLang="en-US" sz="1200">
              <a:latin typeface="游ゴシック" panose="020B0400000000000000" pitchFamily="50" charset="-128"/>
              <a:ea typeface="游ゴシック" panose="020B0400000000000000" pitchFamily="50" charset="-128"/>
            </a:rPr>
            <a:t>　　延長保育時間　</a:t>
          </a:r>
          <a:r>
            <a:rPr kumimoji="1" lang="en-US" altLang="ja-JP" sz="1200">
              <a:latin typeface="游ゴシック" panose="020B0400000000000000" pitchFamily="50" charset="-128"/>
              <a:ea typeface="游ゴシック" panose="020B0400000000000000" pitchFamily="50" charset="-128"/>
            </a:rPr>
            <a:t>18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19</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p>
        <a:p>
          <a:pPr algn="l"/>
          <a:r>
            <a:rPr kumimoji="1" lang="ja-JP" altLang="en-US" sz="1200">
              <a:latin typeface="游ゴシック" panose="020B0400000000000000" pitchFamily="50" charset="-128"/>
              <a:ea typeface="游ゴシック" panose="020B0400000000000000" pitchFamily="50" charset="-128"/>
            </a:rPr>
            <a:t>　　　在園児童数：</a:t>
          </a:r>
          <a:r>
            <a:rPr kumimoji="1" lang="en-US" altLang="ja-JP" sz="1200">
              <a:latin typeface="游ゴシック" panose="020B0400000000000000" pitchFamily="50" charset="-128"/>
              <a:ea typeface="游ゴシック" panose="020B0400000000000000" pitchFamily="50" charset="-128"/>
            </a:rPr>
            <a:t>19</a:t>
          </a:r>
          <a:r>
            <a:rPr kumimoji="1" lang="ja-JP" altLang="en-US" sz="1200">
              <a:latin typeface="游ゴシック" panose="020B0400000000000000" pitchFamily="50" charset="-128"/>
              <a:ea typeface="游ゴシック" panose="020B0400000000000000" pitchFamily="50" charset="-128"/>
            </a:rPr>
            <a:t>人</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　　短時間延長利用児童数：</a:t>
          </a:r>
          <a:r>
            <a:rPr kumimoji="1" lang="en-US" altLang="ja-JP" sz="1200">
              <a:latin typeface="游ゴシック" panose="020B0400000000000000" pitchFamily="50" charset="-128"/>
              <a:ea typeface="游ゴシック" panose="020B0400000000000000" pitchFamily="50" charset="-128"/>
            </a:rPr>
            <a:t>2</a:t>
          </a:r>
          <a:r>
            <a:rPr kumimoji="1" lang="ja-JP" altLang="en-US" sz="1200">
              <a:latin typeface="游ゴシック" panose="020B0400000000000000" pitchFamily="50" charset="-128"/>
              <a:ea typeface="游ゴシック" panose="020B0400000000000000" pitchFamily="50" charset="-128"/>
            </a:rPr>
            <a:t>人</a:t>
          </a:r>
          <a:endParaRPr kumimoji="1" lang="en-US" altLang="ja-JP" sz="1200">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游ゴシック" panose="020B0400000000000000" pitchFamily="50" charset="-128"/>
              <a:ea typeface="游ゴシック" panose="020B0400000000000000" pitchFamily="50" charset="-128"/>
              <a:cs typeface="+mn-cs"/>
            </a:rPr>
            <a:t>　　</a:t>
          </a:r>
          <a:r>
            <a:rPr kumimoji="1" lang="ja-JP" altLang="ja-JP" sz="1200">
              <a:solidFill>
                <a:schemeClr val="dk1"/>
              </a:solidFill>
              <a:effectLst/>
              <a:latin typeface="游ゴシック" panose="020B0400000000000000" pitchFamily="50" charset="-128"/>
              <a:ea typeface="游ゴシック" panose="020B0400000000000000" pitchFamily="50" charset="-128"/>
              <a:cs typeface="+mn-cs"/>
            </a:rPr>
            <a:t>全体の光熱費：</a:t>
          </a:r>
          <a:r>
            <a:rPr kumimoji="1" lang="en-US" altLang="ja-JP" sz="1200">
              <a:solidFill>
                <a:schemeClr val="dk1"/>
              </a:solidFill>
              <a:effectLst/>
              <a:latin typeface="游ゴシック" panose="020B0400000000000000" pitchFamily="50" charset="-128"/>
              <a:ea typeface="游ゴシック" panose="020B0400000000000000" pitchFamily="50" charset="-128"/>
              <a:cs typeface="+mn-cs"/>
            </a:rPr>
            <a:t>1,200,000</a:t>
          </a:r>
          <a:r>
            <a:rPr kumimoji="1" lang="ja-JP" altLang="ja-JP" sz="1200">
              <a:solidFill>
                <a:schemeClr val="dk1"/>
              </a:solidFill>
              <a:effectLst/>
              <a:latin typeface="游ゴシック" panose="020B0400000000000000" pitchFamily="50" charset="-128"/>
              <a:ea typeface="游ゴシック" panose="020B0400000000000000" pitchFamily="50" charset="-128"/>
              <a:cs typeface="+mn-cs"/>
            </a:rPr>
            <a:t>円</a:t>
          </a:r>
          <a:r>
            <a:rPr kumimoji="1" lang="ja-JP" altLang="en-US" sz="1200">
              <a:solidFill>
                <a:schemeClr val="dk1"/>
              </a:solidFill>
              <a:effectLst/>
              <a:latin typeface="游ゴシック" panose="020B0400000000000000" pitchFamily="50" charset="-128"/>
              <a:ea typeface="游ゴシック" panose="020B0400000000000000" pitchFamily="50" charset="-128"/>
              <a:cs typeface="+mn-cs"/>
            </a:rPr>
            <a:t>　　</a:t>
          </a:r>
          <a:r>
            <a:rPr kumimoji="1" lang="ja-JP" altLang="en-US" sz="1200">
              <a:latin typeface="游ゴシック" panose="020B0400000000000000" pitchFamily="50" charset="-128"/>
              <a:ea typeface="游ゴシック" panose="020B0400000000000000" pitchFamily="50" charset="-128"/>
            </a:rPr>
            <a:t>の場合</a:t>
          </a:r>
          <a:endParaRPr kumimoji="1" lang="en-US" altLang="ja-JP" sz="1200">
            <a:latin typeface="游ゴシック" panose="020B0400000000000000" pitchFamily="50" charset="-128"/>
            <a:ea typeface="游ゴシック" panose="020B0400000000000000" pitchFamily="50" charset="-128"/>
          </a:endParaRPr>
        </a:p>
        <a:p>
          <a:pPr algn="l"/>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・施設全体の開園時間</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　→　</a:t>
          </a:r>
          <a:r>
            <a:rPr kumimoji="1" lang="en-US" altLang="ja-JP" sz="1200">
              <a:latin typeface="游ゴシック" panose="020B0400000000000000" pitchFamily="50" charset="-128"/>
              <a:ea typeface="游ゴシック" panose="020B0400000000000000" pitchFamily="50" charset="-128"/>
            </a:rPr>
            <a:t>12</a:t>
          </a:r>
          <a:r>
            <a:rPr kumimoji="1" lang="ja-JP" altLang="en-US" sz="1200">
              <a:latin typeface="游ゴシック" panose="020B0400000000000000" pitchFamily="50" charset="-128"/>
              <a:ea typeface="游ゴシック" panose="020B0400000000000000" pitchFamily="50" charset="-128"/>
            </a:rPr>
            <a:t>時間　（</a:t>
          </a:r>
          <a:r>
            <a:rPr kumimoji="1" lang="en-US" altLang="ja-JP" sz="1200">
              <a:latin typeface="游ゴシック" panose="020B0400000000000000" pitchFamily="50" charset="-128"/>
              <a:ea typeface="游ゴシック" panose="020B0400000000000000" pitchFamily="50" charset="-128"/>
            </a:rPr>
            <a:t>7</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19</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・保育短時間にかかる延長時間</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　→　</a:t>
          </a:r>
          <a:r>
            <a:rPr kumimoji="1" lang="en-US" altLang="ja-JP" sz="1200">
              <a:latin typeface="游ゴシック" panose="020B0400000000000000" pitchFamily="50" charset="-128"/>
              <a:ea typeface="游ゴシック" panose="020B0400000000000000" pitchFamily="50" charset="-128"/>
            </a:rPr>
            <a:t>3</a:t>
          </a:r>
          <a:r>
            <a:rPr kumimoji="1" lang="ja-JP" altLang="en-US" sz="1200">
              <a:latin typeface="游ゴシック" panose="020B0400000000000000" pitchFamily="50" charset="-128"/>
              <a:ea typeface="游ゴシック" panose="020B0400000000000000" pitchFamily="50" charset="-128"/>
            </a:rPr>
            <a:t>時間　</a:t>
          </a:r>
          <a:endParaRPr kumimoji="1" lang="en-US" altLang="ja-JP" sz="1200">
            <a:latin typeface="游ゴシック" panose="020B0400000000000000" pitchFamily="50" charset="-128"/>
            <a:ea typeface="游ゴシック" panose="020B0400000000000000" pitchFamily="50" charset="-128"/>
          </a:endParaRPr>
        </a:p>
        <a:p>
          <a:pPr algn="l"/>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7</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00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及び</a:t>
          </a:r>
          <a:r>
            <a:rPr kumimoji="1" lang="en-US" altLang="ja-JP" sz="1200">
              <a:latin typeface="游ゴシック" panose="020B0400000000000000" pitchFamily="50" charset="-128"/>
              <a:ea typeface="游ゴシック" panose="020B0400000000000000" pitchFamily="50" charset="-128"/>
            </a:rPr>
            <a:t>16</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30</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18</a:t>
          </a:r>
          <a:r>
            <a:rPr kumimoji="1" lang="ja-JP" altLang="en-US" sz="1200">
              <a:latin typeface="游ゴシック" panose="020B0400000000000000" pitchFamily="50" charset="-128"/>
              <a:ea typeface="游ゴシック" panose="020B0400000000000000" pitchFamily="50" charset="-128"/>
            </a:rPr>
            <a:t>：</a:t>
          </a:r>
          <a:r>
            <a:rPr kumimoji="1" lang="en-US" altLang="ja-JP" sz="1200">
              <a:latin typeface="游ゴシック" panose="020B0400000000000000" pitchFamily="50" charset="-128"/>
              <a:ea typeface="游ゴシック" panose="020B0400000000000000" pitchFamily="50" charset="-128"/>
            </a:rPr>
            <a:t>00</a:t>
          </a:r>
          <a:r>
            <a:rPr kumimoji="1" lang="ja-JP" altLang="en-US" sz="1200">
              <a:latin typeface="游ゴシック" panose="020B0400000000000000" pitchFamily="50" charset="-128"/>
              <a:ea typeface="游ゴシック" panose="020B0400000000000000" pitchFamily="50" charset="-128"/>
            </a:rPr>
            <a:t>）</a:t>
          </a:r>
          <a:endParaRPr kumimoji="1" lang="en-US" altLang="ja-JP" sz="1200">
            <a:latin typeface="游ゴシック" panose="020B0400000000000000" pitchFamily="50" charset="-128"/>
            <a:ea typeface="游ゴシック" panose="020B0400000000000000" pitchFamily="50" charset="-128"/>
          </a:endParaRPr>
        </a:p>
        <a:p>
          <a:pPr algn="l"/>
          <a:endParaRPr kumimoji="1" lang="en-US" altLang="ja-JP" sz="1200">
            <a:latin typeface="游ゴシック" panose="020B0400000000000000" pitchFamily="50" charset="-128"/>
            <a:ea typeface="游ゴシック" panose="020B0400000000000000" pitchFamily="50" charset="-128"/>
          </a:endParaRPr>
        </a:p>
        <a:p>
          <a:pPr algn="l"/>
          <a:r>
            <a:rPr kumimoji="1" lang="en-US" altLang="ja-JP" sz="1400">
              <a:latin typeface="游ゴシック" panose="020B0400000000000000" pitchFamily="50" charset="-128"/>
              <a:ea typeface="游ゴシック" panose="020B0400000000000000" pitchFamily="50" charset="-128"/>
            </a:rPr>
            <a:t>【</a:t>
          </a:r>
          <a:r>
            <a:rPr kumimoji="1" lang="ja-JP" altLang="en-US" sz="1400">
              <a:latin typeface="游ゴシック" panose="020B0400000000000000" pitchFamily="50" charset="-128"/>
              <a:ea typeface="游ゴシック" panose="020B0400000000000000" pitchFamily="50" charset="-128"/>
            </a:rPr>
            <a:t>計算方法</a:t>
          </a:r>
          <a:r>
            <a:rPr kumimoji="1" lang="en-US" altLang="ja-JP" sz="1400">
              <a:latin typeface="游ゴシック" panose="020B0400000000000000" pitchFamily="50" charset="-128"/>
              <a:ea typeface="游ゴシック" panose="020B0400000000000000" pitchFamily="50" charset="-128"/>
            </a:rPr>
            <a:t>】</a:t>
          </a:r>
        </a:p>
        <a:p>
          <a:pPr algn="l"/>
          <a:r>
            <a:rPr kumimoji="1" lang="ja-JP" altLang="en-US" sz="1400" b="1">
              <a:latin typeface="游ゴシック" panose="020B0400000000000000" pitchFamily="50" charset="-128"/>
              <a:ea typeface="游ゴシック" panose="020B0400000000000000" pitchFamily="50" charset="-128"/>
            </a:rPr>
            <a:t>保育短時間にかかる延長分の</a:t>
          </a:r>
          <a:endParaRPr kumimoji="1" lang="en-US" altLang="ja-JP" sz="1400" b="1">
            <a:latin typeface="游ゴシック" panose="020B0400000000000000" pitchFamily="50" charset="-128"/>
            <a:ea typeface="游ゴシック" panose="020B0400000000000000" pitchFamily="50" charset="-128"/>
          </a:endParaRPr>
        </a:p>
        <a:p>
          <a:pPr algn="l"/>
          <a:r>
            <a:rPr kumimoji="1" lang="ja-JP" altLang="en-US" sz="1400" b="1">
              <a:latin typeface="游ゴシック" panose="020B0400000000000000" pitchFamily="50" charset="-128"/>
              <a:ea typeface="游ゴシック" panose="020B0400000000000000" pitchFamily="50" charset="-128"/>
            </a:rPr>
            <a:t>光熱費</a:t>
          </a:r>
          <a:endParaRPr kumimoji="1" lang="en-US" altLang="ja-JP" sz="1400" b="1">
            <a:latin typeface="游ゴシック" panose="020B0400000000000000" pitchFamily="50" charset="-128"/>
            <a:ea typeface="游ゴシック" panose="020B0400000000000000" pitchFamily="50" charset="-128"/>
          </a:endParaRPr>
        </a:p>
        <a:p>
          <a:pPr algn="l"/>
          <a:r>
            <a:rPr kumimoji="1" lang="ja-JP" altLang="en-US" sz="1400" b="1">
              <a:latin typeface="游ゴシック" panose="020B0400000000000000" pitchFamily="50" charset="-128"/>
              <a:ea typeface="游ゴシック" panose="020B0400000000000000" pitchFamily="50" charset="-128"/>
            </a:rPr>
            <a:t>＝</a:t>
          </a:r>
          <a:r>
            <a:rPr kumimoji="1" lang="en-US" altLang="ja-JP" sz="1400" b="1">
              <a:latin typeface="游ゴシック" panose="020B0400000000000000" pitchFamily="50" charset="-128"/>
              <a:ea typeface="游ゴシック" panose="020B0400000000000000" pitchFamily="50" charset="-128"/>
            </a:rPr>
            <a:t>1,200,000</a:t>
          </a:r>
          <a:r>
            <a:rPr kumimoji="1" lang="ja-JP" altLang="en-US" sz="1400" b="1">
              <a:latin typeface="游ゴシック" panose="020B0400000000000000" pitchFamily="50" charset="-128"/>
              <a:ea typeface="游ゴシック" panose="020B0400000000000000" pitchFamily="50" charset="-128"/>
            </a:rPr>
            <a:t>円</a:t>
          </a:r>
          <a:r>
            <a:rPr kumimoji="1" lang="en-US" altLang="ja-JP" sz="1400" b="1">
              <a:latin typeface="游ゴシック" panose="020B0400000000000000" pitchFamily="50" charset="-128"/>
              <a:ea typeface="游ゴシック" panose="020B0400000000000000" pitchFamily="50" charset="-128"/>
            </a:rPr>
            <a:t>×</a:t>
          </a:r>
          <a:r>
            <a:rPr kumimoji="1" lang="ja-JP" altLang="en-US" sz="1400" b="1" u="sng">
              <a:latin typeface="游ゴシック" panose="020B0400000000000000" pitchFamily="50" charset="-128"/>
              <a:ea typeface="游ゴシック" panose="020B0400000000000000" pitchFamily="50" charset="-128"/>
            </a:rPr>
            <a:t> </a:t>
          </a:r>
          <a:r>
            <a:rPr kumimoji="1" lang="ja-JP" altLang="en-US" sz="1400" b="1" u="sng" baseline="0">
              <a:latin typeface="游ゴシック" panose="020B0400000000000000" pitchFamily="50" charset="-128"/>
              <a:ea typeface="游ゴシック" panose="020B0400000000000000" pitchFamily="50" charset="-128"/>
            </a:rPr>
            <a:t> </a:t>
          </a:r>
          <a:r>
            <a:rPr kumimoji="1" lang="en-US" altLang="ja-JP" sz="1400" b="1" u="sng">
              <a:latin typeface="游ゴシック" panose="020B0400000000000000" pitchFamily="50" charset="-128"/>
              <a:ea typeface="游ゴシック" panose="020B0400000000000000" pitchFamily="50" charset="-128"/>
            </a:rPr>
            <a:t>3</a:t>
          </a:r>
          <a:r>
            <a:rPr kumimoji="1" lang="ja-JP" altLang="en-US" sz="1400" b="1" u="sng">
              <a:latin typeface="游ゴシック" panose="020B0400000000000000" pitchFamily="50" charset="-128"/>
              <a:ea typeface="游ゴシック" panose="020B0400000000000000" pitchFamily="50" charset="-128"/>
            </a:rPr>
            <a:t>時間 　</a:t>
          </a:r>
          <a:r>
            <a:rPr kumimoji="1" lang="en-US" altLang="ja-JP" sz="1400" b="1" u="none">
              <a:latin typeface="游ゴシック" panose="020B0400000000000000" pitchFamily="50" charset="-128"/>
              <a:ea typeface="游ゴシック" panose="020B0400000000000000" pitchFamily="50" charset="-128"/>
            </a:rPr>
            <a:t>×</a:t>
          </a:r>
          <a:r>
            <a:rPr kumimoji="1" lang="ja-JP" altLang="en-US" sz="1400" b="1" u="none" baseline="0">
              <a:latin typeface="游ゴシック" panose="020B0400000000000000" pitchFamily="50" charset="-128"/>
              <a:ea typeface="游ゴシック" panose="020B0400000000000000" pitchFamily="50" charset="-128"/>
            </a:rPr>
            <a:t>    </a:t>
          </a:r>
          <a:r>
            <a:rPr kumimoji="1" lang="ja-JP" altLang="en-US" sz="1400" b="1" u="sng" baseline="0">
              <a:latin typeface="游ゴシック" panose="020B0400000000000000" pitchFamily="50" charset="-128"/>
              <a:ea typeface="游ゴシック" panose="020B0400000000000000" pitchFamily="50" charset="-128"/>
            </a:rPr>
            <a:t> </a:t>
          </a:r>
          <a:r>
            <a:rPr kumimoji="1" lang="en-US" altLang="ja-JP" sz="1400" b="1" u="sng" baseline="0">
              <a:latin typeface="游ゴシック" panose="020B0400000000000000" pitchFamily="50" charset="-128"/>
              <a:ea typeface="游ゴシック" panose="020B0400000000000000" pitchFamily="50" charset="-128"/>
            </a:rPr>
            <a:t>2</a:t>
          </a:r>
          <a:r>
            <a:rPr kumimoji="1" lang="ja-JP" altLang="en-US" sz="1400" b="1" u="sng">
              <a:latin typeface="游ゴシック" panose="020B0400000000000000" pitchFamily="50" charset="-128"/>
              <a:ea typeface="游ゴシック" panose="020B0400000000000000" pitchFamily="50" charset="-128"/>
            </a:rPr>
            <a:t>人</a:t>
          </a:r>
          <a:r>
            <a:rPr kumimoji="1" lang="en-US" altLang="ja-JP" sz="1400" b="1" u="sng">
              <a:latin typeface="游ゴシック" panose="020B0400000000000000" pitchFamily="50" charset="-128"/>
              <a:ea typeface="游ゴシック" panose="020B0400000000000000" pitchFamily="50" charset="-128"/>
            </a:rPr>
            <a:t>_</a:t>
          </a:r>
          <a:r>
            <a:rPr kumimoji="1" lang="ja-JP" altLang="en-US" sz="1400" b="1" u="sng">
              <a:latin typeface="游ゴシック" panose="020B0400000000000000" pitchFamily="50" charset="-128"/>
              <a:ea typeface="游ゴシック" panose="020B0400000000000000" pitchFamily="50" charset="-128"/>
            </a:rPr>
            <a:t>　</a:t>
          </a:r>
          <a:r>
            <a:rPr kumimoji="1" lang="ja-JP" altLang="en-US" sz="1400" b="1" u="none">
              <a:latin typeface="游ゴシック" panose="020B0400000000000000" pitchFamily="50" charset="-128"/>
              <a:ea typeface="游ゴシック" panose="020B0400000000000000" pitchFamily="50" charset="-128"/>
            </a:rPr>
            <a:t>　　　</a:t>
          </a:r>
          <a:endParaRPr kumimoji="1" lang="en-US" altLang="ja-JP" sz="1400" b="1" u="none">
            <a:latin typeface="游ゴシック" panose="020B0400000000000000" pitchFamily="50" charset="-128"/>
            <a:ea typeface="游ゴシック" panose="020B0400000000000000" pitchFamily="50" charset="-128"/>
          </a:endParaRPr>
        </a:p>
        <a:p>
          <a:pPr algn="l"/>
          <a:r>
            <a:rPr kumimoji="1" lang="ja-JP" altLang="en-US" sz="1400" b="1" u="none">
              <a:latin typeface="游ゴシック" panose="020B0400000000000000" pitchFamily="50" charset="-128"/>
              <a:ea typeface="游ゴシック" panose="020B0400000000000000" pitchFamily="50" charset="-128"/>
            </a:rPr>
            <a:t>　　　　　　　   </a:t>
          </a:r>
          <a:r>
            <a:rPr kumimoji="1" lang="en-US" altLang="ja-JP" sz="1400" b="1" u="none">
              <a:latin typeface="游ゴシック" panose="020B0400000000000000" pitchFamily="50" charset="-128"/>
              <a:ea typeface="游ゴシック" panose="020B0400000000000000" pitchFamily="50" charset="-128"/>
            </a:rPr>
            <a:t>12</a:t>
          </a:r>
          <a:r>
            <a:rPr kumimoji="1" lang="ja-JP" altLang="en-US" sz="1400" b="1" u="none">
              <a:latin typeface="游ゴシック" panose="020B0400000000000000" pitchFamily="50" charset="-128"/>
              <a:ea typeface="游ゴシック" panose="020B0400000000000000" pitchFamily="50" charset="-128"/>
            </a:rPr>
            <a:t>時間　　</a:t>
          </a:r>
          <a:r>
            <a:rPr kumimoji="1" lang="ja-JP" altLang="en-US" sz="1400" b="1" u="none" baseline="0">
              <a:latin typeface="游ゴシック" panose="020B0400000000000000" pitchFamily="50" charset="-128"/>
              <a:ea typeface="游ゴシック" panose="020B0400000000000000" pitchFamily="50" charset="-128"/>
            </a:rPr>
            <a:t> 　</a:t>
          </a:r>
          <a:r>
            <a:rPr kumimoji="1" lang="en-US" altLang="ja-JP" sz="1400" b="1" u="none" baseline="0">
              <a:latin typeface="游ゴシック" panose="020B0400000000000000" pitchFamily="50" charset="-128"/>
              <a:ea typeface="游ゴシック" panose="020B0400000000000000" pitchFamily="50" charset="-128"/>
            </a:rPr>
            <a:t>19</a:t>
          </a:r>
          <a:r>
            <a:rPr kumimoji="1" lang="ja-JP" altLang="en-US" sz="1400" b="1" u="none">
              <a:latin typeface="游ゴシック" panose="020B0400000000000000" pitchFamily="50" charset="-128"/>
              <a:ea typeface="游ゴシック" panose="020B0400000000000000" pitchFamily="50" charset="-128"/>
            </a:rPr>
            <a:t>人</a:t>
          </a:r>
          <a:endParaRPr kumimoji="1" lang="en-US" altLang="ja-JP" sz="1400" b="1" u="none">
            <a:latin typeface="游ゴシック" panose="020B0400000000000000" pitchFamily="50" charset="-128"/>
            <a:ea typeface="游ゴシック" panose="020B0400000000000000" pitchFamily="50" charset="-128"/>
          </a:endParaRPr>
        </a:p>
        <a:p>
          <a:pPr algn="l"/>
          <a:r>
            <a:rPr kumimoji="1" lang="ja-JP" altLang="en-US" sz="1400" b="1" u="none">
              <a:latin typeface="游ゴシック" panose="020B0400000000000000" pitchFamily="50" charset="-128"/>
              <a:ea typeface="游ゴシック" panose="020B0400000000000000" pitchFamily="50" charset="-128"/>
            </a:rPr>
            <a:t>＝</a:t>
          </a:r>
          <a:r>
            <a:rPr kumimoji="1" lang="en-US" altLang="ja-JP" sz="1400" b="1" u="dbl">
              <a:latin typeface="游ゴシック" panose="020B0400000000000000" pitchFamily="50" charset="-128"/>
              <a:ea typeface="游ゴシック" panose="020B0400000000000000" pitchFamily="50" charset="-128"/>
            </a:rPr>
            <a:t>31,578</a:t>
          </a:r>
          <a:r>
            <a:rPr kumimoji="1" lang="ja-JP" altLang="en-US" sz="1400" b="1" u="dbl">
              <a:latin typeface="游ゴシック" panose="020B0400000000000000" pitchFamily="50" charset="-128"/>
              <a:ea typeface="游ゴシック" panose="020B0400000000000000" pitchFamily="50" charset="-128"/>
            </a:rPr>
            <a:t>円</a:t>
          </a:r>
          <a:endParaRPr kumimoji="1" lang="en-US" altLang="ja-JP" sz="1400" b="1" u="dbl">
            <a:latin typeface="游ゴシック" panose="020B0400000000000000" pitchFamily="50" charset="-128"/>
            <a:ea typeface="游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190501</xdr:colOff>
      <xdr:row>0</xdr:row>
      <xdr:rowOff>333375</xdr:rowOff>
    </xdr:from>
    <xdr:to>
      <xdr:col>11</xdr:col>
      <xdr:colOff>762002</xdr:colOff>
      <xdr:row>3</xdr:row>
      <xdr:rowOff>158750</xdr:rowOff>
    </xdr:to>
    <xdr:sp macro="" textlink="">
      <xdr:nvSpPr>
        <xdr:cNvPr id="2" name="角丸四角形 1"/>
        <xdr:cNvSpPr/>
      </xdr:nvSpPr>
      <xdr:spPr>
        <a:xfrm>
          <a:off x="16303626" y="333375"/>
          <a:ext cx="2365376" cy="1079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800" b="1"/>
            <a:t>作成例</a:t>
          </a:r>
        </a:p>
      </xdr:txBody>
    </xdr:sp>
    <xdr:clientData/>
  </xdr:twoCellAnchor>
  <xdr:twoCellAnchor>
    <xdr:from>
      <xdr:col>9</xdr:col>
      <xdr:colOff>460377</xdr:colOff>
      <xdr:row>3</xdr:row>
      <xdr:rowOff>428625</xdr:rowOff>
    </xdr:from>
    <xdr:to>
      <xdr:col>11</xdr:col>
      <xdr:colOff>619127</xdr:colOff>
      <xdr:row>6</xdr:row>
      <xdr:rowOff>412750</xdr:rowOff>
    </xdr:to>
    <xdr:sp macro="" textlink="">
      <xdr:nvSpPr>
        <xdr:cNvPr id="3" name="AutoShape 6"/>
        <xdr:cNvSpPr>
          <a:spLocks noChangeArrowheads="1"/>
        </xdr:cNvSpPr>
      </xdr:nvSpPr>
      <xdr:spPr bwMode="auto">
        <a:xfrm>
          <a:off x="14779627" y="1682750"/>
          <a:ext cx="3746500" cy="1412875"/>
        </a:xfrm>
        <a:prstGeom prst="wedgeRoundRectCallout">
          <a:avLst>
            <a:gd name="adj1" fmla="val -37969"/>
            <a:gd name="adj2" fmla="val 76661"/>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2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別紙１「延長保育料減免分」の減免額を記載してください。</a:t>
          </a:r>
          <a:endParaRPr lang="en-US" altLang="ja-JP" sz="16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857250</xdr:colOff>
      <xdr:row>3</xdr:row>
      <xdr:rowOff>95250</xdr:rowOff>
    </xdr:from>
    <xdr:to>
      <xdr:col>2</xdr:col>
      <xdr:colOff>1397000</xdr:colOff>
      <xdr:row>6</xdr:row>
      <xdr:rowOff>322036</xdr:rowOff>
    </xdr:to>
    <xdr:sp macro="" textlink="">
      <xdr:nvSpPr>
        <xdr:cNvPr id="4" name="AutoShape 22"/>
        <xdr:cNvSpPr>
          <a:spLocks noChangeArrowheads="1"/>
        </xdr:cNvSpPr>
      </xdr:nvSpPr>
      <xdr:spPr bwMode="auto">
        <a:xfrm>
          <a:off x="857250" y="1349375"/>
          <a:ext cx="2301875" cy="1655536"/>
        </a:xfrm>
        <a:prstGeom prst="wedgeRoundRectCallout">
          <a:avLst>
            <a:gd name="adj1" fmla="val 17885"/>
            <a:gd name="adj2" fmla="val 92164"/>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7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「収支予算（見込）書」の支出合計額</a:t>
          </a:r>
        </a:p>
      </xdr:txBody>
    </xdr:sp>
    <xdr:clientData/>
  </xdr:twoCellAnchor>
  <xdr:twoCellAnchor>
    <xdr:from>
      <xdr:col>5</xdr:col>
      <xdr:colOff>809626</xdr:colOff>
      <xdr:row>2</xdr:row>
      <xdr:rowOff>222250</xdr:rowOff>
    </xdr:from>
    <xdr:to>
      <xdr:col>7</xdr:col>
      <xdr:colOff>424092</xdr:colOff>
      <xdr:row>6</xdr:row>
      <xdr:rowOff>394608</xdr:rowOff>
    </xdr:to>
    <xdr:sp macro="" textlink="">
      <xdr:nvSpPr>
        <xdr:cNvPr id="5" name="AutoShape 5"/>
        <xdr:cNvSpPr>
          <a:spLocks noChangeArrowheads="1"/>
        </xdr:cNvSpPr>
      </xdr:nvSpPr>
      <xdr:spPr bwMode="auto">
        <a:xfrm>
          <a:off x="7953376" y="1000125"/>
          <a:ext cx="3202216" cy="2077358"/>
        </a:xfrm>
        <a:prstGeom prst="wedgeRoundRectCallout">
          <a:avLst>
            <a:gd name="adj1" fmla="val 11545"/>
            <a:gd name="adj2" fmla="val 74316"/>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8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「別表</a:t>
          </a:r>
          <a:r>
            <a:rPr lang="en-US" altLang="ja-JP" sz="16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①」の６．基本分の合計を短時間延長分に、「別表</a:t>
          </a:r>
          <a:r>
            <a:rPr lang="en-US" altLang="ja-JP" sz="16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②」の５．交付基準額を標準時間延長分に記入してください。</a:t>
          </a:r>
        </a:p>
      </xdr:txBody>
    </xdr:sp>
    <xdr:clientData/>
  </xdr:twoCellAnchor>
  <xdr:twoCellAnchor>
    <xdr:from>
      <xdr:col>7</xdr:col>
      <xdr:colOff>714376</xdr:colOff>
      <xdr:row>3</xdr:row>
      <xdr:rowOff>460375</xdr:rowOff>
    </xdr:from>
    <xdr:to>
      <xdr:col>8</xdr:col>
      <xdr:colOff>1412876</xdr:colOff>
      <xdr:row>6</xdr:row>
      <xdr:rowOff>333375</xdr:rowOff>
    </xdr:to>
    <xdr:sp macro="" textlink="">
      <xdr:nvSpPr>
        <xdr:cNvPr id="6" name="AutoShape 6"/>
        <xdr:cNvSpPr>
          <a:spLocks noChangeArrowheads="1"/>
        </xdr:cNvSpPr>
      </xdr:nvSpPr>
      <xdr:spPr bwMode="auto">
        <a:xfrm>
          <a:off x="11445876" y="1714500"/>
          <a:ext cx="2492375" cy="1301750"/>
        </a:xfrm>
        <a:prstGeom prst="wedgeRoundRectCallout">
          <a:avLst>
            <a:gd name="adj1" fmla="val -86"/>
            <a:gd name="adj2" fmla="val 64460"/>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800"/>
            </a:lnSpc>
            <a:defRPr sz="1000"/>
          </a:pPr>
          <a:r>
            <a:rPr lang="ja-JP" altLang="en-US" sz="1050" b="0" i="0" u="none" strike="noStrike" baseline="0">
              <a:solidFill>
                <a:srgbClr val="000000"/>
              </a:solidFill>
              <a:latin typeface="游ゴシック" panose="020B0400000000000000" pitchFamily="50" charset="-128"/>
              <a:ea typeface="游ゴシック" panose="020B0400000000000000" pitchFamily="50" charset="-128"/>
            </a:rPr>
            <a:t>　</a:t>
          </a: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Ｆ の金額について百円未満を切捨てます</a:t>
          </a:r>
          <a:r>
            <a:rPr lang="ja-JP" altLang="en-US" sz="1800" b="0" i="0" u="none" strike="noStrike" baseline="0">
              <a:solidFill>
                <a:srgbClr val="000000"/>
              </a:solidFill>
              <a:latin typeface="游ゴシック" panose="020B0400000000000000" pitchFamily="50" charset="-128"/>
              <a:ea typeface="游ゴシック" panose="020B0400000000000000" pitchFamily="50" charset="-128"/>
            </a:rPr>
            <a:t>。</a:t>
          </a:r>
          <a:endParaRPr lang="en-US" altLang="ja-JP" sz="105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2</xdr:col>
      <xdr:colOff>1762126</xdr:colOff>
      <xdr:row>3</xdr:row>
      <xdr:rowOff>0</xdr:rowOff>
    </xdr:from>
    <xdr:to>
      <xdr:col>4</xdr:col>
      <xdr:colOff>1174752</xdr:colOff>
      <xdr:row>7</xdr:row>
      <xdr:rowOff>95250</xdr:rowOff>
    </xdr:to>
    <xdr:sp macro="" textlink="">
      <xdr:nvSpPr>
        <xdr:cNvPr id="7" name="AutoShape 4"/>
        <xdr:cNvSpPr>
          <a:spLocks noChangeArrowheads="1"/>
        </xdr:cNvSpPr>
      </xdr:nvSpPr>
      <xdr:spPr bwMode="auto">
        <a:xfrm>
          <a:off x="3524251" y="1254125"/>
          <a:ext cx="3000376" cy="1968500"/>
        </a:xfrm>
        <a:prstGeom prst="wedgeRoundRectCallout">
          <a:avLst>
            <a:gd name="adj1" fmla="val -27485"/>
            <a:gd name="adj2" fmla="val 7732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700"/>
            </a:lnSpc>
            <a:defRPr sz="1000"/>
          </a:pPr>
          <a:r>
            <a:rPr lang="ja-JP" altLang="en-US" sz="1600" b="0" i="0" u="none" strike="noStrike" baseline="0">
              <a:solidFill>
                <a:srgbClr val="000000"/>
              </a:solidFill>
              <a:latin typeface="游ゴシック" panose="020B0400000000000000" pitchFamily="50" charset="-128"/>
              <a:ea typeface="游ゴシック" panose="020B0400000000000000" pitchFamily="50" charset="-128"/>
            </a:rPr>
            <a:t>「収支予算（見込）書」の「収入」の「延長保育利用料」と「Ｈ」欄の合計を記入してください。</a:t>
          </a:r>
          <a:endParaRPr lang="en-US" altLang="ja-JP" sz="16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31750</xdr:colOff>
      <xdr:row>20</xdr:row>
      <xdr:rowOff>1</xdr:rowOff>
    </xdr:from>
    <xdr:to>
      <xdr:col>9</xdr:col>
      <xdr:colOff>1238250</xdr:colOff>
      <xdr:row>33</xdr:row>
      <xdr:rowOff>127001</xdr:rowOff>
    </xdr:to>
    <xdr:sp macro="" textlink="">
      <xdr:nvSpPr>
        <xdr:cNvPr id="8" name="角丸四角形 7"/>
        <xdr:cNvSpPr/>
      </xdr:nvSpPr>
      <xdr:spPr>
        <a:xfrm>
          <a:off x="3587750" y="8255001"/>
          <a:ext cx="11969750" cy="22860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i="0">
              <a:latin typeface="游ゴシック" panose="020B0400000000000000" pitchFamily="50" charset="-128"/>
              <a:ea typeface="游ゴシック" panose="020B0400000000000000" pitchFamily="50" charset="-128"/>
            </a:rPr>
            <a:t>エクセルで作成する場合、すべて自動的に反映されます。</a:t>
          </a:r>
          <a:endParaRPr kumimoji="1" lang="en-US" altLang="ja-JP" sz="2000" b="1" i="0">
            <a:latin typeface="游ゴシック" panose="020B0400000000000000" pitchFamily="50" charset="-128"/>
            <a:ea typeface="游ゴシック" panose="020B0400000000000000" pitchFamily="50" charset="-128"/>
          </a:endParaRPr>
        </a:p>
        <a:p>
          <a:pPr algn="l"/>
          <a:r>
            <a:rPr kumimoji="1" lang="en-US" altLang="ja-JP" sz="2000" b="1" i="0">
              <a:latin typeface="游ゴシック" panose="020B0400000000000000" pitchFamily="50" charset="-128"/>
              <a:ea typeface="游ゴシック" panose="020B0400000000000000" pitchFamily="50" charset="-128"/>
            </a:rPr>
            <a:t>I</a:t>
          </a:r>
          <a:r>
            <a:rPr kumimoji="1" lang="ja-JP" altLang="en-US" sz="2000" b="1" i="0">
              <a:latin typeface="游ゴシック" panose="020B0400000000000000" pitchFamily="50" charset="-128"/>
              <a:ea typeface="游ゴシック" panose="020B0400000000000000" pitchFamily="50" charset="-128"/>
            </a:rPr>
            <a:t>「補助金所要額」が今回の補助金申請額となります。</a:t>
          </a:r>
          <a:endParaRPr kumimoji="1" lang="en-US" altLang="ja-JP" sz="2000" b="1" i="0">
            <a:latin typeface="游ゴシック" panose="020B0400000000000000" pitchFamily="50" charset="-128"/>
            <a:ea typeface="游ゴシック" panose="020B0400000000000000" pitchFamily="50" charset="-128"/>
          </a:endParaRPr>
        </a:p>
        <a:p>
          <a:pPr algn="l">
            <a:lnSpc>
              <a:spcPts val="2500"/>
            </a:lnSpc>
          </a:pPr>
          <a:r>
            <a:rPr kumimoji="1" lang="ja-JP" altLang="en-US" sz="2000" b="1" i="0">
              <a:latin typeface="游ゴシック" panose="020B0400000000000000" pitchFamily="50" charset="-128"/>
              <a:ea typeface="游ゴシック" panose="020B0400000000000000" pitchFamily="50" charset="-128"/>
            </a:rPr>
            <a:t>エクセルで作成する場合、自動的に様式第４号の「１．補助金申請額」に反映されます。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15</xdr:col>
      <xdr:colOff>314325</xdr:colOff>
      <xdr:row>0</xdr:row>
      <xdr:rowOff>123825</xdr:rowOff>
    </xdr:from>
    <xdr:to>
      <xdr:col>18</xdr:col>
      <xdr:colOff>265404</xdr:colOff>
      <xdr:row>3</xdr:row>
      <xdr:rowOff>171450</xdr:rowOff>
    </xdr:to>
    <xdr:sp macro="" textlink="">
      <xdr:nvSpPr>
        <xdr:cNvPr id="2" name="角丸四角形 1"/>
        <xdr:cNvSpPr/>
      </xdr:nvSpPr>
      <xdr:spPr>
        <a:xfrm>
          <a:off x="8191500" y="123825"/>
          <a:ext cx="1379829" cy="61912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b="1"/>
            <a:t>作成例</a:t>
          </a:r>
        </a:p>
      </xdr:txBody>
    </xdr:sp>
    <xdr:clientData/>
  </xdr:twoCellAnchor>
  <xdr:twoCellAnchor>
    <xdr:from>
      <xdr:col>0</xdr:col>
      <xdr:colOff>371475</xdr:colOff>
      <xdr:row>2</xdr:row>
      <xdr:rowOff>123824</xdr:rowOff>
    </xdr:from>
    <xdr:to>
      <xdr:col>10</xdr:col>
      <xdr:colOff>329479</xdr:colOff>
      <xdr:row>10</xdr:row>
      <xdr:rowOff>257175</xdr:rowOff>
    </xdr:to>
    <xdr:sp macro="" textlink="">
      <xdr:nvSpPr>
        <xdr:cNvPr id="3" name="AutoShape 10"/>
        <xdr:cNvSpPr>
          <a:spLocks noChangeArrowheads="1"/>
        </xdr:cNvSpPr>
      </xdr:nvSpPr>
      <xdr:spPr bwMode="auto">
        <a:xfrm flipV="1">
          <a:off x="371475" y="504824"/>
          <a:ext cx="4996729" cy="1895476"/>
        </a:xfrm>
        <a:prstGeom prst="wedgeRoundRectCallout">
          <a:avLst>
            <a:gd name="adj1" fmla="val -21759"/>
            <a:gd name="adj2" fmla="val -60003"/>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平均対象児童数は年間の上記延長承認時間区分における各週ごとの最も多い利用児童数の合計を全体の週数で按分し平均とします。</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人の延長があった場合は火曜日の</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8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8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8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同様の計算を各週で行い，各週の最も多い利用児童数をすべて合計した後に全体の週数で按分し（小数点以下第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現時点では年間の見込み人数のため，おおよその数字でもかまいません。</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11</xdr:col>
      <xdr:colOff>121601</xdr:colOff>
      <xdr:row>6</xdr:row>
      <xdr:rowOff>129</xdr:rowOff>
    </xdr:from>
    <xdr:to>
      <xdr:col>17</xdr:col>
      <xdr:colOff>125991</xdr:colOff>
      <xdr:row>11</xdr:row>
      <xdr:rowOff>209550</xdr:rowOff>
    </xdr:to>
    <xdr:sp macro="" textlink="">
      <xdr:nvSpPr>
        <xdr:cNvPr id="4" name="AutoShape 10"/>
        <xdr:cNvSpPr>
          <a:spLocks noChangeArrowheads="1"/>
        </xdr:cNvSpPr>
      </xdr:nvSpPr>
      <xdr:spPr bwMode="auto">
        <a:xfrm rot="10800000" flipV="1">
          <a:off x="5731826" y="1143129"/>
          <a:ext cx="3185740" cy="1619121"/>
        </a:xfrm>
        <a:prstGeom prst="wedgeRoundRectCallout">
          <a:avLst>
            <a:gd name="adj1" fmla="val 57133"/>
            <a:gd name="adj2" fmla="val 73050"/>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現年度の</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月の通常保育時の各月初日の保育短時間児童数の平均を算出します。（小数点以下第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位四捨五入）</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例：</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9</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月　</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×1/12</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ヶ月＝</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3.6</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人</a:t>
          </a: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900"/>
            </a:lnSpc>
            <a:defRPr sz="1000"/>
          </a:pP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4</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（小数点以下第</a:t>
          </a:r>
          <a:r>
            <a:rPr lang="en-US" altLang="ja-JP" sz="8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800" b="0" i="0" u="none" strike="noStrike" baseline="0">
              <a:solidFill>
                <a:srgbClr val="000000"/>
              </a:solidFill>
              <a:latin typeface="游ゴシック" panose="020B0400000000000000" pitchFamily="50" charset="-128"/>
              <a:ea typeface="游ゴシック" panose="020B0400000000000000" pitchFamily="50" charset="-128"/>
            </a:rPr>
            <a:t>位四捨五入）</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16</xdr:col>
      <xdr:colOff>328085</xdr:colOff>
      <xdr:row>6</xdr:row>
      <xdr:rowOff>113768</xdr:rowOff>
    </xdr:from>
    <xdr:to>
      <xdr:col>22</xdr:col>
      <xdr:colOff>119062</xdr:colOff>
      <xdr:row>19</xdr:row>
      <xdr:rowOff>0</xdr:rowOff>
    </xdr:to>
    <xdr:sp macro="" textlink="">
      <xdr:nvSpPr>
        <xdr:cNvPr id="2" name="AutoShape 10"/>
        <xdr:cNvSpPr>
          <a:spLocks noChangeArrowheads="1"/>
        </xdr:cNvSpPr>
      </xdr:nvSpPr>
      <xdr:spPr bwMode="auto">
        <a:xfrm flipV="1">
          <a:off x="11196110" y="1866368"/>
          <a:ext cx="3905777" cy="3372382"/>
        </a:xfrm>
        <a:prstGeom prst="wedgeRoundRectCallout">
          <a:avLst>
            <a:gd name="adj1" fmla="val -53649"/>
            <a:gd name="adj2" fmla="val 2340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800"/>
            </a:lnSpc>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黄色いセルに、年間の平均利用児童数を入力します。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平均対象児童数は年間の上記延長承認時間区分における各週ごとの最も多い利用児童数の合計を全体の週数で割り，平均とします。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人の延長があった場合は水曜日の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同様の計算を各週で行い，各週の最も多い利用児童数をすべて合計した後に全体の週数で割り（小数点以下第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382324</xdr:colOff>
      <xdr:row>23</xdr:row>
      <xdr:rowOff>23813</xdr:rowOff>
    </xdr:from>
    <xdr:to>
      <xdr:col>22</xdr:col>
      <xdr:colOff>190501</xdr:colOff>
      <xdr:row>28</xdr:row>
      <xdr:rowOff>321469</xdr:rowOff>
    </xdr:to>
    <xdr:sp macro="" textlink="">
      <xdr:nvSpPr>
        <xdr:cNvPr id="3" name="AutoShape 11"/>
        <xdr:cNvSpPr>
          <a:spLocks noChangeArrowheads="1"/>
        </xdr:cNvSpPr>
      </xdr:nvSpPr>
      <xdr:spPr bwMode="auto">
        <a:xfrm>
          <a:off x="11250349" y="6367463"/>
          <a:ext cx="3922977" cy="1678781"/>
        </a:xfrm>
        <a:prstGeom prst="wedgeRoundRectCallout">
          <a:avLst>
            <a:gd name="adj1" fmla="val -54099"/>
            <a:gd name="adj2" fmla="val -23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800"/>
            </a:lnSpc>
            <a:spcBef>
              <a:spcPts val="0"/>
            </a:spcBef>
            <a:defRPr sz="1000"/>
          </a:pP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平均利用児童数と実施類型（承認時間）から，該当する区分の補助基準額が自動で計算されます。（別表１の（</a:t>
          </a:r>
          <a:r>
            <a:rPr lang="en-US" altLang="ja-JP" sz="1400" b="1" i="0" u="none" strike="noStrike" baseline="0">
              <a:solidFill>
                <a:srgbClr val="000000"/>
              </a:solidFill>
              <a:latin typeface="游ゴシック" panose="020B0400000000000000" pitchFamily="50" charset="-128"/>
              <a:ea typeface="游ゴシック" panose="020B0400000000000000" pitchFamily="50" charset="-128"/>
            </a:rPr>
            <a:t>E</a:t>
          </a: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）延長保育標準時間にも自動で転記されます。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1095374</xdr:colOff>
      <xdr:row>40</xdr:row>
      <xdr:rowOff>619125</xdr:rowOff>
    </xdr:from>
    <xdr:to>
      <xdr:col>15</xdr:col>
      <xdr:colOff>23812</xdr:colOff>
      <xdr:row>51</xdr:row>
      <xdr:rowOff>285749</xdr:rowOff>
    </xdr:to>
    <xdr:sp macro="" textlink="">
      <xdr:nvSpPr>
        <xdr:cNvPr id="4" name="正方形/長方形 3"/>
        <xdr:cNvSpPr/>
      </xdr:nvSpPr>
      <xdr:spPr>
        <a:xfrm>
          <a:off x="514349" y="10982325"/>
          <a:ext cx="9863138" cy="4724399"/>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264583</xdr:colOff>
      <xdr:row>3</xdr:row>
      <xdr:rowOff>84667</xdr:rowOff>
    </xdr:from>
    <xdr:to>
      <xdr:col>16</xdr:col>
      <xdr:colOff>603250</xdr:colOff>
      <xdr:row>4</xdr:row>
      <xdr:rowOff>179917</xdr:rowOff>
    </xdr:to>
    <xdr:sp macro="" textlink="">
      <xdr:nvSpPr>
        <xdr:cNvPr id="5" name="楕円 4"/>
        <xdr:cNvSpPr/>
      </xdr:nvSpPr>
      <xdr:spPr>
        <a:xfrm>
          <a:off x="11154833" y="793750"/>
          <a:ext cx="338667" cy="285750"/>
        </a:xfrm>
        <a:prstGeom prst="ellipse">
          <a:avLst/>
        </a:prstGeom>
        <a:noFill/>
        <a:ln w="3175"/>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271195</xdr:colOff>
      <xdr:row>0</xdr:row>
      <xdr:rowOff>243416</xdr:rowOff>
    </xdr:from>
    <xdr:to>
      <xdr:col>15</xdr:col>
      <xdr:colOff>265903</xdr:colOff>
      <xdr:row>4</xdr:row>
      <xdr:rowOff>70115</xdr:rowOff>
    </xdr:to>
    <xdr:sp macro="" textlink="">
      <xdr:nvSpPr>
        <xdr:cNvPr id="6" name="角丸四角形 5"/>
        <xdr:cNvSpPr/>
      </xdr:nvSpPr>
      <xdr:spPr>
        <a:xfrm>
          <a:off x="8684945" y="243416"/>
          <a:ext cx="1952625" cy="726282"/>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endParaRPr kumimoji="1" lang="ja-JP" altLang="en-US" sz="2800" b="1"/>
        </a:p>
      </xdr:txBody>
    </xdr:sp>
    <xdr:clientData/>
  </xdr:twoCellAnchor>
  <xdr:twoCellAnchor>
    <xdr:from>
      <xdr:col>6</xdr:col>
      <xdr:colOff>743477</xdr:colOff>
      <xdr:row>14</xdr:row>
      <xdr:rowOff>84668</xdr:rowOff>
    </xdr:from>
    <xdr:to>
      <xdr:col>15</xdr:col>
      <xdr:colOff>419175</xdr:colOff>
      <xdr:row>27</xdr:row>
      <xdr:rowOff>222250</xdr:rowOff>
    </xdr:to>
    <xdr:sp macro="" textlink="">
      <xdr:nvSpPr>
        <xdr:cNvPr id="7" name="AutoShape 11"/>
        <xdr:cNvSpPr>
          <a:spLocks noChangeArrowheads="1"/>
        </xdr:cNvSpPr>
      </xdr:nvSpPr>
      <xdr:spPr bwMode="auto">
        <a:xfrm>
          <a:off x="4606394" y="3524251"/>
          <a:ext cx="6184448" cy="3503082"/>
        </a:xfrm>
        <a:prstGeom prst="wedgeRoundRectCallout">
          <a:avLst>
            <a:gd name="adj1" fmla="val -58713"/>
            <a:gd name="adj2" fmla="val -1541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700"/>
            </a:lnSpc>
            <a:spcBef>
              <a:spcPts val="0"/>
            </a:spcBef>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平均利用児童数と実施類型（承認時間）から，該当する区分の補助基準額が自動計算されます。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ja-JP" altLang="en-US" sz="11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記載例の場合は実施類型は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時間延長型ですが，平均利用児童数が</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人の要件を満たしていないため（下記「参考」参照），</a:t>
          </a:r>
          <a:r>
            <a:rPr kumimoji="0" lang="ja-JP" altLang="en-US" sz="1200" b="0" i="0" u="none" strike="noStrike" kern="0" cap="none" spc="0" normalizeH="0" baseline="0" noProof="0">
              <a:ln>
                <a:noFill/>
              </a:ln>
              <a:solidFill>
                <a:srgbClr val="000000"/>
              </a:solidFill>
              <a:effectLst/>
              <a:uLnTx/>
              <a:uFillTx/>
              <a:latin typeface="游ゴシック" panose="020B0400000000000000" pitchFamily="50" charset="-128"/>
              <a:ea typeface="游ゴシック" panose="020B0400000000000000" pitchFamily="50" charset="-128"/>
            </a:rPr>
            <a:t>補助基準額は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分延長の</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600,000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円が基本分の金額となります。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 </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上記例で</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30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分延長型及び</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時間延長型の両方で要件を満たしている場合，補助基準額は</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時間延長の</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1,422,000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円となります。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marL="0" algn="l" rtl="0">
            <a:lnSpc>
              <a:spcPts val="1700"/>
            </a:lnSpc>
            <a:spcBef>
              <a:spcPts val="0"/>
            </a:spcBef>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　補助基準額については，別紙「延長保育事業費補助基準額一覧表」参照</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74083</xdr:colOff>
      <xdr:row>4</xdr:row>
      <xdr:rowOff>136257</xdr:rowOff>
    </xdr:from>
    <xdr:to>
      <xdr:col>15</xdr:col>
      <xdr:colOff>162716</xdr:colOff>
      <xdr:row>11</xdr:row>
      <xdr:rowOff>5291</xdr:rowOff>
    </xdr:to>
    <xdr:sp macro="" textlink="">
      <xdr:nvSpPr>
        <xdr:cNvPr id="8" name="AutoShape 10"/>
        <xdr:cNvSpPr>
          <a:spLocks noChangeArrowheads="1"/>
        </xdr:cNvSpPr>
      </xdr:nvSpPr>
      <xdr:spPr bwMode="auto">
        <a:xfrm flipV="1">
          <a:off x="592666" y="1035840"/>
          <a:ext cx="9941717" cy="1583534"/>
        </a:xfrm>
        <a:prstGeom prst="wedgeRoundRectCallout">
          <a:avLst>
            <a:gd name="adj1" fmla="val -26981"/>
            <a:gd name="adj2" fmla="val -75041"/>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平均対象児童数は年間の上記延長承認時間区分における各週ごとの最も多い利用児童数の合計を全体の週数で按分し平均とします。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0</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人の延長があった場合は火曜日の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同様の計算を各週で行い，各週の最も多い利用児童数をすべて合計した後に全体の週数で按分し（小数点以下第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現時点では年間の見込み人数のため，おおよその数字でもかまいません。</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100"/>
            </a:lnSpc>
            <a:defRPr sz="1000"/>
          </a:pPr>
          <a:endParaRPr lang="en-US" altLang="ja-JP" sz="8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19</xdr:col>
      <xdr:colOff>133350</xdr:colOff>
      <xdr:row>0</xdr:row>
      <xdr:rowOff>476250</xdr:rowOff>
    </xdr:from>
    <xdr:to>
      <xdr:col>21</xdr:col>
      <xdr:colOff>723900</xdr:colOff>
      <xdr:row>3</xdr:row>
      <xdr:rowOff>57150</xdr:rowOff>
    </xdr:to>
    <xdr:sp macro="" textlink="">
      <xdr:nvSpPr>
        <xdr:cNvPr id="2" name="角丸四角形 1"/>
        <xdr:cNvSpPr/>
      </xdr:nvSpPr>
      <xdr:spPr>
        <a:xfrm>
          <a:off x="21393150" y="476250"/>
          <a:ext cx="2990850" cy="12763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600" b="1"/>
            <a:t>作成例</a:t>
          </a:r>
        </a:p>
      </xdr:txBody>
    </xdr:sp>
    <xdr:clientData/>
  </xdr:twoCellAnchor>
  <xdr:twoCellAnchor>
    <xdr:from>
      <xdr:col>2</xdr:col>
      <xdr:colOff>495300</xdr:colOff>
      <xdr:row>5</xdr:row>
      <xdr:rowOff>590547</xdr:rowOff>
    </xdr:from>
    <xdr:to>
      <xdr:col>8</xdr:col>
      <xdr:colOff>361950</xdr:colOff>
      <xdr:row>7</xdr:row>
      <xdr:rowOff>609598</xdr:rowOff>
    </xdr:to>
    <xdr:sp macro="" textlink="">
      <xdr:nvSpPr>
        <xdr:cNvPr id="3" name="AutoShape 10"/>
        <xdr:cNvSpPr>
          <a:spLocks noChangeArrowheads="1"/>
        </xdr:cNvSpPr>
      </xdr:nvSpPr>
      <xdr:spPr bwMode="auto">
        <a:xfrm flipV="1">
          <a:off x="1866900" y="3314697"/>
          <a:ext cx="6553200" cy="2209801"/>
        </a:xfrm>
        <a:prstGeom prst="wedgeRoundRectCallout">
          <a:avLst>
            <a:gd name="adj1" fmla="val 10497"/>
            <a:gd name="adj2" fmla="val -88926"/>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Ａ欄の延べ人数とは，実人数に延長保育を利用した月数を乗じた人数のことです。</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例：Ａ階層の児童が</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ヶ月延長保育を利用した場合は延べ人数は</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8</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ja-JP" altLang="en-US" sz="24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8</xdr:col>
      <xdr:colOff>990600</xdr:colOff>
      <xdr:row>3</xdr:row>
      <xdr:rowOff>95250</xdr:rowOff>
    </xdr:from>
    <xdr:to>
      <xdr:col>12</xdr:col>
      <xdr:colOff>1047750</xdr:colOff>
      <xdr:row>8</xdr:row>
      <xdr:rowOff>247649</xdr:rowOff>
    </xdr:to>
    <xdr:sp macro="" textlink="">
      <xdr:nvSpPr>
        <xdr:cNvPr id="4" name="AutoShape 10"/>
        <xdr:cNvSpPr>
          <a:spLocks noChangeArrowheads="1"/>
        </xdr:cNvSpPr>
      </xdr:nvSpPr>
      <xdr:spPr bwMode="auto">
        <a:xfrm flipV="1">
          <a:off x="9048750" y="1790700"/>
          <a:ext cx="4857750" cy="4152899"/>
        </a:xfrm>
        <a:prstGeom prst="wedgeRoundRectCallout">
          <a:avLst>
            <a:gd name="adj1" fmla="val -53568"/>
            <a:gd name="adj2" fmla="val -67199"/>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Ｂの単価欄には下記の単価が入ります。</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月額制の場合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Ａ階層Ｂ階層，及びＣ</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～Ｃ</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5</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階層</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各延長時間　　　</a:t>
          </a:r>
          <a:r>
            <a:rPr lang="en-US" altLang="ja-JP" sz="2000" b="0" i="0" u="sng" strike="noStrike" baseline="0">
              <a:solidFill>
                <a:srgbClr val="000000"/>
              </a:solidFill>
              <a:latin typeface="游ゴシック" panose="020B0400000000000000" pitchFamily="50" charset="-128"/>
              <a:ea typeface="游ゴシック" panose="020B0400000000000000" pitchFamily="50" charset="-128"/>
            </a:rPr>
            <a:t>1,000</a:t>
          </a: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円</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多子減免</a:t>
          </a: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各延長時間　　　</a:t>
          </a:r>
          <a:r>
            <a:rPr lang="en-US" altLang="ja-JP" sz="2000" b="0" i="0" u="sng" strike="noStrike" baseline="0">
              <a:solidFill>
                <a:srgbClr val="000000"/>
              </a:solidFill>
              <a:latin typeface="游ゴシック" panose="020B0400000000000000" pitchFamily="50" charset="-128"/>
              <a:ea typeface="游ゴシック" panose="020B0400000000000000" pitchFamily="50" charset="-128"/>
            </a:rPr>
            <a:t>500</a:t>
          </a: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円</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endParaRPr lang="en-US" altLang="ja-JP" sz="20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1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日額制の場合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1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各施設の設定による</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13</xdr:col>
      <xdr:colOff>704850</xdr:colOff>
      <xdr:row>5</xdr:row>
      <xdr:rowOff>0</xdr:rowOff>
    </xdr:from>
    <xdr:to>
      <xdr:col>20</xdr:col>
      <xdr:colOff>609600</xdr:colOff>
      <xdr:row>7</xdr:row>
      <xdr:rowOff>571500</xdr:rowOff>
    </xdr:to>
    <xdr:sp macro="" textlink="">
      <xdr:nvSpPr>
        <xdr:cNvPr id="5" name="AutoShape 10"/>
        <xdr:cNvSpPr>
          <a:spLocks noChangeArrowheads="1"/>
        </xdr:cNvSpPr>
      </xdr:nvSpPr>
      <xdr:spPr bwMode="auto">
        <a:xfrm flipV="1">
          <a:off x="14763750" y="2724150"/>
          <a:ext cx="8305800" cy="2762250"/>
        </a:xfrm>
        <a:prstGeom prst="wedgeRoundRectCallout">
          <a:avLst>
            <a:gd name="adj1" fmla="val -10449"/>
            <a:gd name="adj2" fmla="val -88578"/>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800"/>
            </a:lnSpc>
          </a:pP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人で</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分延長型と</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時間延長型の両方で利用実績がある場合はそれぞれの延長類型に延</a:t>
          </a:r>
          <a:r>
            <a:rPr lang="ja-JP" altLang="en-US" sz="1800" b="0" i="0" baseline="0">
              <a:effectLst/>
              <a:latin typeface="游ゴシック" panose="020B0400000000000000" pitchFamily="50" charset="-128"/>
              <a:ea typeface="游ゴシック" panose="020B0400000000000000" pitchFamily="50" charset="-128"/>
              <a:cs typeface="+mn-cs"/>
            </a:rPr>
            <a:t>べ</a:t>
          </a:r>
          <a:r>
            <a:rPr lang="ja-JP" altLang="ja-JP" sz="1800" b="0" i="0" baseline="0">
              <a:effectLst/>
              <a:latin typeface="游ゴシック" panose="020B0400000000000000" pitchFamily="50" charset="-128"/>
              <a:ea typeface="游ゴシック" panose="020B0400000000000000" pitchFamily="50" charset="-128"/>
              <a:cs typeface="+mn-cs"/>
            </a:rPr>
            <a:t>人数を記載してください。</a:t>
          </a:r>
          <a:endParaRPr lang="ja-JP" altLang="ja-JP" sz="3600">
            <a:effectLst/>
            <a:latin typeface="游ゴシック" panose="020B0400000000000000" pitchFamily="50" charset="-128"/>
            <a:ea typeface="游ゴシック" panose="020B0400000000000000" pitchFamily="50" charset="-128"/>
          </a:endParaRPr>
        </a:p>
        <a:p>
          <a:pPr algn="l">
            <a:lnSpc>
              <a:spcPts val="2800"/>
            </a:lnSpc>
          </a:pPr>
          <a:r>
            <a:rPr lang="ja-JP" altLang="ja-JP" sz="1800" b="0" i="0" baseline="0">
              <a:effectLst/>
              <a:latin typeface="游ゴシック" panose="020B0400000000000000" pitchFamily="50" charset="-128"/>
              <a:ea typeface="游ゴシック" panose="020B0400000000000000" pitchFamily="50" charset="-128"/>
              <a:cs typeface="+mn-cs"/>
            </a:rPr>
            <a:t>例：Ａ階層の児童が</a:t>
          </a:r>
          <a:r>
            <a:rPr lang="en-US" altLang="ja-JP" sz="1800" b="0" i="0" baseline="0">
              <a:effectLst/>
              <a:latin typeface="游ゴシック" panose="020B0400000000000000" pitchFamily="50" charset="-128"/>
              <a:ea typeface="游ゴシック" panose="020B0400000000000000" pitchFamily="50" charset="-128"/>
              <a:cs typeface="+mn-cs"/>
            </a:rPr>
            <a:t>4</a:t>
          </a:r>
          <a:r>
            <a:rPr lang="ja-JP" altLang="ja-JP" sz="1800" b="0" i="0" baseline="0">
              <a:effectLst/>
              <a:latin typeface="游ゴシック" panose="020B0400000000000000" pitchFamily="50" charset="-128"/>
              <a:ea typeface="游ゴシック" panose="020B0400000000000000" pitchFamily="50" charset="-128"/>
              <a:cs typeface="+mn-cs"/>
            </a:rPr>
            <a:t>月のみ</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分延長を行い，</a:t>
          </a:r>
          <a:r>
            <a:rPr lang="en-US" altLang="ja-JP" sz="1800" b="0" i="0" baseline="0">
              <a:effectLst/>
              <a:latin typeface="游ゴシック" panose="020B0400000000000000" pitchFamily="50" charset="-128"/>
              <a:ea typeface="游ゴシック" panose="020B0400000000000000" pitchFamily="50" charset="-128"/>
              <a:cs typeface="+mn-cs"/>
            </a:rPr>
            <a:t>5</a:t>
          </a:r>
          <a:r>
            <a:rPr lang="ja-JP" altLang="ja-JP" sz="1800" b="0" i="0" baseline="0">
              <a:effectLst/>
              <a:latin typeface="游ゴシック" panose="020B0400000000000000" pitchFamily="50" charset="-128"/>
              <a:ea typeface="游ゴシック" panose="020B0400000000000000" pitchFamily="50" charset="-128"/>
              <a:cs typeface="+mn-cs"/>
            </a:rPr>
            <a:t>月～</a:t>
          </a:r>
          <a:r>
            <a:rPr lang="en-US" altLang="ja-JP" sz="1800" b="0" i="0" baseline="0">
              <a:effectLst/>
              <a:latin typeface="游ゴシック" panose="020B0400000000000000" pitchFamily="50" charset="-128"/>
              <a:ea typeface="游ゴシック" panose="020B0400000000000000" pitchFamily="50" charset="-128"/>
              <a:cs typeface="+mn-cs"/>
            </a:rPr>
            <a:t>3</a:t>
          </a:r>
          <a:r>
            <a:rPr lang="ja-JP" altLang="ja-JP" sz="1800" b="0" i="0" baseline="0">
              <a:effectLst/>
              <a:latin typeface="游ゴシック" panose="020B0400000000000000" pitchFamily="50" charset="-128"/>
              <a:ea typeface="游ゴシック" panose="020B0400000000000000" pitchFamily="50" charset="-128"/>
              <a:cs typeface="+mn-cs"/>
            </a:rPr>
            <a:t>月は</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時間延長を行った場合の延べ人数は，</a:t>
          </a:r>
          <a:r>
            <a:rPr lang="en-US" altLang="ja-JP" sz="1800" b="0" i="0" baseline="0">
              <a:effectLst/>
              <a:latin typeface="游ゴシック" panose="020B0400000000000000" pitchFamily="50" charset="-128"/>
              <a:ea typeface="游ゴシック" panose="020B0400000000000000" pitchFamily="50" charset="-128"/>
              <a:cs typeface="+mn-cs"/>
            </a:rPr>
            <a:t>30</a:t>
          </a:r>
          <a:r>
            <a:rPr lang="ja-JP" altLang="ja-JP" sz="1800" b="0" i="0" baseline="0">
              <a:effectLst/>
              <a:latin typeface="游ゴシック" panose="020B0400000000000000" pitchFamily="50" charset="-128"/>
              <a:ea typeface="游ゴシック" panose="020B0400000000000000" pitchFamily="50" charset="-128"/>
              <a:cs typeface="+mn-cs"/>
            </a:rPr>
            <a:t>分延長型で</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人，</a:t>
          </a:r>
          <a:r>
            <a:rPr lang="en-US" altLang="ja-JP" sz="1800" b="0" i="0" baseline="0">
              <a:effectLst/>
              <a:latin typeface="游ゴシック" panose="020B0400000000000000" pitchFamily="50" charset="-128"/>
              <a:ea typeface="游ゴシック" panose="020B0400000000000000" pitchFamily="50" charset="-128"/>
              <a:cs typeface="+mn-cs"/>
            </a:rPr>
            <a:t>1</a:t>
          </a:r>
          <a:r>
            <a:rPr lang="ja-JP" altLang="ja-JP" sz="1800" b="0" i="0" baseline="0">
              <a:effectLst/>
              <a:latin typeface="游ゴシック" panose="020B0400000000000000" pitchFamily="50" charset="-128"/>
              <a:ea typeface="游ゴシック" panose="020B0400000000000000" pitchFamily="50" charset="-128"/>
              <a:cs typeface="+mn-cs"/>
            </a:rPr>
            <a:t>時間延長型で</a:t>
          </a:r>
          <a:r>
            <a:rPr lang="en-US" altLang="ja-JP" sz="1800" b="0" i="0" baseline="0">
              <a:effectLst/>
              <a:latin typeface="游ゴシック" panose="020B0400000000000000" pitchFamily="50" charset="-128"/>
              <a:ea typeface="游ゴシック" panose="020B0400000000000000" pitchFamily="50" charset="-128"/>
              <a:cs typeface="+mn-cs"/>
            </a:rPr>
            <a:t>11</a:t>
          </a:r>
          <a:r>
            <a:rPr lang="ja-JP" altLang="ja-JP" sz="1800" b="0" i="0" baseline="0">
              <a:effectLst/>
              <a:latin typeface="游ゴシック" panose="020B0400000000000000" pitchFamily="50" charset="-128"/>
              <a:ea typeface="游ゴシック" panose="020B0400000000000000" pitchFamily="50" charset="-128"/>
              <a:cs typeface="+mn-cs"/>
            </a:rPr>
            <a:t>人と記載してください</a:t>
          </a:r>
          <a:r>
            <a:rPr lang="ja-JP" altLang="en-US" sz="1800" b="0" i="0" baseline="0">
              <a:effectLst/>
              <a:latin typeface="游ゴシック" panose="020B0400000000000000" pitchFamily="50" charset="-128"/>
              <a:ea typeface="游ゴシック" panose="020B0400000000000000" pitchFamily="50" charset="-128"/>
              <a:cs typeface="+mn-cs"/>
            </a:rPr>
            <a:t>。</a:t>
          </a:r>
          <a:endParaRPr lang="en-US" altLang="ja-JP" sz="36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12</xdr:col>
      <xdr:colOff>571500</xdr:colOff>
      <xdr:row>24</xdr:row>
      <xdr:rowOff>228600</xdr:rowOff>
    </xdr:from>
    <xdr:to>
      <xdr:col>18</xdr:col>
      <xdr:colOff>495300</xdr:colOff>
      <xdr:row>38</xdr:row>
      <xdr:rowOff>419099</xdr:rowOff>
    </xdr:to>
    <xdr:sp macro="" textlink="">
      <xdr:nvSpPr>
        <xdr:cNvPr id="6" name="AutoShape 10"/>
        <xdr:cNvSpPr>
          <a:spLocks noChangeArrowheads="1"/>
        </xdr:cNvSpPr>
      </xdr:nvSpPr>
      <xdr:spPr bwMode="auto">
        <a:xfrm flipV="1">
          <a:off x="13430250" y="10420350"/>
          <a:ext cx="7124700" cy="5924549"/>
        </a:xfrm>
        <a:prstGeom prst="wedgeRoundRectCallout">
          <a:avLst>
            <a:gd name="adj1" fmla="val 36690"/>
            <a:gd name="adj2" fmla="val 70052"/>
            <a:gd name="adj3" fmla="val 16667"/>
          </a:avLst>
        </a:prstGeom>
        <a:solidFill>
          <a:schemeClr val="accent6">
            <a:lumMod val="40000"/>
            <a:lumOff val="60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2000"/>
            </a:lnSpc>
          </a:pPr>
          <a:r>
            <a:rPr lang="ja-JP" altLang="ja-JP" sz="2000" b="0" i="0" baseline="0">
              <a:effectLst/>
              <a:latin typeface="游ゴシック" panose="020B0400000000000000" pitchFamily="50" charset="-128"/>
              <a:ea typeface="游ゴシック" panose="020B0400000000000000" pitchFamily="50" charset="-128"/>
              <a:cs typeface="+mn-cs"/>
            </a:rPr>
            <a:t>Ｂの単価欄には下記の単価が入ります</a:t>
          </a:r>
          <a:endParaRPr lang="en-US" altLang="ja-JP" sz="2000" b="0" i="0" baseline="0">
            <a:effectLst/>
            <a:latin typeface="游ゴシック" panose="020B0400000000000000" pitchFamily="50" charset="-128"/>
            <a:ea typeface="游ゴシック" panose="020B0400000000000000" pitchFamily="50" charset="-128"/>
            <a:cs typeface="+mn-cs"/>
          </a:endParaRPr>
        </a:p>
        <a:p>
          <a:pPr algn="l" rtl="0">
            <a:lnSpc>
              <a:spcPts val="2300"/>
            </a:lnSpc>
          </a:pP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baseline="0">
              <a:effectLst/>
              <a:latin typeface="游ゴシック" panose="020B0400000000000000" pitchFamily="50" charset="-128"/>
              <a:ea typeface="游ゴシック" panose="020B0400000000000000" pitchFamily="50" charset="-128"/>
              <a:cs typeface="+mn-cs"/>
            </a:rPr>
            <a:t>【</a:t>
          </a:r>
          <a:r>
            <a:rPr lang="ja-JP" altLang="en-US" sz="2000" b="0" i="0" baseline="0">
              <a:effectLst/>
              <a:latin typeface="游ゴシック" panose="020B0400000000000000" pitchFamily="50" charset="-128"/>
              <a:ea typeface="游ゴシック" panose="020B0400000000000000" pitchFamily="50" charset="-128"/>
              <a:cs typeface="+mn-cs"/>
            </a:rPr>
            <a:t>月額制の場合</a:t>
          </a:r>
          <a:r>
            <a:rPr lang="en-US" altLang="ja-JP" sz="2000" b="0" i="0" baseline="0">
              <a:effectLst/>
              <a:latin typeface="游ゴシック" panose="020B0400000000000000" pitchFamily="50" charset="-128"/>
              <a:ea typeface="游ゴシック" panose="020B0400000000000000" pitchFamily="50" charset="-128"/>
              <a:cs typeface="+mn-cs"/>
            </a:rPr>
            <a:t>】</a:t>
          </a:r>
        </a:p>
        <a:p>
          <a:pPr algn="l" rtl="0">
            <a:lnSpc>
              <a:spcPts val="2300"/>
            </a:lnSpc>
          </a:pPr>
          <a:r>
            <a:rPr lang="ja-JP" altLang="ja-JP" sz="2000" b="0" i="0" baseline="0">
              <a:effectLst/>
              <a:latin typeface="游ゴシック" panose="020B0400000000000000" pitchFamily="50" charset="-128"/>
              <a:ea typeface="游ゴシック" panose="020B0400000000000000" pitchFamily="50" charset="-128"/>
              <a:cs typeface="+mn-cs"/>
            </a:rPr>
            <a:t>Ａ階層及びＢ階層</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30</a:t>
          </a:r>
          <a:r>
            <a:rPr lang="ja-JP" altLang="ja-JP" sz="2000" b="0" i="0" u="sng" baseline="0">
              <a:effectLst/>
              <a:latin typeface="游ゴシック" panose="020B0400000000000000" pitchFamily="50" charset="-128"/>
              <a:ea typeface="游ゴシック" panose="020B0400000000000000" pitchFamily="50" charset="-128"/>
              <a:cs typeface="+mn-cs"/>
            </a:rPr>
            <a:t>分延長　　　　　　　</a:t>
          </a:r>
          <a:r>
            <a:rPr lang="en-US" altLang="ja-JP" sz="2000" b="0" i="0" u="sng" baseline="0">
              <a:effectLst/>
              <a:latin typeface="游ゴシック" panose="020B0400000000000000" pitchFamily="50" charset="-128"/>
              <a:ea typeface="游ゴシック" panose="020B0400000000000000" pitchFamily="50" charset="-128"/>
              <a:cs typeface="+mn-cs"/>
            </a:rPr>
            <a:t>3,000</a:t>
          </a:r>
          <a:r>
            <a:rPr lang="ja-JP" altLang="ja-JP" sz="2000" b="0" i="0" u="sng" baseline="0">
              <a:effectLst/>
              <a:latin typeface="游ゴシック" panose="020B0400000000000000" pitchFamily="50" charset="-128"/>
              <a:ea typeface="游ゴシック" panose="020B0400000000000000" pitchFamily="50" charset="-128"/>
              <a:cs typeface="+mn-cs"/>
            </a:rPr>
            <a:t>円</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1</a:t>
          </a:r>
          <a:r>
            <a:rPr lang="ja-JP" altLang="ja-JP" sz="2000" b="0" i="0" u="sng" baseline="0">
              <a:effectLst/>
              <a:latin typeface="游ゴシック" panose="020B0400000000000000" pitchFamily="50" charset="-128"/>
              <a:ea typeface="游ゴシック" panose="020B0400000000000000" pitchFamily="50" charset="-128"/>
              <a:cs typeface="+mn-cs"/>
            </a:rPr>
            <a:t>時間延長　 　　　　　</a:t>
          </a:r>
          <a:r>
            <a:rPr lang="en-US" altLang="ja-JP" sz="2000" b="0" i="0" u="sng" baseline="0">
              <a:effectLst/>
              <a:latin typeface="游ゴシック" panose="020B0400000000000000" pitchFamily="50" charset="-128"/>
              <a:ea typeface="游ゴシック" panose="020B0400000000000000" pitchFamily="50" charset="-128"/>
              <a:cs typeface="+mn-cs"/>
            </a:rPr>
            <a:t>3,000</a:t>
          </a:r>
          <a:r>
            <a:rPr lang="ja-JP" altLang="ja-JP" sz="2000" b="0" i="0" u="sng" baseline="0">
              <a:effectLst/>
              <a:latin typeface="游ゴシック" panose="020B0400000000000000" pitchFamily="50" charset="-128"/>
              <a:ea typeface="游ゴシック" panose="020B0400000000000000" pitchFamily="50" charset="-128"/>
              <a:cs typeface="+mn-cs"/>
            </a:rPr>
            <a:t>円</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2</a:t>
          </a:r>
          <a:r>
            <a:rPr lang="ja-JP" altLang="ja-JP" sz="2000" b="0" i="0" u="sng" baseline="0">
              <a:effectLst/>
              <a:latin typeface="游ゴシック" panose="020B0400000000000000" pitchFamily="50" charset="-128"/>
              <a:ea typeface="游ゴシック" panose="020B0400000000000000" pitchFamily="50" charset="-128"/>
              <a:cs typeface="+mn-cs"/>
            </a:rPr>
            <a:t>時間以上の延長　　各施設の設定料金</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ja-JP" altLang="ja-JP" sz="2000" b="0" i="0" baseline="0">
              <a:effectLst/>
              <a:latin typeface="游ゴシック" panose="020B0400000000000000" pitchFamily="50" charset="-128"/>
              <a:ea typeface="游ゴシック" panose="020B0400000000000000" pitchFamily="50" charset="-128"/>
              <a:cs typeface="+mn-cs"/>
            </a:rPr>
            <a:t>多子減免</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30</a:t>
          </a:r>
          <a:r>
            <a:rPr lang="ja-JP" altLang="ja-JP" sz="2000" b="0" i="0" u="sng" baseline="0">
              <a:effectLst/>
              <a:latin typeface="游ゴシック" panose="020B0400000000000000" pitchFamily="50" charset="-128"/>
              <a:ea typeface="游ゴシック" panose="020B0400000000000000" pitchFamily="50" charset="-128"/>
              <a:cs typeface="+mn-cs"/>
            </a:rPr>
            <a:t>分延長　　　　　　　</a:t>
          </a:r>
          <a:r>
            <a:rPr lang="en-US" altLang="ja-JP" sz="2000" b="0" i="0" u="sng" baseline="0">
              <a:effectLst/>
              <a:latin typeface="游ゴシック" panose="020B0400000000000000" pitchFamily="50" charset="-128"/>
              <a:ea typeface="游ゴシック" panose="020B0400000000000000" pitchFamily="50" charset="-128"/>
              <a:cs typeface="+mn-cs"/>
            </a:rPr>
            <a:t>1,500</a:t>
          </a:r>
          <a:r>
            <a:rPr lang="ja-JP" altLang="ja-JP" sz="2000" b="0" i="0" u="sng" baseline="0">
              <a:effectLst/>
              <a:latin typeface="游ゴシック" panose="020B0400000000000000" pitchFamily="50" charset="-128"/>
              <a:ea typeface="游ゴシック" panose="020B0400000000000000" pitchFamily="50" charset="-128"/>
              <a:cs typeface="+mn-cs"/>
            </a:rPr>
            <a:t>円（＠</a:t>
          </a:r>
          <a:r>
            <a:rPr lang="en-US" altLang="ja-JP" sz="2000" b="0" i="0" u="sng" baseline="0">
              <a:effectLst/>
              <a:latin typeface="游ゴシック" panose="020B0400000000000000" pitchFamily="50" charset="-128"/>
              <a:ea typeface="游ゴシック" panose="020B0400000000000000" pitchFamily="50" charset="-128"/>
              <a:cs typeface="+mn-cs"/>
            </a:rPr>
            <a:t>3,000×1/2</a:t>
          </a:r>
          <a:r>
            <a:rPr lang="ja-JP" altLang="ja-JP" sz="2000" b="0" i="0" u="sng" baseline="0">
              <a:effectLst/>
              <a:latin typeface="游ゴシック" panose="020B0400000000000000" pitchFamily="50" charset="-128"/>
              <a:ea typeface="游ゴシック" panose="020B0400000000000000" pitchFamily="50" charset="-128"/>
              <a:cs typeface="+mn-cs"/>
            </a:rPr>
            <a:t>）</a:t>
          </a:r>
          <a:endParaRPr lang="ja-JP" altLang="ja-JP" sz="4000" b="0">
            <a:effectLst/>
            <a:latin typeface="游ゴシック" panose="020B0400000000000000" pitchFamily="50" charset="-128"/>
            <a:ea typeface="游ゴシック" panose="020B0400000000000000" pitchFamily="50" charset="-128"/>
          </a:endParaRPr>
        </a:p>
        <a:p>
          <a:pPr algn="l" rtl="0" eaLnBrk="1" fontAlgn="auto" latinLnBrk="0" hangingPunct="1">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1</a:t>
          </a:r>
          <a:r>
            <a:rPr lang="ja-JP" altLang="ja-JP" sz="2000" b="0" i="0" u="sng" baseline="0">
              <a:effectLst/>
              <a:latin typeface="游ゴシック" panose="020B0400000000000000" pitchFamily="50" charset="-128"/>
              <a:ea typeface="游ゴシック" panose="020B0400000000000000" pitchFamily="50" charset="-128"/>
              <a:cs typeface="+mn-cs"/>
            </a:rPr>
            <a:t>時間延長　　　　　  </a:t>
          </a:r>
          <a:r>
            <a:rPr lang="en-US" altLang="ja-JP" sz="2000" b="0" i="0" u="sng" baseline="0">
              <a:effectLst/>
              <a:latin typeface="游ゴシック" panose="020B0400000000000000" pitchFamily="50" charset="-128"/>
              <a:ea typeface="游ゴシック" panose="020B0400000000000000" pitchFamily="50" charset="-128"/>
              <a:cs typeface="+mn-cs"/>
            </a:rPr>
            <a:t>1,500</a:t>
          </a:r>
          <a:r>
            <a:rPr lang="ja-JP" altLang="ja-JP" sz="2000" b="0" i="0" u="sng" baseline="0">
              <a:effectLst/>
              <a:latin typeface="游ゴシック" panose="020B0400000000000000" pitchFamily="50" charset="-128"/>
              <a:ea typeface="游ゴシック" panose="020B0400000000000000" pitchFamily="50" charset="-128"/>
              <a:cs typeface="+mn-cs"/>
            </a:rPr>
            <a:t>円（＠</a:t>
          </a:r>
          <a:r>
            <a:rPr lang="en-US" altLang="ja-JP" sz="2000" b="0" i="0" u="sng" baseline="0">
              <a:effectLst/>
              <a:latin typeface="游ゴシック" panose="020B0400000000000000" pitchFamily="50" charset="-128"/>
              <a:ea typeface="游ゴシック" panose="020B0400000000000000" pitchFamily="50" charset="-128"/>
              <a:cs typeface="+mn-cs"/>
            </a:rPr>
            <a:t>3,000×1/2</a:t>
          </a:r>
          <a:r>
            <a:rPr lang="ja-JP" altLang="ja-JP" sz="2000" b="0" i="0" u="sng" baseline="0">
              <a:effectLst/>
              <a:latin typeface="游ゴシック" panose="020B0400000000000000" pitchFamily="50" charset="-128"/>
              <a:ea typeface="游ゴシック" panose="020B0400000000000000" pitchFamily="50" charset="-128"/>
              <a:cs typeface="+mn-cs"/>
            </a:rPr>
            <a:t>）</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pPr>
          <a:r>
            <a:rPr lang="en-US" altLang="ja-JP" sz="2000" b="0" i="0" u="sng" baseline="0">
              <a:effectLst/>
              <a:latin typeface="游ゴシック" panose="020B0400000000000000" pitchFamily="50" charset="-128"/>
              <a:ea typeface="游ゴシック" panose="020B0400000000000000" pitchFamily="50" charset="-128"/>
              <a:cs typeface="+mn-cs"/>
            </a:rPr>
            <a:t>2</a:t>
          </a:r>
          <a:r>
            <a:rPr lang="ja-JP" altLang="ja-JP" sz="2000" b="0" i="0" u="sng" baseline="0">
              <a:effectLst/>
              <a:latin typeface="游ゴシック" panose="020B0400000000000000" pitchFamily="50" charset="-128"/>
              <a:ea typeface="游ゴシック" panose="020B0400000000000000" pitchFamily="50" charset="-128"/>
              <a:cs typeface="+mn-cs"/>
            </a:rPr>
            <a:t>時間以上の延長　　各施設の設定料金</a:t>
          </a:r>
          <a:r>
            <a:rPr lang="en-US" altLang="ja-JP" sz="2000" b="0" i="0" u="sng" baseline="0">
              <a:effectLst/>
              <a:latin typeface="游ゴシック" panose="020B0400000000000000" pitchFamily="50" charset="-128"/>
              <a:ea typeface="游ゴシック" panose="020B0400000000000000" pitchFamily="50" charset="-128"/>
              <a:cs typeface="+mn-cs"/>
            </a:rPr>
            <a:t>×1/2</a:t>
          </a:r>
          <a:endParaRPr lang="ja-JP" altLang="ja-JP" sz="4000" b="0">
            <a:effectLst/>
            <a:latin typeface="游ゴシック" panose="020B0400000000000000" pitchFamily="50" charset="-128"/>
            <a:ea typeface="游ゴシック" panose="020B0400000000000000" pitchFamily="50" charset="-128"/>
          </a:endParaRPr>
        </a:p>
        <a:p>
          <a:pPr algn="l" rtl="0">
            <a:lnSpc>
              <a:spcPts val="2300"/>
            </a:lnSpc>
            <a:defRPr sz="1000"/>
          </a:pPr>
          <a:endParaRPr lang="en-US" altLang="ja-JP" sz="24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2300"/>
            </a:lnSpc>
            <a:defRPr sz="1000"/>
          </a:pP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r>
            <a:rPr lang="ja-JP" altLang="en-US" sz="2000" b="0" i="0" u="none" strike="noStrike" baseline="0">
              <a:solidFill>
                <a:srgbClr val="000000"/>
              </a:solidFill>
              <a:latin typeface="游ゴシック" panose="020B0400000000000000" pitchFamily="50" charset="-128"/>
              <a:ea typeface="游ゴシック" panose="020B0400000000000000" pitchFamily="50" charset="-128"/>
            </a:rPr>
            <a:t>日額制の場合</a:t>
          </a:r>
          <a:r>
            <a:rPr lang="en-US" altLang="ja-JP" sz="2000" b="0" i="0" u="none" strike="noStrike" baseline="0">
              <a:solidFill>
                <a:srgbClr val="000000"/>
              </a:solidFill>
              <a:latin typeface="游ゴシック" panose="020B0400000000000000" pitchFamily="50" charset="-128"/>
              <a:ea typeface="游ゴシック" panose="020B0400000000000000" pitchFamily="50" charset="-128"/>
            </a:rPr>
            <a:t>】</a:t>
          </a:r>
        </a:p>
        <a:p>
          <a:pPr algn="l" rtl="0">
            <a:lnSpc>
              <a:spcPts val="2300"/>
            </a:lnSpc>
            <a:defRPr sz="1000"/>
          </a:pPr>
          <a:r>
            <a:rPr lang="ja-JP" altLang="en-US" sz="2000" b="0" i="0" u="sng" strike="noStrike" baseline="0">
              <a:solidFill>
                <a:srgbClr val="000000"/>
              </a:solidFill>
              <a:latin typeface="游ゴシック" panose="020B0400000000000000" pitchFamily="50" charset="-128"/>
              <a:ea typeface="游ゴシック" panose="020B0400000000000000" pitchFamily="50" charset="-128"/>
            </a:rPr>
            <a:t>各施設の設定による</a:t>
          </a:r>
          <a:endParaRPr lang="en-US" altLang="ja-JP" sz="2000" b="0"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_&#32102;&#20184;&#20418;&#21729;&#29992;/02_&#35036;&#21161;&#37329;&#12539;&#21161;&#25104;&#37329;&#38306;&#20418;/01_&#20445;&#32946;&#25152;/03_&#30149;&#21407;&#24615;&#22823;&#33144;&#33740;&#23550;&#31574;/R2/4&#12304;&#21407;&#26412;&#12305;&#30149;&#21407;&#24615;&#22823;&#33144;&#33740;&#23550;&#31574;%20&#35519;&#26360;&#122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表１（消耗品購入）"/>
      <sheetName val="別表２（検便費）"/>
    </sheetNames>
    <sheetDataSet>
      <sheetData sheetId="0"/>
      <sheetData sheetId="1">
        <row r="55">
          <cell r="O55" t="str">
            <v>　 ～45</v>
          </cell>
          <cell r="P55">
            <v>23000</v>
          </cell>
        </row>
        <row r="56">
          <cell r="O56" t="str">
            <v>46～60</v>
          </cell>
          <cell r="P56">
            <v>30000</v>
          </cell>
        </row>
        <row r="57">
          <cell r="O57" t="str">
            <v>61～90</v>
          </cell>
          <cell r="P57">
            <v>37000</v>
          </cell>
        </row>
        <row r="58">
          <cell r="O58" t="str">
            <v>91～120</v>
          </cell>
          <cell r="P58">
            <v>41000</v>
          </cell>
        </row>
        <row r="59">
          <cell r="O59" t="str">
            <v>121～150</v>
          </cell>
          <cell r="P59">
            <v>45000</v>
          </cell>
        </row>
        <row r="60">
          <cell r="O60" t="str">
            <v>151～180</v>
          </cell>
          <cell r="P60">
            <v>49000</v>
          </cell>
        </row>
        <row r="61">
          <cell r="O61" t="str">
            <v>181～</v>
          </cell>
          <cell r="P61">
            <v>53000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25"/>
  <sheetViews>
    <sheetView view="pageBreakPreview" zoomScaleNormal="100" zoomScaleSheetLayoutView="100" workbookViewId="0">
      <selection activeCell="C15" sqref="C15"/>
    </sheetView>
  </sheetViews>
  <sheetFormatPr defaultRowHeight="13.5" x14ac:dyDescent="0.15"/>
  <cols>
    <col min="1" max="2" width="9" style="2"/>
    <col min="3" max="3" width="9" style="2" customWidth="1"/>
    <col min="4" max="16384" width="9" style="2"/>
  </cols>
  <sheetData>
    <row r="1" spans="1:16" ht="17.25" x14ac:dyDescent="0.15">
      <c r="A1" s="1" t="s">
        <v>178</v>
      </c>
    </row>
    <row r="2" spans="1:16" x14ac:dyDescent="0.15">
      <c r="A2" s="3"/>
    </row>
    <row r="3" spans="1:16" x14ac:dyDescent="0.15">
      <c r="A3" s="3"/>
    </row>
    <row r="4" spans="1:16" x14ac:dyDescent="0.15">
      <c r="A4" s="3"/>
    </row>
    <row r="5" spans="1:16" x14ac:dyDescent="0.15">
      <c r="A5" s="3" t="s">
        <v>88</v>
      </c>
    </row>
    <row r="7" spans="1:16" x14ac:dyDescent="0.15">
      <c r="A7" s="4"/>
    </row>
    <row r="8" spans="1:16" s="232" customFormat="1" ht="14.25" x14ac:dyDescent="0.15">
      <c r="A8" s="230" t="s">
        <v>241</v>
      </c>
      <c r="B8" s="231" t="s">
        <v>242</v>
      </c>
      <c r="C8" s="231"/>
      <c r="D8" s="231"/>
      <c r="E8" s="231"/>
      <c r="F8" s="231"/>
      <c r="G8" s="231"/>
      <c r="H8" s="231"/>
      <c r="I8" s="231"/>
      <c r="J8" s="231"/>
      <c r="K8" s="231"/>
    </row>
    <row r="9" spans="1:16" ht="14.25" thickBot="1" x14ac:dyDescent="0.2">
      <c r="A9" s="4"/>
    </row>
    <row r="10" spans="1:16" ht="31.5" customHeight="1" thickTop="1" thickBot="1" x14ac:dyDescent="0.2">
      <c r="A10" s="4"/>
      <c r="C10" s="447" t="s">
        <v>946</v>
      </c>
      <c r="D10" s="448"/>
      <c r="E10" s="448"/>
      <c r="F10" s="449"/>
    </row>
    <row r="11" spans="1:16" ht="19.5" thickTop="1" x14ac:dyDescent="0.15">
      <c r="A11" s="4"/>
      <c r="C11" s="5"/>
    </row>
    <row r="12" spans="1:16" x14ac:dyDescent="0.15">
      <c r="A12" s="4" t="s">
        <v>243</v>
      </c>
      <c r="B12" s="450" t="s">
        <v>179</v>
      </c>
      <c r="C12" s="450"/>
      <c r="D12" s="450"/>
      <c r="E12" s="450"/>
      <c r="F12" s="450"/>
      <c r="G12" s="450"/>
      <c r="H12" s="450"/>
      <c r="I12" s="450"/>
      <c r="J12" s="450"/>
      <c r="K12" s="450"/>
      <c r="L12" s="450"/>
      <c r="M12" s="450"/>
      <c r="N12" s="450"/>
    </row>
    <row r="13" spans="1:16" ht="14.25" thickBot="1" x14ac:dyDescent="0.2">
      <c r="A13" s="4"/>
    </row>
    <row r="14" spans="1:16" ht="31.5" customHeight="1" thickTop="1" thickBot="1" x14ac:dyDescent="0.2">
      <c r="A14" s="4"/>
      <c r="C14" s="227">
        <v>7</v>
      </c>
      <c r="O14" s="6"/>
    </row>
    <row r="15" spans="1:16" ht="14.25" thickTop="1" x14ac:dyDescent="0.15">
      <c r="A15" s="4"/>
      <c r="O15" s="6"/>
    </row>
    <row r="16" spans="1:16" ht="13.5" customHeight="1" x14ac:dyDescent="0.15">
      <c r="A16" s="4" t="s">
        <v>244</v>
      </c>
      <c r="B16" s="451" t="s">
        <v>237</v>
      </c>
      <c r="C16" s="451"/>
      <c r="D16" s="451"/>
      <c r="E16" s="451"/>
      <c r="F16" s="451"/>
      <c r="G16" s="451"/>
      <c r="H16" s="451"/>
      <c r="I16" s="451"/>
      <c r="J16" s="451"/>
      <c r="K16" s="451"/>
      <c r="L16" s="451"/>
      <c r="M16" s="451"/>
      <c r="N16" s="451"/>
      <c r="O16" s="451"/>
      <c r="P16" s="451"/>
    </row>
    <row r="17" spans="1:16" ht="24" customHeight="1" x14ac:dyDescent="0.15">
      <c r="A17" s="4"/>
      <c r="B17" s="451"/>
      <c r="C17" s="451"/>
      <c r="D17" s="451"/>
      <c r="E17" s="451"/>
      <c r="F17" s="451"/>
      <c r="G17" s="451"/>
      <c r="H17" s="451"/>
      <c r="I17" s="451"/>
      <c r="J17" s="451"/>
      <c r="K17" s="451"/>
      <c r="L17" s="451"/>
      <c r="M17" s="451"/>
      <c r="N17" s="451"/>
      <c r="O17" s="451"/>
      <c r="P17" s="451"/>
    </row>
    <row r="18" spans="1:16" x14ac:dyDescent="0.15">
      <c r="A18" s="4"/>
      <c r="O18" s="6"/>
    </row>
    <row r="19" spans="1:16" ht="24" customHeight="1" x14ac:dyDescent="0.15">
      <c r="A19" s="7" t="s">
        <v>245</v>
      </c>
      <c r="B19" s="451" t="s">
        <v>251</v>
      </c>
      <c r="C19" s="451"/>
      <c r="D19" s="451"/>
      <c r="E19" s="451"/>
      <c r="F19" s="451"/>
      <c r="G19" s="451"/>
      <c r="H19" s="451"/>
      <c r="I19" s="451"/>
      <c r="J19" s="451"/>
      <c r="K19" s="451"/>
      <c r="L19" s="451"/>
      <c r="M19" s="451"/>
      <c r="N19" s="451"/>
      <c r="O19" s="451"/>
      <c r="P19" s="451"/>
    </row>
    <row r="20" spans="1:16" x14ac:dyDescent="0.15">
      <c r="A20" s="4"/>
      <c r="O20" s="6"/>
    </row>
    <row r="21" spans="1:16" ht="17.25" customHeight="1" x14ac:dyDescent="0.15">
      <c r="A21" s="4" t="s">
        <v>246</v>
      </c>
      <c r="B21" s="2" t="s">
        <v>238</v>
      </c>
      <c r="O21" s="6"/>
    </row>
    <row r="22" spans="1:16" x14ac:dyDescent="0.15">
      <c r="A22" s="4"/>
      <c r="B22" s="8" t="s">
        <v>86</v>
      </c>
      <c r="C22" s="450" t="s">
        <v>180</v>
      </c>
      <c r="D22" s="450"/>
      <c r="E22" s="450"/>
      <c r="F22" s="450"/>
      <c r="G22" s="450"/>
      <c r="H22" s="450"/>
      <c r="I22" s="450"/>
      <c r="J22" s="450"/>
      <c r="K22" s="450"/>
      <c r="L22" s="450"/>
      <c r="M22" s="450"/>
      <c r="N22" s="450"/>
    </row>
    <row r="23" spans="1:16" ht="13.5" customHeight="1" x14ac:dyDescent="0.15">
      <c r="A23" s="4"/>
      <c r="B23" s="8" t="s">
        <v>85</v>
      </c>
      <c r="C23" s="451" t="s">
        <v>181</v>
      </c>
      <c r="D23" s="451"/>
      <c r="E23" s="451"/>
      <c r="F23" s="451"/>
      <c r="G23" s="451"/>
      <c r="H23" s="451"/>
      <c r="I23" s="451"/>
      <c r="J23" s="451"/>
      <c r="K23" s="451"/>
      <c r="L23" s="451"/>
      <c r="M23" s="451"/>
      <c r="N23" s="451"/>
    </row>
    <row r="24" spans="1:16" ht="16.5" customHeight="1" x14ac:dyDescent="0.15">
      <c r="A24" s="4"/>
      <c r="B24" s="8"/>
      <c r="C24" s="451"/>
      <c r="D24" s="451"/>
      <c r="E24" s="451"/>
      <c r="F24" s="451"/>
      <c r="G24" s="451"/>
      <c r="H24" s="451"/>
      <c r="I24" s="451"/>
      <c r="J24" s="451"/>
      <c r="K24" s="451"/>
      <c r="L24" s="451"/>
      <c r="M24" s="451"/>
      <c r="N24" s="451"/>
    </row>
    <row r="25" spans="1:16" x14ac:dyDescent="0.15">
      <c r="A25" s="4"/>
    </row>
    <row r="26" spans="1:16" ht="21.75" customHeight="1" x14ac:dyDescent="0.15">
      <c r="A26" s="7" t="s">
        <v>247</v>
      </c>
      <c r="B26" s="451" t="s">
        <v>182</v>
      </c>
      <c r="C26" s="451"/>
      <c r="D26" s="451"/>
      <c r="E26" s="451"/>
      <c r="F26" s="451"/>
      <c r="G26" s="451"/>
      <c r="H26" s="451"/>
      <c r="I26" s="451"/>
      <c r="J26" s="451"/>
      <c r="K26" s="451"/>
      <c r="L26" s="451"/>
      <c r="M26" s="451"/>
      <c r="N26" s="451"/>
    </row>
    <row r="27" spans="1:16" ht="21.75" customHeight="1" x14ac:dyDescent="0.15">
      <c r="A27" s="6"/>
      <c r="B27" s="12" t="s">
        <v>86</v>
      </c>
      <c r="C27" s="454" t="s">
        <v>940</v>
      </c>
      <c r="D27" s="454"/>
      <c r="E27" s="454"/>
      <c r="F27" s="454"/>
      <c r="G27" s="454"/>
      <c r="H27" s="454"/>
      <c r="I27" s="454"/>
      <c r="J27" s="454"/>
      <c r="K27" s="454"/>
      <c r="L27" s="454"/>
      <c r="M27" s="454"/>
      <c r="N27" s="454"/>
      <c r="O27" s="454"/>
      <c r="P27" s="454"/>
    </row>
    <row r="28" spans="1:16" ht="50.25" customHeight="1" x14ac:dyDescent="0.15">
      <c r="A28" s="11"/>
      <c r="B28" s="12" t="s">
        <v>85</v>
      </c>
      <c r="C28" s="454" t="s">
        <v>183</v>
      </c>
      <c r="D28" s="454"/>
      <c r="E28" s="454"/>
      <c r="F28" s="454"/>
      <c r="G28" s="454"/>
      <c r="H28" s="454"/>
      <c r="I28" s="454"/>
      <c r="J28" s="454"/>
      <c r="K28" s="454"/>
      <c r="L28" s="454"/>
      <c r="M28" s="454"/>
      <c r="N28" s="454"/>
      <c r="O28" s="454"/>
      <c r="P28" s="454"/>
    </row>
    <row r="29" spans="1:16" ht="18" customHeight="1" x14ac:dyDescent="0.15">
      <c r="A29" s="11"/>
      <c r="B29" s="12" t="s">
        <v>87</v>
      </c>
      <c r="C29" s="10" t="s">
        <v>177</v>
      </c>
      <c r="D29" s="13"/>
      <c r="E29" s="13"/>
      <c r="F29" s="13"/>
      <c r="G29" s="13"/>
      <c r="H29" s="13"/>
      <c r="I29" s="13"/>
      <c r="J29" s="13"/>
      <c r="K29" s="13"/>
      <c r="L29" s="13"/>
    </row>
    <row r="30" spans="1:16" ht="63" customHeight="1" x14ac:dyDescent="0.15">
      <c r="A30" s="11"/>
      <c r="B30" s="12" t="s">
        <v>95</v>
      </c>
      <c r="C30" s="454" t="s">
        <v>184</v>
      </c>
      <c r="D30" s="454"/>
      <c r="E30" s="454"/>
      <c r="F30" s="454"/>
      <c r="G30" s="454"/>
      <c r="H30" s="454"/>
      <c r="I30" s="454"/>
      <c r="J30" s="454"/>
      <c r="K30" s="454"/>
      <c r="L30" s="454"/>
      <c r="M30" s="454"/>
      <c r="N30" s="454"/>
      <c r="O30" s="454"/>
      <c r="P30" s="454"/>
    </row>
    <row r="31" spans="1:16" x14ac:dyDescent="0.15">
      <c r="A31" s="6"/>
      <c r="B31" s="8"/>
    </row>
    <row r="32" spans="1:16" x14ac:dyDescent="0.15">
      <c r="A32" s="6"/>
    </row>
    <row r="33" spans="1:16" ht="16.5" customHeight="1" x14ac:dyDescent="0.15">
      <c r="A33" s="4" t="s">
        <v>248</v>
      </c>
      <c r="B33" s="450" t="s">
        <v>185</v>
      </c>
      <c r="C33" s="450"/>
      <c r="D33" s="450"/>
      <c r="E33" s="450"/>
      <c r="F33" s="450"/>
      <c r="G33" s="450"/>
      <c r="H33" s="450"/>
      <c r="I33" s="450"/>
      <c r="J33" s="450"/>
      <c r="K33" s="450"/>
      <c r="L33" s="450"/>
      <c r="M33" s="450"/>
      <c r="N33" s="450"/>
    </row>
    <row r="34" spans="1:16" ht="33.75" customHeight="1" x14ac:dyDescent="0.15">
      <c r="A34" s="6"/>
      <c r="B34" s="9" t="s">
        <v>86</v>
      </c>
      <c r="C34" s="455" t="s">
        <v>940</v>
      </c>
      <c r="D34" s="455"/>
      <c r="E34" s="455"/>
      <c r="F34" s="455"/>
      <c r="G34" s="455"/>
      <c r="H34" s="455"/>
      <c r="I34" s="455"/>
      <c r="J34" s="455"/>
      <c r="K34" s="455"/>
      <c r="L34" s="455"/>
      <c r="M34" s="455"/>
      <c r="N34" s="455"/>
      <c r="O34" s="455"/>
      <c r="P34" s="455"/>
    </row>
    <row r="35" spans="1:16" x14ac:dyDescent="0.15">
      <c r="A35" s="11"/>
      <c r="B35" s="9" t="s">
        <v>85</v>
      </c>
      <c r="C35" s="452" t="s">
        <v>97</v>
      </c>
      <c r="D35" s="452"/>
      <c r="E35" s="452"/>
      <c r="F35" s="452"/>
      <c r="G35" s="452"/>
      <c r="H35" s="452"/>
      <c r="I35" s="452"/>
      <c r="J35" s="452"/>
      <c r="K35" s="452"/>
      <c r="L35" s="452"/>
      <c r="M35" s="452"/>
      <c r="N35" s="452"/>
    </row>
    <row r="36" spans="1:16" ht="13.5" customHeight="1" x14ac:dyDescent="0.15">
      <c r="A36" s="11"/>
      <c r="B36" s="9" t="s">
        <v>87</v>
      </c>
      <c r="C36" s="454" t="s">
        <v>186</v>
      </c>
      <c r="D36" s="454"/>
      <c r="E36" s="454"/>
      <c r="F36" s="454"/>
      <c r="G36" s="454"/>
      <c r="H36" s="454"/>
      <c r="I36" s="454"/>
      <c r="J36" s="454"/>
      <c r="K36" s="454"/>
      <c r="L36" s="454"/>
      <c r="M36" s="454"/>
      <c r="N36" s="454"/>
      <c r="O36" s="454"/>
      <c r="P36" s="454"/>
    </row>
    <row r="37" spans="1:16" ht="34.5" customHeight="1" x14ac:dyDescent="0.15">
      <c r="A37" s="6"/>
      <c r="B37" s="8"/>
      <c r="C37" s="454"/>
      <c r="D37" s="454"/>
      <c r="E37" s="454"/>
      <c r="F37" s="454"/>
      <c r="G37" s="454"/>
      <c r="H37" s="454"/>
      <c r="I37" s="454"/>
      <c r="J37" s="454"/>
      <c r="K37" s="454"/>
      <c r="L37" s="454"/>
      <c r="M37" s="454"/>
      <c r="N37" s="454"/>
      <c r="O37" s="454"/>
      <c r="P37" s="454"/>
    </row>
    <row r="38" spans="1:16" ht="13.5" customHeight="1" x14ac:dyDescent="0.15">
      <c r="A38" s="11"/>
      <c r="B38" s="9" t="s">
        <v>95</v>
      </c>
      <c r="C38" s="454" t="s">
        <v>466</v>
      </c>
      <c r="D38" s="454"/>
      <c r="E38" s="454"/>
      <c r="F38" s="454"/>
      <c r="G38" s="454"/>
      <c r="H38" s="454"/>
      <c r="I38" s="454"/>
      <c r="J38" s="454"/>
      <c r="K38" s="454"/>
      <c r="L38" s="454"/>
      <c r="M38" s="454"/>
      <c r="N38" s="454"/>
      <c r="O38" s="454"/>
      <c r="P38" s="454"/>
    </row>
    <row r="39" spans="1:16" ht="15.75" customHeight="1" x14ac:dyDescent="0.15">
      <c r="A39" s="6"/>
      <c r="B39" s="8"/>
      <c r="C39" s="454"/>
      <c r="D39" s="454"/>
      <c r="E39" s="454"/>
      <c r="F39" s="454"/>
      <c r="G39" s="454"/>
      <c r="H39" s="454"/>
      <c r="I39" s="454"/>
      <c r="J39" s="454"/>
      <c r="K39" s="454"/>
      <c r="L39" s="454"/>
      <c r="M39" s="454"/>
      <c r="N39" s="454"/>
      <c r="O39" s="454"/>
      <c r="P39" s="454"/>
    </row>
    <row r="40" spans="1:16" x14ac:dyDescent="0.15">
      <c r="A40" s="6"/>
    </row>
    <row r="41" spans="1:16" x14ac:dyDescent="0.15">
      <c r="A41" s="14" t="s">
        <v>249</v>
      </c>
      <c r="B41" s="15" t="s">
        <v>467</v>
      </c>
      <c r="C41" s="10"/>
      <c r="D41" s="10"/>
      <c r="E41" s="10"/>
      <c r="F41" s="10"/>
      <c r="G41" s="10"/>
    </row>
    <row r="42" spans="1:16" ht="45.75" customHeight="1" x14ac:dyDescent="0.15">
      <c r="A42" s="16"/>
      <c r="B42" s="12" t="s">
        <v>86</v>
      </c>
      <c r="C42" s="454" t="s">
        <v>459</v>
      </c>
      <c r="D42" s="454"/>
      <c r="E42" s="454"/>
      <c r="F42" s="454"/>
      <c r="G42" s="454"/>
      <c r="H42" s="454"/>
      <c r="I42" s="454"/>
      <c r="J42" s="454"/>
      <c r="K42" s="454"/>
      <c r="L42" s="454"/>
      <c r="M42" s="454"/>
      <c r="N42" s="454"/>
      <c r="O42" s="454"/>
      <c r="P42" s="454"/>
    </row>
    <row r="43" spans="1:16" x14ac:dyDescent="0.15">
      <c r="A43" s="16"/>
      <c r="B43" s="10"/>
      <c r="C43" s="17" t="s">
        <v>187</v>
      </c>
      <c r="D43" s="10"/>
      <c r="E43" s="10"/>
      <c r="F43" s="10"/>
      <c r="G43" s="10"/>
    </row>
    <row r="44" spans="1:16" x14ac:dyDescent="0.15">
      <c r="A44" s="11"/>
      <c r="B44" s="13"/>
      <c r="C44" s="13"/>
      <c r="D44" s="13"/>
      <c r="E44" s="13"/>
      <c r="F44" s="13"/>
      <c r="G44" s="13"/>
    </row>
    <row r="45" spans="1:16" x14ac:dyDescent="0.15">
      <c r="A45" s="6"/>
    </row>
    <row r="46" spans="1:16" x14ac:dyDescent="0.15">
      <c r="A46" s="4" t="s">
        <v>250</v>
      </c>
      <c r="B46" s="2" t="s">
        <v>188</v>
      </c>
    </row>
    <row r="47" spans="1:16" x14ac:dyDescent="0.15">
      <c r="A47" s="6"/>
      <c r="B47" s="8" t="s">
        <v>86</v>
      </c>
      <c r="C47" s="2" t="s">
        <v>468</v>
      </c>
    </row>
    <row r="48" spans="1:16" ht="32.25" customHeight="1" x14ac:dyDescent="0.15">
      <c r="B48" s="8" t="s">
        <v>85</v>
      </c>
      <c r="C48" s="453" t="s">
        <v>469</v>
      </c>
      <c r="D48" s="453"/>
      <c r="E48" s="453"/>
      <c r="F48" s="453"/>
      <c r="G48" s="453"/>
      <c r="H48" s="453"/>
      <c r="I48" s="453"/>
      <c r="J48" s="453"/>
      <c r="K48" s="453"/>
      <c r="L48" s="453"/>
      <c r="M48" s="453"/>
      <c r="N48" s="453"/>
    </row>
    <row r="49" spans="1:17" x14ac:dyDescent="0.15">
      <c r="A49" s="4"/>
    </row>
    <row r="50" spans="1:17" ht="13.5" customHeight="1" x14ac:dyDescent="0.15">
      <c r="A50" s="4" t="s">
        <v>108</v>
      </c>
      <c r="B50" s="451" t="s">
        <v>239</v>
      </c>
      <c r="C50" s="451"/>
      <c r="D50" s="451"/>
      <c r="E50" s="451"/>
      <c r="F50" s="451"/>
      <c r="G50" s="451"/>
      <c r="H50" s="451"/>
      <c r="I50" s="451"/>
      <c r="J50" s="451"/>
      <c r="K50" s="451"/>
      <c r="L50" s="451"/>
      <c r="M50" s="451"/>
      <c r="N50" s="451"/>
      <c r="O50" s="451"/>
      <c r="P50" s="451"/>
    </row>
    <row r="51" spans="1:17" ht="18.75" customHeight="1" x14ac:dyDescent="0.15">
      <c r="A51" s="4"/>
      <c r="B51" s="451"/>
      <c r="C51" s="451"/>
      <c r="D51" s="451"/>
      <c r="E51" s="451"/>
      <c r="F51" s="451"/>
      <c r="G51" s="451"/>
      <c r="H51" s="451"/>
      <c r="I51" s="451"/>
      <c r="J51" s="451"/>
      <c r="K51" s="451"/>
      <c r="L51" s="451"/>
      <c r="M51" s="451"/>
      <c r="N51" s="451"/>
      <c r="O51" s="451"/>
      <c r="P51" s="451"/>
    </row>
    <row r="52" spans="1:17" x14ac:dyDescent="0.15">
      <c r="A52" s="4"/>
    </row>
    <row r="53" spans="1:17" ht="18.75" customHeight="1" x14ac:dyDescent="0.15">
      <c r="A53" s="4"/>
      <c r="B53" s="2" t="s">
        <v>470</v>
      </c>
    </row>
    <row r="54" spans="1:17" ht="18.75" customHeight="1" x14ac:dyDescent="0.15">
      <c r="A54" s="4"/>
    </row>
    <row r="55" spans="1:17" s="235" customFormat="1" ht="21" customHeight="1" x14ac:dyDescent="0.15">
      <c r="A55" s="441" t="s">
        <v>252</v>
      </c>
      <c r="B55" s="441"/>
      <c r="C55" s="441"/>
      <c r="D55" s="441"/>
      <c r="E55" s="441"/>
      <c r="F55" s="441"/>
      <c r="G55" s="441"/>
      <c r="H55" s="441"/>
      <c r="I55" s="441"/>
      <c r="J55" s="441"/>
      <c r="K55" s="441"/>
      <c r="L55" s="441"/>
      <c r="M55" s="441"/>
      <c r="N55" s="441"/>
      <c r="O55" s="441"/>
      <c r="P55" s="441"/>
      <c r="Q55" s="280"/>
    </row>
    <row r="56" spans="1:17" s="235" customFormat="1" x14ac:dyDescent="0.15">
      <c r="A56" s="442" t="s">
        <v>253</v>
      </c>
      <c r="B56" s="443"/>
      <c r="C56" s="443"/>
      <c r="D56" s="443"/>
      <c r="E56" s="443"/>
      <c r="F56" s="443"/>
      <c r="G56" s="443"/>
      <c r="H56" s="443"/>
      <c r="I56" s="443"/>
      <c r="J56" s="443"/>
      <c r="K56" s="443"/>
      <c r="L56" s="443"/>
      <c r="M56" s="443"/>
      <c r="N56" s="443"/>
      <c r="O56" s="443"/>
      <c r="P56" s="233"/>
      <c r="Q56" s="234"/>
    </row>
    <row r="57" spans="1:17" s="329" customFormat="1" ht="13.5" customHeight="1" x14ac:dyDescent="0.15">
      <c r="A57" s="444" t="s">
        <v>254</v>
      </c>
      <c r="B57" s="444"/>
      <c r="C57" s="444"/>
      <c r="D57" s="444"/>
      <c r="E57" s="444" t="s">
        <v>255</v>
      </c>
      <c r="F57" s="444"/>
      <c r="G57" s="444"/>
      <c r="H57" s="444"/>
      <c r="I57" s="444" t="s">
        <v>256</v>
      </c>
      <c r="J57" s="444"/>
      <c r="K57" s="444"/>
      <c r="L57" s="444"/>
      <c r="M57" s="445" t="s">
        <v>257</v>
      </c>
      <c r="N57" s="446"/>
      <c r="O57" s="446"/>
      <c r="P57" s="446"/>
      <c r="Q57" s="328"/>
    </row>
    <row r="58" spans="1:17" s="329" customFormat="1" ht="13.5" customHeight="1" x14ac:dyDescent="0.15">
      <c r="A58" s="330">
        <v>41102</v>
      </c>
      <c r="B58" s="439" t="s">
        <v>258</v>
      </c>
      <c r="C58" s="439"/>
      <c r="D58" s="439"/>
      <c r="E58" s="330">
        <v>41201</v>
      </c>
      <c r="F58" s="429" t="s">
        <v>259</v>
      </c>
      <c r="G58" s="430"/>
      <c r="H58" s="431"/>
      <c r="I58" s="331">
        <v>41403</v>
      </c>
      <c r="J58" s="392" t="s">
        <v>260</v>
      </c>
      <c r="K58" s="392"/>
      <c r="L58" s="392"/>
      <c r="M58" s="332">
        <v>41502</v>
      </c>
      <c r="N58" s="392" t="s">
        <v>261</v>
      </c>
      <c r="O58" s="392"/>
      <c r="P58" s="392"/>
      <c r="Q58" s="328"/>
    </row>
    <row r="59" spans="1:17" s="329" customFormat="1" ht="13.5" customHeight="1" x14ac:dyDescent="0.15">
      <c r="A59" s="330">
        <v>41103</v>
      </c>
      <c r="B59" s="439" t="s">
        <v>262</v>
      </c>
      <c r="C59" s="439"/>
      <c r="D59" s="439"/>
      <c r="E59" s="330">
        <v>41204</v>
      </c>
      <c r="F59" s="432" t="s">
        <v>265</v>
      </c>
      <c r="G59" s="433"/>
      <c r="H59" s="434"/>
      <c r="I59" s="331">
        <v>41405</v>
      </c>
      <c r="J59" s="392" t="s">
        <v>263</v>
      </c>
      <c r="K59" s="392"/>
      <c r="L59" s="392"/>
      <c r="M59" s="332">
        <v>41503</v>
      </c>
      <c r="N59" s="392" t="s">
        <v>264</v>
      </c>
      <c r="O59" s="392"/>
      <c r="P59" s="392"/>
      <c r="Q59" s="328"/>
    </row>
    <row r="60" spans="1:17" s="329" customFormat="1" ht="13.5" customHeight="1" x14ac:dyDescent="0.15">
      <c r="A60" s="330">
        <v>41107</v>
      </c>
      <c r="B60" s="432" t="s">
        <v>268</v>
      </c>
      <c r="C60" s="433"/>
      <c r="D60" s="434"/>
      <c r="E60" s="330">
        <v>41205</v>
      </c>
      <c r="F60" s="432" t="s">
        <v>269</v>
      </c>
      <c r="G60" s="433"/>
      <c r="H60" s="434"/>
      <c r="I60" s="331">
        <v>41407</v>
      </c>
      <c r="J60" s="392" t="s">
        <v>266</v>
      </c>
      <c r="K60" s="392"/>
      <c r="L60" s="392"/>
      <c r="M60" s="332">
        <v>41505</v>
      </c>
      <c r="N60" s="392" t="s">
        <v>267</v>
      </c>
      <c r="O60" s="392"/>
      <c r="P60" s="392"/>
      <c r="Q60" s="328"/>
    </row>
    <row r="61" spans="1:17" s="329" customFormat="1" ht="13.5" customHeight="1" x14ac:dyDescent="0.15">
      <c r="A61" s="330">
        <v>41110</v>
      </c>
      <c r="B61" s="432" t="s">
        <v>277</v>
      </c>
      <c r="C61" s="433"/>
      <c r="D61" s="434"/>
      <c r="E61" s="426" t="s">
        <v>272</v>
      </c>
      <c r="F61" s="427"/>
      <c r="G61" s="427"/>
      <c r="H61" s="428"/>
      <c r="I61" s="331">
        <v>41408</v>
      </c>
      <c r="J61" s="392" t="s">
        <v>270</v>
      </c>
      <c r="K61" s="392"/>
      <c r="L61" s="392"/>
      <c r="M61" s="332">
        <v>41506</v>
      </c>
      <c r="N61" s="392" t="s">
        <v>271</v>
      </c>
      <c r="O61" s="392"/>
      <c r="P61" s="392"/>
      <c r="Q61" s="328"/>
    </row>
    <row r="62" spans="1:17" s="329" customFormat="1" ht="13.5" customHeight="1" x14ac:dyDescent="0.15">
      <c r="A62" s="330">
        <v>41112</v>
      </c>
      <c r="B62" s="429" t="s">
        <v>280</v>
      </c>
      <c r="C62" s="430"/>
      <c r="D62" s="431"/>
      <c r="E62" s="330">
        <v>41302</v>
      </c>
      <c r="F62" s="432" t="s">
        <v>274</v>
      </c>
      <c r="G62" s="433"/>
      <c r="H62" s="434"/>
      <c r="I62" s="331">
        <v>41409</v>
      </c>
      <c r="J62" s="392" t="s">
        <v>273</v>
      </c>
      <c r="K62" s="392"/>
      <c r="L62" s="392"/>
      <c r="M62" s="332">
        <v>41512</v>
      </c>
      <c r="N62" s="392" t="s">
        <v>276</v>
      </c>
      <c r="O62" s="392"/>
      <c r="P62" s="392"/>
      <c r="Q62" s="328"/>
    </row>
    <row r="63" spans="1:17" s="329" customFormat="1" ht="13.5" customHeight="1" x14ac:dyDescent="0.15">
      <c r="A63" s="330" t="s">
        <v>283</v>
      </c>
      <c r="B63" s="432" t="s">
        <v>284</v>
      </c>
      <c r="C63" s="433"/>
      <c r="D63" s="434"/>
      <c r="E63" s="330">
        <v>41303</v>
      </c>
      <c r="F63" s="432" t="s">
        <v>278</v>
      </c>
      <c r="G63" s="433"/>
      <c r="H63" s="434"/>
      <c r="I63" s="331">
        <v>41410</v>
      </c>
      <c r="J63" s="392" t="s">
        <v>275</v>
      </c>
      <c r="K63" s="392"/>
      <c r="L63" s="392"/>
      <c r="M63" s="332">
        <v>41514</v>
      </c>
      <c r="N63" s="392" t="s">
        <v>282</v>
      </c>
      <c r="O63" s="392"/>
      <c r="P63" s="392"/>
      <c r="Q63" s="328"/>
    </row>
    <row r="64" spans="1:17" s="329" customFormat="1" ht="13.5" customHeight="1" x14ac:dyDescent="0.15">
      <c r="A64" s="426" t="s">
        <v>287</v>
      </c>
      <c r="B64" s="427"/>
      <c r="C64" s="427"/>
      <c r="D64" s="428"/>
      <c r="E64" s="330">
        <v>41307</v>
      </c>
      <c r="F64" s="439" t="s">
        <v>285</v>
      </c>
      <c r="G64" s="439"/>
      <c r="H64" s="439"/>
      <c r="I64" s="331">
        <v>41411</v>
      </c>
      <c r="J64" s="392" t="s">
        <v>279</v>
      </c>
      <c r="K64" s="392"/>
      <c r="L64" s="392"/>
      <c r="M64" s="332">
        <v>41517</v>
      </c>
      <c r="N64" s="392" t="s">
        <v>289</v>
      </c>
      <c r="O64" s="392"/>
      <c r="P64" s="392"/>
      <c r="Q64" s="328"/>
    </row>
    <row r="65" spans="1:17" s="329" customFormat="1" ht="13.5" customHeight="1" x14ac:dyDescent="0.15">
      <c r="A65" s="334" t="s">
        <v>290</v>
      </c>
      <c r="B65" s="414" t="s">
        <v>291</v>
      </c>
      <c r="C65" s="415"/>
      <c r="D65" s="416"/>
      <c r="E65" s="333"/>
      <c r="F65" s="440"/>
      <c r="G65" s="440"/>
      <c r="H65" s="440"/>
      <c r="I65" s="331">
        <v>41412</v>
      </c>
      <c r="J65" s="392" t="s">
        <v>281</v>
      </c>
      <c r="K65" s="392"/>
      <c r="L65" s="392"/>
      <c r="M65" s="331">
        <v>41518</v>
      </c>
      <c r="N65" s="392" t="s">
        <v>292</v>
      </c>
      <c r="O65" s="392"/>
      <c r="P65" s="392"/>
      <c r="Q65" s="328"/>
    </row>
    <row r="66" spans="1:17" s="329" customFormat="1" ht="13.5" customHeight="1" x14ac:dyDescent="0.15">
      <c r="A66" s="334" t="s">
        <v>295</v>
      </c>
      <c r="B66" s="414" t="s">
        <v>296</v>
      </c>
      <c r="C66" s="415"/>
      <c r="D66" s="416"/>
      <c r="E66" s="335"/>
      <c r="F66" s="435"/>
      <c r="G66" s="436"/>
      <c r="H66" s="437"/>
      <c r="I66" s="331">
        <v>41413</v>
      </c>
      <c r="J66" s="392" t="s">
        <v>286</v>
      </c>
      <c r="K66" s="392"/>
      <c r="L66" s="392"/>
      <c r="M66" s="331">
        <v>41519</v>
      </c>
      <c r="N66" s="392" t="s">
        <v>293</v>
      </c>
      <c r="O66" s="392"/>
      <c r="P66" s="392"/>
      <c r="Q66" s="328"/>
    </row>
    <row r="67" spans="1:17" s="329" customFormat="1" ht="13.5" customHeight="1" x14ac:dyDescent="0.15">
      <c r="A67" s="334" t="s">
        <v>297</v>
      </c>
      <c r="B67" s="414" t="s">
        <v>298</v>
      </c>
      <c r="C67" s="415"/>
      <c r="D67" s="416"/>
      <c r="E67" s="335"/>
      <c r="F67" s="438"/>
      <c r="G67" s="438"/>
      <c r="H67" s="438"/>
      <c r="I67" s="331">
        <v>41414</v>
      </c>
      <c r="J67" s="392" t="s">
        <v>288</v>
      </c>
      <c r="K67" s="392"/>
      <c r="L67" s="392"/>
      <c r="M67" s="331">
        <v>41520</v>
      </c>
      <c r="N67" s="392" t="s">
        <v>294</v>
      </c>
      <c r="O67" s="392"/>
      <c r="P67" s="392"/>
      <c r="Q67" s="328"/>
    </row>
    <row r="68" spans="1:17" s="329" customFormat="1" ht="13.5" customHeight="1" x14ac:dyDescent="0.15">
      <c r="A68" s="334" t="s">
        <v>299</v>
      </c>
      <c r="B68" s="414" t="s">
        <v>300</v>
      </c>
      <c r="C68" s="415"/>
      <c r="D68" s="416"/>
      <c r="E68" s="328"/>
      <c r="F68" s="328"/>
      <c r="G68" s="328"/>
      <c r="H68" s="328"/>
      <c r="I68" s="331">
        <v>41415</v>
      </c>
      <c r="J68" s="392" t="s">
        <v>375</v>
      </c>
      <c r="K68" s="392"/>
      <c r="L68" s="392"/>
      <c r="M68" s="328"/>
      <c r="Q68" s="328"/>
    </row>
    <row r="69" spans="1:17" s="329" customFormat="1" ht="13.5" customHeight="1" x14ac:dyDescent="0.15">
      <c r="A69" s="334">
        <v>41607</v>
      </c>
      <c r="B69" s="417" t="s">
        <v>770</v>
      </c>
      <c r="C69" s="417"/>
      <c r="D69" s="417"/>
      <c r="E69" s="328"/>
      <c r="F69" s="328"/>
      <c r="G69" s="328"/>
      <c r="H69" s="328"/>
      <c r="I69" s="331">
        <v>41416</v>
      </c>
      <c r="J69" s="392" t="s">
        <v>941</v>
      </c>
      <c r="K69" s="392"/>
      <c r="L69" s="392"/>
      <c r="M69" s="328"/>
    </row>
    <row r="70" spans="1:17" s="329" customFormat="1" ht="13.5" customHeight="1" x14ac:dyDescent="0.15">
      <c r="A70" s="236"/>
      <c r="B70" s="236"/>
      <c r="C70" s="236"/>
      <c r="D70" s="236"/>
      <c r="E70" s="328"/>
      <c r="F70" s="328"/>
      <c r="G70" s="328"/>
      <c r="H70" s="328"/>
      <c r="I70" s="336"/>
      <c r="J70" s="336"/>
      <c r="K70" s="336"/>
      <c r="L70" s="336"/>
      <c r="M70" s="328"/>
    </row>
    <row r="71" spans="1:17" s="235" customFormat="1" x14ac:dyDescent="0.15">
      <c r="A71" s="236"/>
      <c r="B71" s="236"/>
      <c r="C71" s="236"/>
      <c r="D71" s="236"/>
      <c r="E71" s="347"/>
      <c r="F71" s="347"/>
      <c r="G71" s="347"/>
      <c r="H71" s="236"/>
      <c r="I71" s="347"/>
      <c r="J71" s="347"/>
      <c r="K71" s="347"/>
      <c r="L71" s="347"/>
      <c r="M71" s="236"/>
      <c r="N71" s="236"/>
      <c r="O71" s="236"/>
      <c r="P71" s="236"/>
    </row>
    <row r="72" spans="1:17" s="235" customFormat="1" x14ac:dyDescent="0.15">
      <c r="A72" s="418" t="s">
        <v>376</v>
      </c>
      <c r="B72" s="419"/>
      <c r="C72" s="419"/>
      <c r="D72" s="419"/>
      <c r="E72" s="419"/>
      <c r="F72" s="419"/>
      <c r="G72" s="419"/>
      <c r="H72" s="419"/>
      <c r="I72" s="419"/>
      <c r="J72" s="419"/>
      <c r="K72" s="419"/>
      <c r="L72" s="419"/>
      <c r="M72" s="419"/>
      <c r="N72" s="419"/>
      <c r="O72" s="419"/>
      <c r="P72" s="419"/>
      <c r="Q72" s="234"/>
    </row>
    <row r="73" spans="1:17" s="235" customFormat="1" x14ac:dyDescent="0.15">
      <c r="A73" s="420" t="s">
        <v>377</v>
      </c>
      <c r="B73" s="421"/>
      <c r="C73" s="421"/>
      <c r="D73" s="422"/>
      <c r="E73" s="423" t="s">
        <v>378</v>
      </c>
      <c r="F73" s="424"/>
      <c r="G73" s="424"/>
      <c r="H73" s="425"/>
      <c r="I73" s="423" t="s">
        <v>379</v>
      </c>
      <c r="J73" s="424"/>
      <c r="K73" s="424"/>
      <c r="L73" s="425"/>
      <c r="M73" s="393" t="s">
        <v>380</v>
      </c>
      <c r="N73" s="394"/>
      <c r="O73" s="394"/>
      <c r="P73" s="395"/>
      <c r="Q73" s="234"/>
    </row>
    <row r="74" spans="1:17" s="282" customFormat="1" x14ac:dyDescent="0.15">
      <c r="A74" s="337">
        <v>31102</v>
      </c>
      <c r="B74" s="383" t="s">
        <v>302</v>
      </c>
      <c r="C74" s="384"/>
      <c r="D74" s="385"/>
      <c r="E74" s="338">
        <v>31202</v>
      </c>
      <c r="F74" s="386" t="s">
        <v>306</v>
      </c>
      <c r="G74" s="387"/>
      <c r="H74" s="388"/>
      <c r="I74" s="283">
        <v>31401</v>
      </c>
      <c r="J74" s="380" t="s">
        <v>303</v>
      </c>
      <c r="K74" s="381"/>
      <c r="L74" s="382"/>
      <c r="M74" s="283">
        <v>32103</v>
      </c>
      <c r="N74" s="380" t="s">
        <v>304</v>
      </c>
      <c r="O74" s="381"/>
      <c r="P74" s="382"/>
      <c r="Q74" s="281"/>
    </row>
    <row r="75" spans="1:17" s="282" customFormat="1" x14ac:dyDescent="0.15">
      <c r="A75" s="338">
        <v>31103</v>
      </c>
      <c r="B75" s="383" t="s">
        <v>305</v>
      </c>
      <c r="C75" s="384"/>
      <c r="D75" s="385"/>
      <c r="E75" s="338">
        <v>31203</v>
      </c>
      <c r="F75" s="386" t="s">
        <v>309</v>
      </c>
      <c r="G75" s="387"/>
      <c r="H75" s="388"/>
      <c r="I75" s="283">
        <v>31402</v>
      </c>
      <c r="J75" s="380" t="s">
        <v>307</v>
      </c>
      <c r="K75" s="381"/>
      <c r="L75" s="382"/>
      <c r="M75" s="283">
        <v>32105</v>
      </c>
      <c r="N75" s="380" t="s">
        <v>942</v>
      </c>
      <c r="O75" s="381"/>
      <c r="P75" s="382"/>
    </row>
    <row r="76" spans="1:17" s="282" customFormat="1" x14ac:dyDescent="0.15">
      <c r="A76" s="338">
        <v>31104</v>
      </c>
      <c r="B76" s="383" t="s">
        <v>308</v>
      </c>
      <c r="C76" s="384"/>
      <c r="D76" s="385"/>
      <c r="E76" s="338">
        <v>31204</v>
      </c>
      <c r="F76" s="386" t="s">
        <v>381</v>
      </c>
      <c r="G76" s="387"/>
      <c r="H76" s="388"/>
      <c r="I76" s="283">
        <v>31403</v>
      </c>
      <c r="J76" s="380" t="s">
        <v>310</v>
      </c>
      <c r="K76" s="381"/>
      <c r="L76" s="382"/>
      <c r="M76" s="283">
        <v>32109</v>
      </c>
      <c r="N76" s="380" t="s">
        <v>382</v>
      </c>
      <c r="O76" s="381"/>
      <c r="P76" s="382"/>
      <c r="Q76" s="281"/>
    </row>
    <row r="77" spans="1:17" s="282" customFormat="1" x14ac:dyDescent="0.15">
      <c r="A77" s="338">
        <v>31105</v>
      </c>
      <c r="B77" s="383" t="s">
        <v>383</v>
      </c>
      <c r="C77" s="384"/>
      <c r="D77" s="385"/>
      <c r="E77" s="338">
        <v>31205</v>
      </c>
      <c r="F77" s="386" t="s">
        <v>384</v>
      </c>
      <c r="G77" s="387"/>
      <c r="H77" s="388"/>
      <c r="I77" s="283">
        <v>31404</v>
      </c>
      <c r="J77" s="380" t="s">
        <v>385</v>
      </c>
      <c r="K77" s="381"/>
      <c r="L77" s="382"/>
      <c r="M77" s="283">
        <v>32112</v>
      </c>
      <c r="N77" s="380" t="s">
        <v>386</v>
      </c>
      <c r="O77" s="381"/>
      <c r="P77" s="382"/>
      <c r="Q77" s="281"/>
    </row>
    <row r="78" spans="1:17" s="282" customFormat="1" x14ac:dyDescent="0.15">
      <c r="A78" s="338">
        <v>31106</v>
      </c>
      <c r="B78" s="383" t="s">
        <v>311</v>
      </c>
      <c r="C78" s="384"/>
      <c r="D78" s="385"/>
      <c r="E78" s="338">
        <v>31206</v>
      </c>
      <c r="F78" s="386" t="s">
        <v>387</v>
      </c>
      <c r="G78" s="387"/>
      <c r="H78" s="388"/>
      <c r="I78" s="283">
        <v>31405</v>
      </c>
      <c r="J78" s="380" t="s">
        <v>388</v>
      </c>
      <c r="K78" s="381"/>
      <c r="L78" s="382"/>
      <c r="M78" s="283">
        <v>32203</v>
      </c>
      <c r="N78" s="380" t="s">
        <v>312</v>
      </c>
      <c r="O78" s="381"/>
      <c r="P78" s="382"/>
      <c r="Q78" s="281"/>
    </row>
    <row r="79" spans="1:17" s="282" customFormat="1" x14ac:dyDescent="0.15">
      <c r="A79" s="338">
        <v>31108</v>
      </c>
      <c r="B79" s="383" t="s">
        <v>391</v>
      </c>
      <c r="C79" s="384"/>
      <c r="D79" s="385"/>
      <c r="E79" s="338">
        <v>31207</v>
      </c>
      <c r="F79" s="386" t="s">
        <v>389</v>
      </c>
      <c r="G79" s="387"/>
      <c r="H79" s="388"/>
      <c r="I79" s="283">
        <v>31407</v>
      </c>
      <c r="J79" s="380" t="s">
        <v>390</v>
      </c>
      <c r="K79" s="381"/>
      <c r="L79" s="382"/>
      <c r="M79" s="284">
        <v>32205</v>
      </c>
      <c r="N79" s="380" t="s">
        <v>313</v>
      </c>
      <c r="O79" s="381"/>
      <c r="P79" s="382"/>
      <c r="Q79" s="281"/>
    </row>
    <row r="80" spans="1:17" s="282" customFormat="1" x14ac:dyDescent="0.15">
      <c r="A80" s="338">
        <v>31109</v>
      </c>
      <c r="B80" s="383" t="s">
        <v>394</v>
      </c>
      <c r="C80" s="384"/>
      <c r="D80" s="385"/>
      <c r="E80" s="338">
        <v>31210</v>
      </c>
      <c r="F80" s="386" t="s">
        <v>314</v>
      </c>
      <c r="G80" s="387"/>
      <c r="H80" s="388"/>
      <c r="I80" s="283">
        <v>31408</v>
      </c>
      <c r="J80" s="380" t="s">
        <v>392</v>
      </c>
      <c r="K80" s="381"/>
      <c r="L80" s="382"/>
      <c r="M80" s="284">
        <v>32306</v>
      </c>
      <c r="N80" s="380" t="s">
        <v>396</v>
      </c>
      <c r="O80" s="381"/>
      <c r="P80" s="382"/>
      <c r="Q80" s="281"/>
    </row>
    <row r="81" spans="1:17" s="282" customFormat="1" x14ac:dyDescent="0.15">
      <c r="A81" s="338">
        <v>31110</v>
      </c>
      <c r="B81" s="383" t="s">
        <v>397</v>
      </c>
      <c r="C81" s="384"/>
      <c r="D81" s="385"/>
      <c r="E81" s="338">
        <v>31212</v>
      </c>
      <c r="F81" s="386" t="s">
        <v>240</v>
      </c>
      <c r="G81" s="387"/>
      <c r="H81" s="388"/>
      <c r="I81" s="283">
        <v>31409</v>
      </c>
      <c r="J81" s="380" t="s">
        <v>395</v>
      </c>
      <c r="K81" s="381"/>
      <c r="L81" s="382"/>
      <c r="M81" s="284">
        <v>32402</v>
      </c>
      <c r="N81" s="380" t="s">
        <v>315</v>
      </c>
      <c r="O81" s="381"/>
      <c r="P81" s="382"/>
      <c r="Q81" s="281"/>
    </row>
    <row r="82" spans="1:17" s="282" customFormat="1" x14ac:dyDescent="0.15">
      <c r="A82" s="338">
        <v>31112</v>
      </c>
      <c r="B82" s="383" t="s">
        <v>399</v>
      </c>
      <c r="C82" s="384"/>
      <c r="D82" s="385"/>
      <c r="E82" s="338">
        <v>31214</v>
      </c>
      <c r="F82" s="386" t="s">
        <v>402</v>
      </c>
      <c r="G82" s="387"/>
      <c r="H82" s="388"/>
      <c r="I82" s="283">
        <v>31410</v>
      </c>
      <c r="J82" s="380" t="s">
        <v>398</v>
      </c>
      <c r="K82" s="381"/>
      <c r="L82" s="382"/>
      <c r="M82" s="283">
        <v>32505</v>
      </c>
      <c r="N82" s="380" t="s">
        <v>105</v>
      </c>
      <c r="O82" s="381"/>
      <c r="P82" s="382"/>
      <c r="Q82" s="281"/>
    </row>
    <row r="83" spans="1:17" s="282" customFormat="1" x14ac:dyDescent="0.15">
      <c r="A83" s="338">
        <v>31113</v>
      </c>
      <c r="B83" s="383" t="s">
        <v>401</v>
      </c>
      <c r="C83" s="384"/>
      <c r="D83" s="385"/>
      <c r="E83" s="338">
        <v>31215</v>
      </c>
      <c r="F83" s="386" t="s">
        <v>405</v>
      </c>
      <c r="G83" s="387"/>
      <c r="H83" s="388"/>
      <c r="I83" s="283">
        <v>31411</v>
      </c>
      <c r="J83" s="380" t="s">
        <v>104</v>
      </c>
      <c r="K83" s="381"/>
      <c r="L83" s="382"/>
      <c r="M83" s="283">
        <v>32507</v>
      </c>
      <c r="N83" s="380" t="s">
        <v>409</v>
      </c>
      <c r="O83" s="381"/>
      <c r="P83" s="382"/>
      <c r="Q83" s="281"/>
    </row>
    <row r="84" spans="1:17" s="282" customFormat="1" x14ac:dyDescent="0.15">
      <c r="A84" s="338">
        <v>31114</v>
      </c>
      <c r="B84" s="383" t="s">
        <v>404</v>
      </c>
      <c r="C84" s="384"/>
      <c r="D84" s="385"/>
      <c r="E84" s="338">
        <v>31216</v>
      </c>
      <c r="F84" s="386" t="s">
        <v>353</v>
      </c>
      <c r="G84" s="387"/>
      <c r="H84" s="388"/>
      <c r="I84" s="283">
        <v>31412</v>
      </c>
      <c r="J84" s="380" t="s">
        <v>400</v>
      </c>
      <c r="K84" s="381"/>
      <c r="L84" s="382"/>
      <c r="M84" s="283">
        <v>32603</v>
      </c>
      <c r="N84" s="380" t="s">
        <v>411</v>
      </c>
      <c r="O84" s="381"/>
      <c r="P84" s="382"/>
      <c r="Q84" s="281"/>
    </row>
    <row r="85" spans="1:17" s="282" customFormat="1" x14ac:dyDescent="0.15">
      <c r="A85" s="338">
        <v>31115</v>
      </c>
      <c r="B85" s="383" t="s">
        <v>771</v>
      </c>
      <c r="C85" s="384"/>
      <c r="D85" s="385"/>
      <c r="E85" s="339">
        <v>31220</v>
      </c>
      <c r="F85" s="386" t="s">
        <v>413</v>
      </c>
      <c r="G85" s="387"/>
      <c r="H85" s="388"/>
      <c r="I85" s="283">
        <v>31413</v>
      </c>
      <c r="J85" s="380" t="s">
        <v>403</v>
      </c>
      <c r="K85" s="381"/>
      <c r="L85" s="382"/>
      <c r="M85" s="340"/>
      <c r="N85" s="340"/>
      <c r="O85" s="340"/>
      <c r="P85" s="340"/>
      <c r="Q85" s="281"/>
    </row>
    <row r="86" spans="1:17" s="282" customFormat="1" x14ac:dyDescent="0.15">
      <c r="A86" s="338">
        <v>31116</v>
      </c>
      <c r="B86" s="383" t="s">
        <v>316</v>
      </c>
      <c r="C86" s="384"/>
      <c r="D86" s="385"/>
      <c r="E86" s="339">
        <v>31221</v>
      </c>
      <c r="F86" s="386" t="s">
        <v>416</v>
      </c>
      <c r="G86" s="387"/>
      <c r="H86" s="388"/>
      <c r="I86" s="283">
        <v>31414</v>
      </c>
      <c r="J86" s="380" t="s">
        <v>406</v>
      </c>
      <c r="K86" s="381"/>
      <c r="L86" s="382"/>
      <c r="M86" s="391" t="s">
        <v>417</v>
      </c>
      <c r="N86" s="391"/>
      <c r="O86" s="391"/>
      <c r="P86" s="391"/>
      <c r="Q86" s="281"/>
    </row>
    <row r="87" spans="1:17" s="282" customFormat="1" x14ac:dyDescent="0.15">
      <c r="A87" s="338">
        <v>31117</v>
      </c>
      <c r="B87" s="383" t="s">
        <v>412</v>
      </c>
      <c r="C87" s="384"/>
      <c r="D87" s="385"/>
      <c r="E87" s="339">
        <v>31222</v>
      </c>
      <c r="F87" s="396" t="s">
        <v>772</v>
      </c>
      <c r="G87" s="397"/>
      <c r="H87" s="398"/>
      <c r="I87" s="283">
        <v>31415</v>
      </c>
      <c r="J87" s="380" t="s">
        <v>408</v>
      </c>
      <c r="K87" s="381"/>
      <c r="L87" s="382"/>
      <c r="M87" s="330">
        <v>33101</v>
      </c>
      <c r="N87" s="392" t="s">
        <v>421</v>
      </c>
      <c r="O87" s="392"/>
      <c r="P87" s="392"/>
      <c r="Q87" s="281"/>
    </row>
    <row r="88" spans="1:17" s="282" customFormat="1" x14ac:dyDescent="0.15">
      <c r="A88" s="338">
        <v>31118</v>
      </c>
      <c r="B88" s="383" t="s">
        <v>415</v>
      </c>
      <c r="C88" s="384"/>
      <c r="D88" s="385"/>
      <c r="E88" s="339">
        <v>31223</v>
      </c>
      <c r="F88" s="396" t="s">
        <v>773</v>
      </c>
      <c r="G88" s="397"/>
      <c r="H88" s="398"/>
      <c r="I88" s="283">
        <v>31416</v>
      </c>
      <c r="J88" s="380" t="s">
        <v>410</v>
      </c>
      <c r="K88" s="381"/>
      <c r="L88" s="382"/>
      <c r="M88" s="330">
        <v>33102</v>
      </c>
      <c r="N88" s="392" t="s">
        <v>424</v>
      </c>
      <c r="O88" s="392"/>
      <c r="P88" s="392"/>
      <c r="Q88" s="281"/>
    </row>
    <row r="89" spans="1:17" s="282" customFormat="1" x14ac:dyDescent="0.15">
      <c r="A89" s="338">
        <v>31119</v>
      </c>
      <c r="B89" s="383" t="s">
        <v>418</v>
      </c>
      <c r="C89" s="384"/>
      <c r="D89" s="385"/>
      <c r="E89" s="339">
        <v>31224</v>
      </c>
      <c r="F89" s="396" t="s">
        <v>943</v>
      </c>
      <c r="G89" s="397"/>
      <c r="H89" s="398"/>
      <c r="I89" s="283">
        <v>31417</v>
      </c>
      <c r="J89" s="380" t="s">
        <v>414</v>
      </c>
      <c r="K89" s="381"/>
      <c r="L89" s="382"/>
      <c r="M89" s="330">
        <v>33103</v>
      </c>
      <c r="N89" s="392" t="s">
        <v>427</v>
      </c>
      <c r="O89" s="392"/>
      <c r="P89" s="392"/>
      <c r="Q89" s="281"/>
    </row>
    <row r="90" spans="1:17" s="282" customFormat="1" x14ac:dyDescent="0.15">
      <c r="A90" s="338">
        <v>31120</v>
      </c>
      <c r="B90" s="383" t="s">
        <v>422</v>
      </c>
      <c r="C90" s="384"/>
      <c r="D90" s="385"/>
      <c r="E90" s="339">
        <v>31225</v>
      </c>
      <c r="F90" s="380" t="s">
        <v>393</v>
      </c>
      <c r="G90" s="381"/>
      <c r="H90" s="382"/>
      <c r="I90" s="283">
        <v>31418</v>
      </c>
      <c r="J90" s="380" t="s">
        <v>774</v>
      </c>
      <c r="K90" s="381"/>
      <c r="L90" s="382"/>
      <c r="M90" s="330">
        <v>33202</v>
      </c>
      <c r="N90" s="392" t="s">
        <v>431</v>
      </c>
      <c r="O90" s="392"/>
      <c r="P90" s="392"/>
      <c r="Q90" s="281"/>
    </row>
    <row r="91" spans="1:17" s="282" customFormat="1" x14ac:dyDescent="0.15">
      <c r="A91" s="338">
        <v>31121</v>
      </c>
      <c r="B91" s="383" t="s">
        <v>425</v>
      </c>
      <c r="C91" s="384"/>
      <c r="D91" s="385"/>
      <c r="E91" s="393" t="s">
        <v>419</v>
      </c>
      <c r="F91" s="394"/>
      <c r="G91" s="394"/>
      <c r="H91" s="395"/>
      <c r="I91" s="283">
        <v>31419</v>
      </c>
      <c r="J91" s="380" t="s">
        <v>420</v>
      </c>
      <c r="K91" s="381"/>
      <c r="L91" s="382"/>
      <c r="M91" s="330">
        <v>33301</v>
      </c>
      <c r="N91" s="392" t="s">
        <v>433</v>
      </c>
      <c r="O91" s="392"/>
      <c r="P91" s="392"/>
      <c r="Q91" s="281"/>
    </row>
    <row r="92" spans="1:17" s="282" customFormat="1" x14ac:dyDescent="0.15">
      <c r="A92" s="338">
        <v>31122</v>
      </c>
      <c r="B92" s="383" t="s">
        <v>428</v>
      </c>
      <c r="C92" s="384"/>
      <c r="D92" s="385"/>
      <c r="E92" s="338">
        <v>31301</v>
      </c>
      <c r="F92" s="380" t="s">
        <v>103</v>
      </c>
      <c r="G92" s="381"/>
      <c r="H92" s="382"/>
      <c r="I92" s="283">
        <v>31420</v>
      </c>
      <c r="J92" s="380" t="s">
        <v>423</v>
      </c>
      <c r="K92" s="381"/>
      <c r="L92" s="382"/>
      <c r="M92" s="330">
        <v>33302</v>
      </c>
      <c r="N92" s="392" t="s">
        <v>436</v>
      </c>
      <c r="O92" s="392"/>
      <c r="P92" s="392"/>
      <c r="Q92" s="281"/>
    </row>
    <row r="93" spans="1:17" s="282" customFormat="1" x14ac:dyDescent="0.15">
      <c r="A93" s="338">
        <v>31123</v>
      </c>
      <c r="B93" s="383" t="s">
        <v>432</v>
      </c>
      <c r="C93" s="384"/>
      <c r="D93" s="385"/>
      <c r="E93" s="338">
        <v>31302</v>
      </c>
      <c r="F93" s="380" t="s">
        <v>317</v>
      </c>
      <c r="G93" s="381"/>
      <c r="H93" s="382"/>
      <c r="I93" s="283">
        <v>31421</v>
      </c>
      <c r="J93" s="380" t="s">
        <v>426</v>
      </c>
      <c r="K93" s="381"/>
      <c r="L93" s="382"/>
      <c r="M93" s="342">
        <v>33401</v>
      </c>
      <c r="N93" s="392" t="s">
        <v>439</v>
      </c>
      <c r="O93" s="392"/>
      <c r="P93" s="392"/>
      <c r="Q93" s="281"/>
    </row>
    <row r="94" spans="1:17" s="282" customFormat="1" x14ac:dyDescent="0.15">
      <c r="A94" s="338">
        <v>31124</v>
      </c>
      <c r="B94" s="383" t="s">
        <v>776</v>
      </c>
      <c r="C94" s="384"/>
      <c r="D94" s="385"/>
      <c r="E94" s="338">
        <v>31303</v>
      </c>
      <c r="F94" s="380" t="s">
        <v>429</v>
      </c>
      <c r="G94" s="381"/>
      <c r="H94" s="382"/>
      <c r="I94" s="341" t="s">
        <v>594</v>
      </c>
      <c r="J94" s="396" t="s">
        <v>775</v>
      </c>
      <c r="K94" s="397"/>
      <c r="L94" s="398"/>
      <c r="M94" s="236"/>
      <c r="N94" s="236"/>
      <c r="O94" s="236"/>
      <c r="P94" s="236"/>
      <c r="Q94" s="281"/>
    </row>
    <row r="95" spans="1:17" s="282" customFormat="1" x14ac:dyDescent="0.15">
      <c r="A95" s="338">
        <v>31125</v>
      </c>
      <c r="B95" s="383" t="s">
        <v>437</v>
      </c>
      <c r="C95" s="384"/>
      <c r="D95" s="385"/>
      <c r="E95" s="338">
        <v>31305</v>
      </c>
      <c r="F95" s="380" t="s">
        <v>434</v>
      </c>
      <c r="G95" s="381"/>
      <c r="H95" s="382"/>
      <c r="I95" s="341" t="s">
        <v>597</v>
      </c>
      <c r="J95" s="396" t="s">
        <v>777</v>
      </c>
      <c r="K95" s="397"/>
      <c r="L95" s="398"/>
      <c r="M95" s="411" t="s">
        <v>319</v>
      </c>
      <c r="N95" s="412"/>
      <c r="O95" s="412"/>
      <c r="P95" s="413"/>
      <c r="Q95" s="281"/>
    </row>
    <row r="96" spans="1:17" s="282" customFormat="1" x14ac:dyDescent="0.15">
      <c r="A96" s="338">
        <v>31126</v>
      </c>
      <c r="B96" s="383" t="s">
        <v>102</v>
      </c>
      <c r="C96" s="384"/>
      <c r="D96" s="385"/>
      <c r="E96" s="338">
        <v>31306</v>
      </c>
      <c r="F96" s="380" t="s">
        <v>438</v>
      </c>
      <c r="G96" s="381"/>
      <c r="H96" s="382"/>
      <c r="I96" s="341" t="s">
        <v>598</v>
      </c>
      <c r="J96" s="396" t="s">
        <v>778</v>
      </c>
      <c r="K96" s="397"/>
      <c r="L96" s="398"/>
      <c r="M96" s="403" t="s">
        <v>321</v>
      </c>
      <c r="N96" s="404"/>
      <c r="O96" s="404"/>
      <c r="P96" s="405"/>
      <c r="Q96" s="281"/>
    </row>
    <row r="97" spans="1:17" s="282" customFormat="1" x14ac:dyDescent="0.15">
      <c r="A97" s="338">
        <v>31127</v>
      </c>
      <c r="B97" s="383" t="s">
        <v>440</v>
      </c>
      <c r="C97" s="384"/>
      <c r="D97" s="385"/>
      <c r="E97" s="338">
        <v>31307</v>
      </c>
      <c r="F97" s="380" t="s">
        <v>322</v>
      </c>
      <c r="G97" s="381"/>
      <c r="H97" s="382"/>
      <c r="I97" s="393" t="s">
        <v>430</v>
      </c>
      <c r="J97" s="394"/>
      <c r="K97" s="394"/>
      <c r="L97" s="395"/>
      <c r="M97" s="343">
        <v>61103</v>
      </c>
      <c r="N97" s="400" t="s">
        <v>323</v>
      </c>
      <c r="O97" s="401"/>
      <c r="P97" s="402"/>
      <c r="Q97" s="281"/>
    </row>
    <row r="98" spans="1:17" s="282" customFormat="1" x14ac:dyDescent="0.15">
      <c r="A98" s="338">
        <v>31128</v>
      </c>
      <c r="B98" s="383" t="s">
        <v>327</v>
      </c>
      <c r="C98" s="384"/>
      <c r="D98" s="385"/>
      <c r="E98" s="338">
        <v>31308</v>
      </c>
      <c r="F98" s="380" t="s">
        <v>324</v>
      </c>
      <c r="G98" s="381"/>
      <c r="H98" s="382"/>
      <c r="I98" s="283">
        <v>31503</v>
      </c>
      <c r="J98" s="380" t="s">
        <v>435</v>
      </c>
      <c r="K98" s="381"/>
      <c r="L98" s="382"/>
      <c r="M98" s="343">
        <v>61104</v>
      </c>
      <c r="N98" s="400" t="s">
        <v>325</v>
      </c>
      <c r="O98" s="401"/>
      <c r="P98" s="402"/>
      <c r="Q98" s="281"/>
    </row>
    <row r="99" spans="1:17" s="282" customFormat="1" x14ac:dyDescent="0.15">
      <c r="A99" s="338">
        <v>31129</v>
      </c>
      <c r="B99" s="383" t="s">
        <v>779</v>
      </c>
      <c r="C99" s="384"/>
      <c r="D99" s="385"/>
      <c r="E99" s="338">
        <v>31309</v>
      </c>
      <c r="F99" s="380" t="s">
        <v>441</v>
      </c>
      <c r="G99" s="381"/>
      <c r="H99" s="382"/>
      <c r="I99" s="283">
        <v>31505</v>
      </c>
      <c r="J99" s="380" t="s">
        <v>318</v>
      </c>
      <c r="K99" s="381"/>
      <c r="L99" s="382"/>
      <c r="M99" s="343">
        <v>61105</v>
      </c>
      <c r="N99" s="400" t="s">
        <v>326</v>
      </c>
      <c r="O99" s="401"/>
      <c r="P99" s="402"/>
      <c r="Q99" s="281"/>
    </row>
    <row r="100" spans="1:17" s="282" customFormat="1" x14ac:dyDescent="0.15">
      <c r="A100" s="315"/>
      <c r="B100" s="390"/>
      <c r="C100" s="390"/>
      <c r="D100" s="390"/>
      <c r="E100" s="338">
        <v>31310</v>
      </c>
      <c r="F100" s="380" t="s">
        <v>328</v>
      </c>
      <c r="G100" s="381"/>
      <c r="H100" s="382"/>
      <c r="I100" s="284">
        <v>31506</v>
      </c>
      <c r="J100" s="380" t="s">
        <v>944</v>
      </c>
      <c r="K100" s="381"/>
      <c r="L100" s="382"/>
      <c r="M100" s="283">
        <v>61107</v>
      </c>
      <c r="N100" s="400" t="s">
        <v>780</v>
      </c>
      <c r="O100" s="401"/>
      <c r="P100" s="402"/>
      <c r="Q100" s="281"/>
    </row>
    <row r="101" spans="1:17" s="282" customFormat="1" x14ac:dyDescent="0.15">
      <c r="A101" s="315"/>
      <c r="B101" s="390"/>
      <c r="C101" s="390"/>
      <c r="D101" s="390"/>
      <c r="E101" s="338">
        <v>31311</v>
      </c>
      <c r="F101" s="380" t="s">
        <v>443</v>
      </c>
      <c r="G101" s="381"/>
      <c r="H101" s="382"/>
      <c r="I101" s="283">
        <v>31507</v>
      </c>
      <c r="J101" s="380" t="s">
        <v>442</v>
      </c>
      <c r="K101" s="381"/>
      <c r="L101" s="382"/>
      <c r="M101" s="283">
        <v>61301</v>
      </c>
      <c r="N101" s="400" t="s">
        <v>945</v>
      </c>
      <c r="O101" s="401"/>
      <c r="P101" s="402"/>
      <c r="Q101" s="281"/>
    </row>
    <row r="102" spans="1:17" s="282" customFormat="1" x14ac:dyDescent="0.15">
      <c r="A102" s="315"/>
      <c r="B102" s="390"/>
      <c r="C102" s="390"/>
      <c r="D102" s="390"/>
      <c r="E102" s="338">
        <v>31312</v>
      </c>
      <c r="F102" s="380" t="s">
        <v>445</v>
      </c>
      <c r="G102" s="381"/>
      <c r="H102" s="382"/>
      <c r="I102" s="283">
        <v>31508</v>
      </c>
      <c r="J102" s="380" t="s">
        <v>320</v>
      </c>
      <c r="K102" s="381"/>
      <c r="L102" s="382"/>
      <c r="M102" s="343">
        <v>61401</v>
      </c>
      <c r="N102" s="400" t="s">
        <v>329</v>
      </c>
      <c r="O102" s="401"/>
      <c r="P102" s="402"/>
      <c r="Q102" s="281"/>
    </row>
    <row r="103" spans="1:17" s="282" customFormat="1" x14ac:dyDescent="0.15">
      <c r="A103" s="315"/>
      <c r="B103" s="390"/>
      <c r="C103" s="390"/>
      <c r="D103" s="390"/>
      <c r="E103" s="338">
        <v>31313</v>
      </c>
      <c r="F103" s="380" t="s">
        <v>446</v>
      </c>
      <c r="G103" s="381"/>
      <c r="H103" s="382"/>
      <c r="I103" s="283">
        <v>31510</v>
      </c>
      <c r="J103" s="380" t="s">
        <v>444</v>
      </c>
      <c r="K103" s="381"/>
      <c r="L103" s="382"/>
      <c r="M103" s="343">
        <v>61402</v>
      </c>
      <c r="N103" s="400" t="s">
        <v>782</v>
      </c>
      <c r="O103" s="401"/>
      <c r="P103" s="402"/>
      <c r="Q103" s="281"/>
    </row>
    <row r="104" spans="1:17" s="282" customFormat="1" x14ac:dyDescent="0.15">
      <c r="A104" s="315"/>
      <c r="B104" s="390"/>
      <c r="C104" s="390"/>
      <c r="D104" s="390"/>
      <c r="E104" s="344">
        <v>31314</v>
      </c>
      <c r="F104" s="380" t="s">
        <v>448</v>
      </c>
      <c r="G104" s="381"/>
      <c r="H104" s="382"/>
      <c r="I104" s="284">
        <v>31511</v>
      </c>
      <c r="J104" s="380" t="s">
        <v>781</v>
      </c>
      <c r="K104" s="381"/>
      <c r="L104" s="382"/>
      <c r="M104" s="343">
        <v>61501</v>
      </c>
      <c r="N104" s="400" t="s">
        <v>331</v>
      </c>
      <c r="O104" s="401"/>
      <c r="P104" s="402"/>
      <c r="Q104" s="281"/>
    </row>
    <row r="105" spans="1:17" s="282" customFormat="1" x14ac:dyDescent="0.15">
      <c r="A105" s="315"/>
      <c r="B105" s="390"/>
      <c r="C105" s="390"/>
      <c r="D105" s="390"/>
      <c r="E105" s="345">
        <v>31316</v>
      </c>
      <c r="F105" s="380" t="s">
        <v>449</v>
      </c>
      <c r="G105" s="381"/>
      <c r="H105" s="382"/>
      <c r="I105" s="284">
        <v>31512</v>
      </c>
      <c r="J105" s="380" t="s">
        <v>447</v>
      </c>
      <c r="K105" s="381"/>
      <c r="L105" s="382"/>
      <c r="M105" s="403" t="s">
        <v>332</v>
      </c>
      <c r="N105" s="404"/>
      <c r="O105" s="404"/>
      <c r="P105" s="405"/>
      <c r="Q105" s="281"/>
    </row>
    <row r="106" spans="1:17" s="282" customFormat="1" x14ac:dyDescent="0.15">
      <c r="A106" s="315"/>
      <c r="B106" s="390"/>
      <c r="C106" s="390"/>
      <c r="D106" s="390"/>
      <c r="E106" s="315"/>
      <c r="F106" s="390"/>
      <c r="G106" s="390"/>
      <c r="H106" s="390"/>
      <c r="I106" s="284">
        <v>31516</v>
      </c>
      <c r="J106" s="380" t="s">
        <v>450</v>
      </c>
      <c r="K106" s="381"/>
      <c r="L106" s="382"/>
      <c r="M106" s="343">
        <v>62101</v>
      </c>
      <c r="N106" s="400" t="s">
        <v>333</v>
      </c>
      <c r="O106" s="401"/>
      <c r="P106" s="402"/>
      <c r="Q106" s="281"/>
    </row>
    <row r="107" spans="1:17" s="282" customFormat="1" x14ac:dyDescent="0.15">
      <c r="A107" s="315"/>
      <c r="B107" s="390"/>
      <c r="C107" s="390"/>
      <c r="D107" s="390"/>
      <c r="E107" s="315"/>
      <c r="F107" s="390"/>
      <c r="G107" s="390"/>
      <c r="H107" s="390"/>
      <c r="I107" s="284">
        <v>31517</v>
      </c>
      <c r="J107" s="380" t="s">
        <v>407</v>
      </c>
      <c r="K107" s="381"/>
      <c r="L107" s="382"/>
      <c r="M107" s="343">
        <v>62501</v>
      </c>
      <c r="N107" s="400" t="s">
        <v>334</v>
      </c>
      <c r="O107" s="401"/>
      <c r="P107" s="402"/>
      <c r="Q107" s="281"/>
    </row>
    <row r="108" spans="1:17" s="282" customFormat="1" x14ac:dyDescent="0.15">
      <c r="A108" s="406"/>
      <c r="B108" s="406"/>
      <c r="C108" s="406"/>
      <c r="D108" s="406"/>
      <c r="E108" s="315"/>
      <c r="F108" s="390"/>
      <c r="G108" s="390"/>
      <c r="H108" s="390"/>
      <c r="I108" s="284">
        <v>31603</v>
      </c>
      <c r="J108" s="380" t="s">
        <v>330</v>
      </c>
      <c r="K108" s="381"/>
      <c r="L108" s="382"/>
      <c r="M108" s="343">
        <v>62601</v>
      </c>
      <c r="N108" s="400" t="s">
        <v>335</v>
      </c>
      <c r="O108" s="401"/>
      <c r="P108" s="402"/>
      <c r="Q108" s="281"/>
    </row>
    <row r="109" spans="1:17" s="282" customFormat="1" x14ac:dyDescent="0.15">
      <c r="A109" s="285"/>
      <c r="B109" s="399"/>
      <c r="C109" s="399"/>
      <c r="D109" s="399"/>
      <c r="E109" s="315"/>
      <c r="F109" s="390"/>
      <c r="G109" s="390"/>
      <c r="H109" s="390"/>
      <c r="I109" s="283">
        <v>31604</v>
      </c>
      <c r="J109" s="380" t="s">
        <v>363</v>
      </c>
      <c r="K109" s="381"/>
      <c r="L109" s="382"/>
      <c r="M109" s="403" t="s">
        <v>336</v>
      </c>
      <c r="N109" s="404"/>
      <c r="O109" s="404"/>
      <c r="P109" s="405"/>
      <c r="Q109" s="281"/>
    </row>
    <row r="110" spans="1:17" s="282" customFormat="1" x14ac:dyDescent="0.15">
      <c r="A110" s="285"/>
      <c r="B110" s="399"/>
      <c r="C110" s="399"/>
      <c r="D110" s="399"/>
      <c r="E110" s="236"/>
      <c r="F110" s="236"/>
      <c r="G110" s="236"/>
      <c r="H110" s="236"/>
      <c r="I110" s="236"/>
      <c r="J110" s="236"/>
      <c r="K110" s="236"/>
      <c r="L110" s="236"/>
      <c r="M110" s="343">
        <v>63102</v>
      </c>
      <c r="N110" s="400" t="s">
        <v>337</v>
      </c>
      <c r="O110" s="401"/>
      <c r="P110" s="402"/>
      <c r="Q110" s="281"/>
    </row>
    <row r="111" spans="1:17" s="282" customFormat="1" x14ac:dyDescent="0.15">
      <c r="A111" s="285"/>
      <c r="B111" s="399"/>
      <c r="C111" s="399"/>
      <c r="D111" s="399"/>
      <c r="E111" s="236"/>
      <c r="F111" s="236"/>
      <c r="G111" s="236"/>
      <c r="H111" s="236"/>
      <c r="I111" s="236"/>
      <c r="J111" s="236"/>
      <c r="K111" s="236"/>
      <c r="L111" s="236"/>
      <c r="M111" s="343">
        <v>63103</v>
      </c>
      <c r="N111" s="407" t="s">
        <v>783</v>
      </c>
      <c r="O111" s="408"/>
      <c r="P111" s="409"/>
      <c r="Q111" s="281"/>
    </row>
    <row r="112" spans="1:17" s="282" customFormat="1" x14ac:dyDescent="0.15">
      <c r="A112" s="285"/>
      <c r="B112" s="399"/>
      <c r="C112" s="399"/>
      <c r="D112" s="399"/>
      <c r="E112" s="236"/>
      <c r="F112" s="236"/>
      <c r="G112" s="236"/>
      <c r="H112" s="236"/>
      <c r="I112" s="286"/>
      <c r="J112" s="286"/>
      <c r="K112" s="286"/>
      <c r="L112" s="286"/>
      <c r="M112" s="343">
        <v>63201</v>
      </c>
      <c r="N112" s="400" t="s">
        <v>338</v>
      </c>
      <c r="O112" s="401"/>
      <c r="P112" s="402"/>
      <c r="Q112" s="281"/>
    </row>
    <row r="113" spans="1:17" s="346" customFormat="1" x14ac:dyDescent="0.15">
      <c r="A113" s="285"/>
      <c r="B113" s="399"/>
      <c r="C113" s="399"/>
      <c r="D113" s="399"/>
      <c r="E113" s="236"/>
      <c r="F113" s="236"/>
      <c r="G113" s="236"/>
      <c r="H113" s="236"/>
      <c r="I113" s="286"/>
      <c r="J113" s="286"/>
      <c r="K113" s="286"/>
      <c r="L113" s="286"/>
      <c r="M113" s="343">
        <v>63501</v>
      </c>
      <c r="N113" s="400" t="s">
        <v>339</v>
      </c>
      <c r="O113" s="401"/>
      <c r="P113" s="402"/>
      <c r="Q113" s="234"/>
    </row>
    <row r="114" spans="1:17" s="346" customFormat="1" x14ac:dyDescent="0.15">
      <c r="A114" s="285"/>
      <c r="B114" s="399"/>
      <c r="C114" s="399"/>
      <c r="D114" s="399"/>
      <c r="E114" s="236"/>
      <c r="F114" s="236"/>
      <c r="G114" s="236"/>
      <c r="H114" s="236"/>
      <c r="I114" s="288"/>
      <c r="J114" s="286"/>
      <c r="K114" s="286"/>
      <c r="L114" s="286"/>
      <c r="M114" s="343">
        <v>63502</v>
      </c>
      <c r="N114" s="400" t="s">
        <v>235</v>
      </c>
      <c r="O114" s="401"/>
      <c r="P114" s="402"/>
      <c r="Q114" s="234"/>
    </row>
    <row r="115" spans="1:17" s="346" customFormat="1" x14ac:dyDescent="0.15">
      <c r="A115" s="287"/>
      <c r="B115" s="399"/>
      <c r="C115" s="399"/>
      <c r="D115" s="399"/>
      <c r="E115" s="236"/>
      <c r="F115" s="288"/>
      <c r="G115" s="288"/>
      <c r="H115" s="288"/>
      <c r="I115" s="288"/>
      <c r="J115" s="286"/>
      <c r="K115" s="286"/>
      <c r="L115" s="286"/>
      <c r="M115" s="343">
        <v>63603</v>
      </c>
      <c r="N115" s="400" t="s">
        <v>340</v>
      </c>
      <c r="O115" s="401"/>
      <c r="P115" s="402"/>
      <c r="Q115" s="234"/>
    </row>
    <row r="116" spans="1:17" s="346" customFormat="1" x14ac:dyDescent="0.15">
      <c r="A116" s="288"/>
      <c r="B116" s="288"/>
      <c r="C116" s="288"/>
      <c r="D116" s="288"/>
      <c r="E116" s="236"/>
      <c r="F116" s="288"/>
      <c r="G116" s="288"/>
      <c r="H116" s="288"/>
      <c r="I116" s="376"/>
      <c r="J116" s="286"/>
      <c r="K116" s="286"/>
      <c r="L116" s="286"/>
      <c r="Q116" s="234"/>
    </row>
    <row r="117" spans="1:17" s="346" customFormat="1" x14ac:dyDescent="0.15">
      <c r="A117" s="406"/>
      <c r="B117" s="406"/>
      <c r="C117" s="406"/>
      <c r="D117" s="406"/>
      <c r="E117" s="236"/>
      <c r="F117" s="376"/>
      <c r="G117" s="376"/>
      <c r="H117" s="376"/>
      <c r="I117" s="348"/>
      <c r="J117" s="236"/>
      <c r="K117" s="288"/>
      <c r="L117" s="288"/>
      <c r="M117" s="377"/>
      <c r="N117" s="377"/>
      <c r="O117" s="377"/>
      <c r="P117" s="236"/>
      <c r="Q117" s="234"/>
    </row>
    <row r="118" spans="1:17" s="346" customFormat="1" x14ac:dyDescent="0.15">
      <c r="A118" s="410"/>
      <c r="B118" s="410"/>
      <c r="C118" s="410"/>
      <c r="D118" s="410"/>
      <c r="E118" s="236"/>
      <c r="F118" s="378"/>
      <c r="G118" s="348"/>
      <c r="H118" s="348"/>
      <c r="I118" s="348"/>
      <c r="J118" s="377"/>
      <c r="K118" s="377"/>
      <c r="L118" s="377"/>
      <c r="M118" s="377"/>
      <c r="N118" s="377"/>
      <c r="O118" s="377"/>
      <c r="P118" s="236"/>
      <c r="Q118" s="234"/>
    </row>
    <row r="119" spans="1:17" s="346" customFormat="1" x14ac:dyDescent="0.15">
      <c r="A119" s="285"/>
      <c r="B119" s="389"/>
      <c r="C119" s="389"/>
      <c r="D119" s="389"/>
      <c r="E119" s="236"/>
      <c r="F119" s="378"/>
      <c r="G119" s="348"/>
      <c r="H119" s="348"/>
      <c r="I119" s="348"/>
      <c r="J119" s="377"/>
      <c r="K119" s="377"/>
      <c r="L119" s="379"/>
      <c r="M119" s="390"/>
      <c r="N119" s="390"/>
      <c r="O119" s="390"/>
      <c r="P119" s="236"/>
      <c r="Q119" s="234"/>
    </row>
    <row r="120" spans="1:17" x14ac:dyDescent="0.15">
      <c r="A120" s="285"/>
      <c r="B120" s="389"/>
      <c r="C120" s="389"/>
      <c r="D120" s="389"/>
      <c r="E120" s="236"/>
      <c r="F120" s="378"/>
      <c r="G120" s="348"/>
      <c r="H120" s="348"/>
      <c r="I120" s="348"/>
      <c r="J120" s="377"/>
      <c r="K120" s="377"/>
      <c r="L120" s="379"/>
      <c r="M120" s="390"/>
      <c r="N120" s="390"/>
      <c r="O120" s="390"/>
      <c r="P120" s="236"/>
    </row>
    <row r="121" spans="1:17" x14ac:dyDescent="0.15">
      <c r="A121" s="285"/>
      <c r="B121" s="389"/>
      <c r="C121" s="389"/>
      <c r="D121" s="389"/>
      <c r="E121" s="236"/>
      <c r="F121" s="378"/>
      <c r="G121" s="348"/>
      <c r="H121" s="348"/>
      <c r="I121" s="348"/>
      <c r="J121" s="377"/>
      <c r="K121" s="377"/>
      <c r="L121" s="379"/>
      <c r="M121" s="390"/>
      <c r="N121" s="390"/>
      <c r="O121" s="390"/>
      <c r="P121" s="236"/>
    </row>
    <row r="122" spans="1:17" x14ac:dyDescent="0.15">
      <c r="A122" s="285"/>
      <c r="B122" s="389"/>
      <c r="C122" s="389"/>
      <c r="D122" s="389"/>
      <c r="E122" s="236"/>
      <c r="F122" s="378"/>
      <c r="G122" s="348"/>
      <c r="H122" s="348"/>
      <c r="I122" s="348"/>
      <c r="J122" s="377"/>
      <c r="K122" s="377"/>
      <c r="L122" s="379"/>
      <c r="M122" s="390"/>
      <c r="N122" s="390"/>
      <c r="O122" s="390"/>
      <c r="P122" s="236"/>
    </row>
    <row r="123" spans="1:17" x14ac:dyDescent="0.15">
      <c r="A123" s="379"/>
      <c r="B123" s="389"/>
      <c r="C123" s="389"/>
      <c r="D123" s="389"/>
      <c r="E123" s="236"/>
      <c r="F123" s="378"/>
      <c r="G123" s="348"/>
      <c r="H123" s="348"/>
      <c r="I123" s="348"/>
      <c r="J123" s="377"/>
      <c r="K123" s="377"/>
      <c r="L123" s="379"/>
      <c r="M123" s="390"/>
      <c r="N123" s="390"/>
      <c r="O123" s="390"/>
      <c r="P123" s="236"/>
    </row>
    <row r="124" spans="1:17" x14ac:dyDescent="0.15">
      <c r="A124" s="285"/>
      <c r="B124" s="389"/>
      <c r="C124" s="389"/>
      <c r="D124" s="389"/>
      <c r="E124" s="236"/>
      <c r="F124" s="378"/>
      <c r="G124" s="348"/>
      <c r="H124" s="348"/>
      <c r="I124" s="348"/>
      <c r="J124" s="377"/>
      <c r="K124" s="377"/>
      <c r="L124" s="379"/>
      <c r="M124" s="390"/>
      <c r="N124" s="390"/>
      <c r="O124" s="390"/>
      <c r="P124" s="236"/>
    </row>
    <row r="125" spans="1:17" x14ac:dyDescent="0.15">
      <c r="A125" s="285"/>
      <c r="B125" s="389"/>
      <c r="C125" s="389"/>
      <c r="D125" s="389"/>
      <c r="E125" s="236"/>
      <c r="F125" s="378"/>
      <c r="G125" s="348"/>
      <c r="H125" s="348"/>
      <c r="I125" s="348"/>
      <c r="J125" s="377"/>
      <c r="K125" s="377"/>
      <c r="L125" s="379"/>
      <c r="M125" s="390"/>
      <c r="N125" s="390"/>
      <c r="O125" s="390"/>
      <c r="P125" s="236"/>
    </row>
  </sheetData>
  <sheetProtection password="C016" sheet="1" objects="1" scenarios="1"/>
  <mergeCells count="243">
    <mergeCell ref="C10:F10"/>
    <mergeCell ref="B12:N12"/>
    <mergeCell ref="C22:N22"/>
    <mergeCell ref="C23:N24"/>
    <mergeCell ref="B26:N26"/>
    <mergeCell ref="C35:N35"/>
    <mergeCell ref="C48:N48"/>
    <mergeCell ref="B58:D58"/>
    <mergeCell ref="F58:H58"/>
    <mergeCell ref="J58:L58"/>
    <mergeCell ref="N58:P58"/>
    <mergeCell ref="B50:P51"/>
    <mergeCell ref="B16:P17"/>
    <mergeCell ref="B19:P19"/>
    <mergeCell ref="C27:P27"/>
    <mergeCell ref="C28:P28"/>
    <mergeCell ref="C30:P30"/>
    <mergeCell ref="C34:P34"/>
    <mergeCell ref="C36:P37"/>
    <mergeCell ref="C38:P39"/>
    <mergeCell ref="C42:P42"/>
    <mergeCell ref="B33:N33"/>
    <mergeCell ref="B59:D59"/>
    <mergeCell ref="J59:L59"/>
    <mergeCell ref="N59:P59"/>
    <mergeCell ref="A55:P55"/>
    <mergeCell ref="A56:O56"/>
    <mergeCell ref="A57:D57"/>
    <mergeCell ref="E57:H57"/>
    <mergeCell ref="I57:L57"/>
    <mergeCell ref="M57:P57"/>
    <mergeCell ref="F59:H59"/>
    <mergeCell ref="B60:D60"/>
    <mergeCell ref="J60:L60"/>
    <mergeCell ref="N60:P60"/>
    <mergeCell ref="B61:D61"/>
    <mergeCell ref="J61:L61"/>
    <mergeCell ref="N61:P61"/>
    <mergeCell ref="E61:H61"/>
    <mergeCell ref="F60:H60"/>
    <mergeCell ref="F62:H62"/>
    <mergeCell ref="N75:P75"/>
    <mergeCell ref="B67:D67"/>
    <mergeCell ref="B66:D66"/>
    <mergeCell ref="A64:D64"/>
    <mergeCell ref="B65:D65"/>
    <mergeCell ref="B62:D62"/>
    <mergeCell ref="J62:L62"/>
    <mergeCell ref="N62:P62"/>
    <mergeCell ref="B63:D63"/>
    <mergeCell ref="F63:H63"/>
    <mergeCell ref="J63:L63"/>
    <mergeCell ref="N63:P63"/>
    <mergeCell ref="F66:H66"/>
    <mergeCell ref="J66:L66"/>
    <mergeCell ref="N66:P66"/>
    <mergeCell ref="F67:H67"/>
    <mergeCell ref="J67:L67"/>
    <mergeCell ref="N67:P67"/>
    <mergeCell ref="F64:H64"/>
    <mergeCell ref="J64:L64"/>
    <mergeCell ref="N64:P64"/>
    <mergeCell ref="F65:H65"/>
    <mergeCell ref="J65:L65"/>
    <mergeCell ref="N65:P65"/>
    <mergeCell ref="B77:D77"/>
    <mergeCell ref="F77:H77"/>
    <mergeCell ref="J77:L77"/>
    <mergeCell ref="N77:P77"/>
    <mergeCell ref="B76:D76"/>
    <mergeCell ref="F76:H76"/>
    <mergeCell ref="J76:L76"/>
    <mergeCell ref="N76:P76"/>
    <mergeCell ref="B68:D68"/>
    <mergeCell ref="B69:D69"/>
    <mergeCell ref="J68:L68"/>
    <mergeCell ref="J69:L69"/>
    <mergeCell ref="A72:P72"/>
    <mergeCell ref="A73:D73"/>
    <mergeCell ref="E73:H73"/>
    <mergeCell ref="I73:L73"/>
    <mergeCell ref="M73:P73"/>
    <mergeCell ref="B74:D74"/>
    <mergeCell ref="F74:H74"/>
    <mergeCell ref="J74:L74"/>
    <mergeCell ref="N74:P74"/>
    <mergeCell ref="B75:D75"/>
    <mergeCell ref="F75:H75"/>
    <mergeCell ref="J75:L75"/>
    <mergeCell ref="B80:D80"/>
    <mergeCell ref="F80:H80"/>
    <mergeCell ref="J80:L80"/>
    <mergeCell ref="N80:P80"/>
    <mergeCell ref="B81:D81"/>
    <mergeCell ref="F81:H81"/>
    <mergeCell ref="J81:L81"/>
    <mergeCell ref="N81:P81"/>
    <mergeCell ref="B78:D78"/>
    <mergeCell ref="F78:H78"/>
    <mergeCell ref="J78:L78"/>
    <mergeCell ref="N78:P78"/>
    <mergeCell ref="B79:D79"/>
    <mergeCell ref="F79:H79"/>
    <mergeCell ref="J79:L79"/>
    <mergeCell ref="N79:P79"/>
    <mergeCell ref="B91:D91"/>
    <mergeCell ref="B82:D82"/>
    <mergeCell ref="F82:H82"/>
    <mergeCell ref="J82:L82"/>
    <mergeCell ref="N82:P82"/>
    <mergeCell ref="B83:D83"/>
    <mergeCell ref="F83:H83"/>
    <mergeCell ref="J83:L83"/>
    <mergeCell ref="N83:P83"/>
    <mergeCell ref="B88:D88"/>
    <mergeCell ref="F88:H88"/>
    <mergeCell ref="J88:L88"/>
    <mergeCell ref="B89:D89"/>
    <mergeCell ref="F89:H89"/>
    <mergeCell ref="J89:L89"/>
    <mergeCell ref="B90:D90"/>
    <mergeCell ref="F90:H90"/>
    <mergeCell ref="J90:L90"/>
    <mergeCell ref="B87:D87"/>
    <mergeCell ref="F87:H87"/>
    <mergeCell ref="J87:L87"/>
    <mergeCell ref="B84:D84"/>
    <mergeCell ref="F84:H84"/>
    <mergeCell ref="J84:L84"/>
    <mergeCell ref="B98:D98"/>
    <mergeCell ref="F98:H98"/>
    <mergeCell ref="J98:L98"/>
    <mergeCell ref="I97:L97"/>
    <mergeCell ref="N92:P92"/>
    <mergeCell ref="F93:H93"/>
    <mergeCell ref="J96:L96"/>
    <mergeCell ref="N101:P101"/>
    <mergeCell ref="N102:P102"/>
    <mergeCell ref="F92:H92"/>
    <mergeCell ref="J92:L92"/>
    <mergeCell ref="F101:H101"/>
    <mergeCell ref="J101:L101"/>
    <mergeCell ref="M95:P95"/>
    <mergeCell ref="M96:P96"/>
    <mergeCell ref="N98:P98"/>
    <mergeCell ref="N99:P99"/>
    <mergeCell ref="J93:L93"/>
    <mergeCell ref="A117:D117"/>
    <mergeCell ref="A118:D118"/>
    <mergeCell ref="B119:D119"/>
    <mergeCell ref="M119:O119"/>
    <mergeCell ref="B102:D102"/>
    <mergeCell ref="F102:H102"/>
    <mergeCell ref="J102:L102"/>
    <mergeCell ref="B99:D99"/>
    <mergeCell ref="F99:H99"/>
    <mergeCell ref="B100:D100"/>
    <mergeCell ref="F100:H100"/>
    <mergeCell ref="B103:D103"/>
    <mergeCell ref="F103:H103"/>
    <mergeCell ref="J103:L103"/>
    <mergeCell ref="J99:L99"/>
    <mergeCell ref="N108:P108"/>
    <mergeCell ref="B105:D105"/>
    <mergeCell ref="F105:H105"/>
    <mergeCell ref="B106:D106"/>
    <mergeCell ref="F106:H106"/>
    <mergeCell ref="N106:P106"/>
    <mergeCell ref="J108:L108"/>
    <mergeCell ref="J105:L105"/>
    <mergeCell ref="J106:L106"/>
    <mergeCell ref="B115:D115"/>
    <mergeCell ref="N115:P115"/>
    <mergeCell ref="N100:P100"/>
    <mergeCell ref="M105:P105"/>
    <mergeCell ref="A108:D108"/>
    <mergeCell ref="B111:D111"/>
    <mergeCell ref="N113:P113"/>
    <mergeCell ref="J107:L107"/>
    <mergeCell ref="N107:P107"/>
    <mergeCell ref="B107:D107"/>
    <mergeCell ref="F107:H107"/>
    <mergeCell ref="F108:H108"/>
    <mergeCell ref="B112:D112"/>
    <mergeCell ref="N112:P112"/>
    <mergeCell ref="B113:D113"/>
    <mergeCell ref="B114:D114"/>
    <mergeCell ref="N114:P114"/>
    <mergeCell ref="B110:D110"/>
    <mergeCell ref="N110:P110"/>
    <mergeCell ref="B109:D109"/>
    <mergeCell ref="F109:H109"/>
    <mergeCell ref="J109:L109"/>
    <mergeCell ref="M109:P109"/>
    <mergeCell ref="N111:P111"/>
    <mergeCell ref="N87:P87"/>
    <mergeCell ref="F104:H104"/>
    <mergeCell ref="J104:L104"/>
    <mergeCell ref="J100:L100"/>
    <mergeCell ref="B104:D104"/>
    <mergeCell ref="N88:P88"/>
    <mergeCell ref="J91:L91"/>
    <mergeCell ref="N91:P91"/>
    <mergeCell ref="N93:P93"/>
    <mergeCell ref="B96:D96"/>
    <mergeCell ref="F96:H96"/>
    <mergeCell ref="B97:D97"/>
    <mergeCell ref="F97:H97"/>
    <mergeCell ref="B94:D94"/>
    <mergeCell ref="J94:L94"/>
    <mergeCell ref="B95:D95"/>
    <mergeCell ref="F95:H95"/>
    <mergeCell ref="J95:L95"/>
    <mergeCell ref="N97:P97"/>
    <mergeCell ref="B92:D92"/>
    <mergeCell ref="N103:P103"/>
    <mergeCell ref="N104:P104"/>
    <mergeCell ref="B101:D101"/>
    <mergeCell ref="B93:D93"/>
    <mergeCell ref="N84:P84"/>
    <mergeCell ref="B85:D85"/>
    <mergeCell ref="F85:H85"/>
    <mergeCell ref="J85:L85"/>
    <mergeCell ref="B125:D125"/>
    <mergeCell ref="M125:O125"/>
    <mergeCell ref="B120:D120"/>
    <mergeCell ref="M120:O120"/>
    <mergeCell ref="B121:D121"/>
    <mergeCell ref="M121:O121"/>
    <mergeCell ref="B122:D122"/>
    <mergeCell ref="M122:O122"/>
    <mergeCell ref="B123:D123"/>
    <mergeCell ref="M123:O123"/>
    <mergeCell ref="B124:D124"/>
    <mergeCell ref="M124:O124"/>
    <mergeCell ref="M86:P86"/>
    <mergeCell ref="N89:P89"/>
    <mergeCell ref="N90:P90"/>
    <mergeCell ref="E91:H91"/>
    <mergeCell ref="F94:H94"/>
    <mergeCell ref="B86:D86"/>
    <mergeCell ref="F86:H86"/>
    <mergeCell ref="J86:L86"/>
  </mergeCells>
  <phoneticPr fontId="3"/>
  <pageMargins left="0.7" right="0.7" top="0.75" bottom="0.75" header="0.3" footer="0.3"/>
  <pageSetup paperSize="9" scale="43"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4"/>
  <sheetViews>
    <sheetView showZeros="0" tabSelected="1" view="pageBreakPreview" zoomScale="90" zoomScaleNormal="100" zoomScaleSheetLayoutView="90" workbookViewId="0">
      <selection activeCell="N5" sqref="N5"/>
    </sheetView>
  </sheetViews>
  <sheetFormatPr defaultRowHeight="18.75" x14ac:dyDescent="0.15"/>
  <cols>
    <col min="1" max="1" width="2.125" style="239" customWidth="1"/>
    <col min="2" max="2" width="9" style="239" customWidth="1"/>
    <col min="3" max="3" width="4.625" style="239" customWidth="1"/>
    <col min="4" max="4" width="3.5" style="239" customWidth="1"/>
    <col min="5" max="5" width="6.625" style="239" customWidth="1"/>
    <col min="6" max="6" width="6" style="239" customWidth="1"/>
    <col min="7" max="7" width="6.625" style="239" customWidth="1"/>
    <col min="8" max="8" width="5.5" style="239" customWidth="1"/>
    <col min="9" max="9" width="6.875" style="239" customWidth="1"/>
    <col min="10" max="10" width="16.25" style="239" customWidth="1"/>
    <col min="11" max="11" width="7" style="239" customWidth="1"/>
    <col min="12" max="12" width="15.75" style="239" customWidth="1"/>
    <col min="13" max="13" width="7.875" style="239" customWidth="1"/>
    <col min="14" max="19" width="5.875" style="239" customWidth="1"/>
    <col min="20" max="20" width="1.375" style="239" customWidth="1"/>
    <col min="21" max="16384" width="9" style="239"/>
  </cols>
  <sheetData>
    <row r="1" spans="1:20" ht="24.95" customHeight="1" x14ac:dyDescent="0.4">
      <c r="A1" s="237"/>
      <c r="B1" s="457"/>
      <c r="C1" s="457"/>
      <c r="D1" s="457"/>
      <c r="E1" s="457"/>
      <c r="F1" s="457"/>
      <c r="G1" s="457"/>
      <c r="H1" s="457"/>
      <c r="I1" s="457"/>
      <c r="J1" s="457"/>
      <c r="K1" s="457"/>
      <c r="L1" s="457"/>
      <c r="M1" s="457"/>
      <c r="N1" s="457"/>
      <c r="O1" s="457"/>
      <c r="P1" s="457"/>
      <c r="Q1" s="457"/>
      <c r="R1" s="457"/>
      <c r="S1" s="457"/>
      <c r="T1" s="238"/>
    </row>
    <row r="2" spans="1:20" ht="24.95" customHeight="1" x14ac:dyDescent="0.4">
      <c r="A2" s="240"/>
      <c r="B2" s="458" t="s">
        <v>189</v>
      </c>
      <c r="C2" s="458"/>
      <c r="D2" s="458"/>
      <c r="E2" s="458"/>
      <c r="F2" s="458"/>
      <c r="G2" s="241"/>
      <c r="H2" s="241"/>
      <c r="I2" s="241"/>
      <c r="J2" s="241"/>
      <c r="K2" s="241"/>
      <c r="L2" s="241"/>
      <c r="M2" s="241"/>
      <c r="N2" s="241"/>
      <c r="O2" s="241"/>
      <c r="P2" s="241"/>
      <c r="Q2" s="457" t="str">
        <f>一番最初に入力!C10</f>
        <v>99999</v>
      </c>
      <c r="R2" s="457"/>
      <c r="S2" s="457"/>
      <c r="T2" s="238"/>
    </row>
    <row r="3" spans="1:20" ht="24.95" customHeight="1" x14ac:dyDescent="0.4">
      <c r="A3" s="242"/>
      <c r="B3" s="242"/>
      <c r="C3" s="242"/>
      <c r="D3" s="242"/>
      <c r="E3" s="242"/>
      <c r="F3" s="241"/>
      <c r="G3" s="241"/>
      <c r="H3" s="241"/>
      <c r="I3" s="241"/>
      <c r="J3" s="241"/>
      <c r="K3" s="241"/>
      <c r="L3" s="241"/>
      <c r="M3" s="241"/>
      <c r="N3" s="241"/>
      <c r="O3" s="241"/>
      <c r="P3" s="241"/>
      <c r="Q3" s="241"/>
      <c r="R3" s="241"/>
      <c r="S3" s="241"/>
      <c r="T3" s="238"/>
    </row>
    <row r="4" spans="1:20" ht="24.95" customHeight="1" x14ac:dyDescent="0.4">
      <c r="A4" s="243"/>
      <c r="B4" s="243"/>
      <c r="C4" s="243"/>
      <c r="D4" s="243"/>
      <c r="E4" s="243"/>
      <c r="F4" s="241"/>
      <c r="G4" s="241"/>
      <c r="H4" s="241"/>
      <c r="I4" s="241"/>
      <c r="J4" s="241"/>
      <c r="K4" s="241"/>
      <c r="L4" s="241"/>
      <c r="M4" s="241"/>
      <c r="N4" s="241"/>
      <c r="O4" s="241"/>
      <c r="P4" s="241"/>
      <c r="Q4" s="241"/>
      <c r="R4" s="241"/>
      <c r="S4" s="241"/>
      <c r="T4" s="238"/>
    </row>
    <row r="5" spans="1:20" ht="24.95" customHeight="1" x14ac:dyDescent="0.15">
      <c r="A5" s="244"/>
      <c r="B5" s="244"/>
      <c r="C5" s="244"/>
      <c r="D5" s="244"/>
      <c r="E5" s="244"/>
      <c r="F5" s="241"/>
      <c r="G5" s="244"/>
      <c r="H5" s="244"/>
      <c r="I5" s="244"/>
      <c r="J5" s="244"/>
      <c r="K5" s="244"/>
      <c r="L5" s="241"/>
      <c r="M5" s="290" t="s">
        <v>133</v>
      </c>
      <c r="N5" s="310">
        <v>7</v>
      </c>
      <c r="O5" s="290" t="s">
        <v>451</v>
      </c>
      <c r="P5" s="310">
        <v>4</v>
      </c>
      <c r="Q5" s="290" t="s">
        <v>452</v>
      </c>
      <c r="R5" s="310">
        <v>23</v>
      </c>
      <c r="S5" s="290" t="s">
        <v>453</v>
      </c>
      <c r="T5" s="241"/>
    </row>
    <row r="6" spans="1:20" ht="24.95" customHeight="1" x14ac:dyDescent="0.4">
      <c r="A6" s="240"/>
      <c r="B6" s="240"/>
      <c r="C6" s="240"/>
      <c r="D6" s="240"/>
      <c r="E6" s="240"/>
      <c r="F6" s="241"/>
      <c r="G6" s="241"/>
      <c r="H6" s="241"/>
      <c r="I6" s="241"/>
      <c r="J6" s="241"/>
      <c r="K6" s="241"/>
      <c r="L6" s="241"/>
      <c r="M6" s="241"/>
      <c r="N6" s="241"/>
      <c r="O6" s="241"/>
      <c r="P6" s="241"/>
      <c r="Q6" s="241"/>
      <c r="R6" s="241"/>
      <c r="S6" s="241"/>
      <c r="T6" s="238"/>
    </row>
    <row r="7" spans="1:20" ht="24.95" customHeight="1" x14ac:dyDescent="0.4">
      <c r="A7" s="240"/>
      <c r="B7" s="459" t="s">
        <v>75</v>
      </c>
      <c r="C7" s="459"/>
      <c r="D7" s="459"/>
      <c r="E7" s="459"/>
      <c r="F7" s="459"/>
      <c r="G7" s="459"/>
      <c r="H7" s="459"/>
      <c r="I7" s="241"/>
      <c r="J7" s="241"/>
      <c r="K7" s="241"/>
      <c r="L7" s="241"/>
      <c r="M7" s="241"/>
      <c r="N7" s="241"/>
      <c r="O7" s="241"/>
      <c r="P7" s="241"/>
      <c r="Q7" s="241"/>
      <c r="R7" s="241"/>
      <c r="S7" s="241"/>
      <c r="T7" s="238"/>
    </row>
    <row r="8" spans="1:20" ht="24.95" customHeight="1" x14ac:dyDescent="0.4">
      <c r="A8" s="240"/>
      <c r="B8" s="240"/>
      <c r="C8" s="240"/>
      <c r="D8" s="240"/>
      <c r="E8" s="240"/>
      <c r="F8" s="241"/>
      <c r="G8" s="241"/>
      <c r="H8" s="241"/>
      <c r="I8" s="241"/>
      <c r="J8" s="245" t="s">
        <v>98</v>
      </c>
      <c r="K8" s="456" t="str">
        <f>IFERROR(VLOOKUP(一番最初に入力!C10,【適宜更新してください】法人情報!A2:E168,2,0)," ")</f>
        <v>小規模保育事業Ａ型</v>
      </c>
      <c r="L8" s="456"/>
      <c r="M8" s="456"/>
      <c r="N8" s="456"/>
      <c r="O8" s="456"/>
      <c r="P8" s="456"/>
      <c r="Q8" s="456"/>
      <c r="R8" s="456"/>
      <c r="S8" s="241" t="s">
        <v>77</v>
      </c>
      <c r="T8" s="238"/>
    </row>
    <row r="9" spans="1:20" ht="24.95" customHeight="1" x14ac:dyDescent="0.4">
      <c r="A9" s="243"/>
      <c r="B9" s="243"/>
      <c r="C9" s="243"/>
      <c r="D9" s="243"/>
      <c r="E9" s="243"/>
      <c r="F9" s="241"/>
      <c r="G9" s="241"/>
      <c r="J9" s="245" t="s">
        <v>76</v>
      </c>
      <c r="K9" s="456" t="str">
        <f>IFERROR(VLOOKUP(一番最初に入力!C10,【適宜更新してください】法人情報!A2:E168,3,0)," ")</f>
        <v>給付のおうち保育園</v>
      </c>
      <c r="L9" s="456"/>
      <c r="M9" s="456"/>
      <c r="N9" s="456"/>
      <c r="O9" s="456"/>
      <c r="P9" s="456"/>
      <c r="Q9" s="456"/>
      <c r="R9" s="456"/>
      <c r="S9" s="241" t="s">
        <v>77</v>
      </c>
      <c r="T9" s="238"/>
    </row>
    <row r="10" spans="1:20" ht="24.95" customHeight="1" x14ac:dyDescent="0.15">
      <c r="A10" s="246"/>
      <c r="B10" s="246"/>
      <c r="C10" s="246"/>
      <c r="D10" s="246"/>
      <c r="E10" s="246"/>
      <c r="F10" s="246"/>
      <c r="G10" s="246"/>
      <c r="H10" s="246"/>
      <c r="J10" s="243" t="s">
        <v>78</v>
      </c>
      <c r="K10" s="459" t="s">
        <v>79</v>
      </c>
      <c r="L10" s="459"/>
      <c r="M10" s="460" t="str">
        <f>IFERROR(VLOOKUP(一番最初に入力!C10,【適宜更新してください】法人情報!A2:E168,4,0)," ")</f>
        <v>仙台市青葉区上杉１丁目10-100</v>
      </c>
      <c r="N10" s="460"/>
      <c r="O10" s="460"/>
      <c r="P10" s="460"/>
      <c r="Q10" s="460"/>
      <c r="R10" s="460"/>
      <c r="S10" s="246"/>
      <c r="T10" s="246" t="s">
        <v>80</v>
      </c>
    </row>
    <row r="11" spans="1:20" ht="24.95" customHeight="1" x14ac:dyDescent="0.15">
      <c r="A11" s="246"/>
      <c r="B11" s="246"/>
      <c r="C11" s="246"/>
      <c r="D11" s="246"/>
      <c r="E11" s="246"/>
      <c r="F11" s="246"/>
      <c r="G11" s="246"/>
      <c r="H11" s="246"/>
      <c r="I11" s="246"/>
      <c r="J11" s="246"/>
      <c r="K11" s="459" t="s">
        <v>81</v>
      </c>
      <c r="L11" s="459"/>
      <c r="M11" s="460" t="str">
        <f>IFERROR(VLOOKUP(一番最初に入力!C10,【適宜更新してください】法人情報!A2:E168,5,0)," ")</f>
        <v>株式会社　かみすぎ</v>
      </c>
      <c r="N11" s="460"/>
      <c r="O11" s="460"/>
      <c r="P11" s="460"/>
      <c r="Q11" s="460"/>
      <c r="R11" s="460"/>
      <c r="S11" s="246" t="s">
        <v>36</v>
      </c>
      <c r="T11" s="246" t="s">
        <v>190</v>
      </c>
    </row>
    <row r="12" spans="1:20" ht="24.95" customHeight="1" x14ac:dyDescent="0.15">
      <c r="A12" s="246"/>
      <c r="B12" s="246"/>
      <c r="C12" s="246"/>
      <c r="D12" s="246"/>
      <c r="E12" s="246"/>
      <c r="F12" s="246"/>
      <c r="G12" s="246"/>
      <c r="H12" s="246"/>
      <c r="I12" s="246"/>
      <c r="J12" s="246"/>
      <c r="K12" s="459" t="s">
        <v>82</v>
      </c>
      <c r="L12" s="459"/>
      <c r="M12" s="461" t="s">
        <v>477</v>
      </c>
      <c r="N12" s="461"/>
      <c r="O12" s="461"/>
      <c r="P12" s="461"/>
      <c r="Q12" s="461"/>
      <c r="R12" s="242"/>
      <c r="S12" s="246"/>
      <c r="T12" s="246"/>
    </row>
    <row r="13" spans="1:20" ht="24.95" customHeight="1" x14ac:dyDescent="0.15">
      <c r="A13" s="246"/>
      <c r="B13" s="246"/>
      <c r="C13" s="246"/>
      <c r="D13" s="246"/>
      <c r="E13" s="246"/>
      <c r="F13" s="246"/>
      <c r="G13" s="246"/>
      <c r="H13" s="246"/>
      <c r="I13" s="246"/>
      <c r="J13" s="246"/>
      <c r="K13" s="246"/>
      <c r="L13" s="246"/>
      <c r="M13" s="246"/>
      <c r="N13" s="278"/>
      <c r="O13" s="278"/>
      <c r="P13" s="278"/>
      <c r="Q13" s="246"/>
      <c r="R13" s="242"/>
      <c r="S13" s="246"/>
      <c r="T13" s="246"/>
    </row>
    <row r="14" spans="1:20" ht="24.95" customHeight="1" x14ac:dyDescent="0.4">
      <c r="A14" s="238"/>
      <c r="B14" s="238"/>
      <c r="C14" s="247"/>
      <c r="D14" s="241"/>
      <c r="E14" s="241"/>
      <c r="F14" s="241"/>
      <c r="G14" s="241"/>
      <c r="H14" s="241"/>
      <c r="I14" s="241"/>
      <c r="J14" s="241"/>
      <c r="K14" s="241"/>
      <c r="L14" s="241"/>
      <c r="M14" s="241"/>
      <c r="N14" s="241"/>
      <c r="O14" s="241"/>
      <c r="P14" s="241"/>
      <c r="Q14" s="241"/>
      <c r="R14" s="241"/>
      <c r="S14" s="241"/>
      <c r="T14" s="238"/>
    </row>
    <row r="15" spans="1:20" ht="38.25" customHeight="1" x14ac:dyDescent="0.4">
      <c r="A15" s="242"/>
      <c r="B15" s="242"/>
      <c r="C15" s="242"/>
      <c r="D15" s="238"/>
      <c r="E15" s="248" t="s">
        <v>107</v>
      </c>
      <c r="F15" s="249" t="str">
        <f>一番最初に入力!$C$14&amp;""</f>
        <v>7</v>
      </c>
      <c r="G15" s="250" t="s">
        <v>454</v>
      </c>
      <c r="I15" s="251"/>
      <c r="J15" s="251"/>
      <c r="K15" s="251"/>
      <c r="L15" s="251"/>
      <c r="M15" s="251"/>
      <c r="N15" s="251"/>
      <c r="O15" s="251"/>
      <c r="P15" s="251"/>
      <c r="Q15" s="251"/>
      <c r="R15" s="241"/>
      <c r="S15" s="241"/>
      <c r="T15" s="238"/>
    </row>
    <row r="16" spans="1:20" ht="24.95" customHeight="1" x14ac:dyDescent="0.4">
      <c r="A16" s="242"/>
      <c r="B16" s="242"/>
      <c r="C16" s="242"/>
      <c r="D16" s="242"/>
      <c r="E16" s="242"/>
      <c r="F16" s="241"/>
      <c r="G16" s="241"/>
      <c r="H16" s="241"/>
      <c r="I16" s="241"/>
      <c r="J16" s="241"/>
      <c r="K16" s="241"/>
      <c r="L16" s="241"/>
      <c r="M16" s="241"/>
      <c r="N16" s="241"/>
      <c r="O16" s="241"/>
      <c r="P16" s="241"/>
      <c r="Q16" s="241"/>
      <c r="R16" s="241"/>
      <c r="S16" s="241"/>
      <c r="T16" s="238"/>
    </row>
    <row r="17" spans="1:20" ht="24.95" customHeight="1" x14ac:dyDescent="0.4">
      <c r="A17" s="242"/>
      <c r="B17" s="242"/>
      <c r="C17" s="242"/>
      <c r="D17" s="242"/>
      <c r="E17" s="242"/>
      <c r="F17" s="241"/>
      <c r="G17" s="241"/>
      <c r="H17" s="241"/>
      <c r="I17" s="241"/>
      <c r="J17" s="241"/>
      <c r="K17" s="241"/>
      <c r="L17" s="241"/>
      <c r="M17" s="241"/>
      <c r="N17" s="241"/>
      <c r="O17" s="241"/>
      <c r="P17" s="241"/>
      <c r="Q17" s="241"/>
      <c r="R17" s="241"/>
      <c r="S17" s="241"/>
      <c r="T17" s="238"/>
    </row>
    <row r="18" spans="1:20" ht="24.95" customHeight="1" x14ac:dyDescent="0.4">
      <c r="A18" s="246"/>
      <c r="B18" s="246"/>
      <c r="C18" s="246"/>
      <c r="D18" s="463" t="s">
        <v>191</v>
      </c>
      <c r="E18" s="463"/>
      <c r="F18" s="463"/>
      <c r="G18" s="463"/>
      <c r="H18" s="463"/>
      <c r="I18" s="463"/>
      <c r="J18" s="463"/>
      <c r="K18" s="463"/>
      <c r="L18" s="463"/>
      <c r="M18" s="463"/>
      <c r="N18" s="463"/>
      <c r="O18" s="463"/>
      <c r="P18" s="463"/>
      <c r="Q18" s="463"/>
      <c r="R18" s="241"/>
      <c r="S18" s="241"/>
      <c r="T18" s="238"/>
    </row>
    <row r="19" spans="1:20" ht="24.95" customHeight="1" x14ac:dyDescent="0.15">
      <c r="A19" s="252"/>
      <c r="B19" s="252"/>
      <c r="C19" s="252"/>
      <c r="D19" s="464" t="s">
        <v>192</v>
      </c>
      <c r="E19" s="464"/>
      <c r="F19" s="464"/>
      <c r="G19" s="464"/>
      <c r="H19" s="464"/>
      <c r="I19" s="464"/>
      <c r="J19" s="464"/>
      <c r="K19" s="464"/>
      <c r="L19" s="464"/>
      <c r="M19" s="464"/>
      <c r="N19" s="464"/>
      <c r="O19" s="464"/>
      <c r="P19" s="464"/>
      <c r="Q19" s="464"/>
      <c r="R19" s="246"/>
      <c r="S19" s="246"/>
      <c r="T19" s="246"/>
    </row>
    <row r="20" spans="1:20" ht="24.95" customHeight="1" x14ac:dyDescent="0.4">
      <c r="A20" s="240"/>
      <c r="B20" s="240"/>
      <c r="C20" s="253"/>
      <c r="D20" s="459"/>
      <c r="E20" s="459"/>
      <c r="F20" s="459"/>
      <c r="G20" s="459"/>
      <c r="H20" s="459"/>
      <c r="I20" s="459"/>
      <c r="J20" s="459"/>
      <c r="K20" s="459"/>
      <c r="L20" s="459"/>
      <c r="M20" s="459"/>
      <c r="N20" s="459"/>
      <c r="O20" s="459"/>
      <c r="P20" s="459"/>
      <c r="Q20" s="459"/>
      <c r="R20" s="253"/>
      <c r="S20" s="241"/>
      <c r="T20" s="238"/>
    </row>
    <row r="21" spans="1:20" ht="71.25" customHeight="1" x14ac:dyDescent="0.4">
      <c r="A21" s="240"/>
      <c r="B21" s="240"/>
      <c r="C21" s="240"/>
      <c r="D21" s="240"/>
      <c r="E21" s="240"/>
      <c r="F21" s="241"/>
      <c r="G21" s="241"/>
      <c r="H21" s="241"/>
      <c r="I21" s="241"/>
      <c r="J21" s="241"/>
      <c r="K21" s="241"/>
      <c r="L21" s="241"/>
      <c r="M21" s="241"/>
      <c r="N21" s="241"/>
      <c r="O21" s="241"/>
      <c r="P21" s="241"/>
      <c r="Q21" s="241"/>
      <c r="R21" s="241"/>
      <c r="S21" s="241"/>
      <c r="T21" s="238"/>
    </row>
    <row r="22" spans="1:20" ht="27" customHeight="1" thickBot="1" x14ac:dyDescent="0.45">
      <c r="A22" s="240"/>
      <c r="B22" s="240"/>
      <c r="C22" s="291" t="s">
        <v>83</v>
      </c>
      <c r="D22" s="242"/>
      <c r="E22" s="460" t="s">
        <v>193</v>
      </c>
      <c r="F22" s="460"/>
      <c r="G22" s="460"/>
      <c r="H22" s="460"/>
      <c r="I22" s="254" t="s">
        <v>194</v>
      </c>
      <c r="J22" s="465">
        <f>IFERROR(別表１!K16," ")</f>
        <v>802000</v>
      </c>
      <c r="K22" s="465"/>
      <c r="L22" s="465"/>
      <c r="M22" s="255" t="s">
        <v>195</v>
      </c>
      <c r="N22" s="289"/>
      <c r="O22" s="289"/>
      <c r="P22" s="289"/>
      <c r="Q22" s="241"/>
      <c r="R22" s="241"/>
      <c r="S22" s="241"/>
      <c r="T22" s="238"/>
    </row>
    <row r="23" spans="1:20" ht="27" customHeight="1" x14ac:dyDescent="0.4">
      <c r="A23" s="240"/>
      <c r="B23" s="240"/>
      <c r="C23" s="291" t="s">
        <v>196</v>
      </c>
      <c r="D23" s="242"/>
      <c r="E23" s="256" t="s">
        <v>133</v>
      </c>
      <c r="F23" s="237" t="str">
        <f>F15</f>
        <v>7</v>
      </c>
      <c r="G23" s="241" t="s">
        <v>197</v>
      </c>
      <c r="H23" s="241"/>
      <c r="I23" s="241"/>
      <c r="J23" s="241"/>
      <c r="K23" s="241"/>
      <c r="L23" s="241"/>
      <c r="M23" s="241"/>
      <c r="N23" s="241"/>
      <c r="O23" s="241"/>
      <c r="P23" s="241"/>
      <c r="Q23" s="241"/>
      <c r="R23" s="241"/>
      <c r="S23" s="241"/>
      <c r="T23" s="238"/>
    </row>
    <row r="24" spans="1:20" ht="27" customHeight="1" x14ac:dyDescent="0.4">
      <c r="A24" s="240"/>
      <c r="B24" s="240"/>
      <c r="C24" s="291" t="s">
        <v>198</v>
      </c>
      <c r="D24" s="240"/>
      <c r="E24" s="243" t="s">
        <v>133</v>
      </c>
      <c r="F24" s="237" t="str">
        <f>F15</f>
        <v>7</v>
      </c>
      <c r="G24" s="241" t="s">
        <v>199</v>
      </c>
      <c r="H24" s="241"/>
      <c r="I24" s="241"/>
      <c r="J24" s="241"/>
      <c r="K24" s="241"/>
      <c r="L24" s="241"/>
      <c r="M24" s="241"/>
      <c r="N24" s="241"/>
      <c r="O24" s="241"/>
      <c r="P24" s="241"/>
      <c r="Q24" s="241"/>
      <c r="R24" s="241"/>
      <c r="S24" s="241"/>
      <c r="T24" s="238"/>
    </row>
    <row r="25" spans="1:20" ht="66" customHeight="1" x14ac:dyDescent="0.4">
      <c r="A25" s="240"/>
      <c r="B25" s="240"/>
      <c r="C25" s="240"/>
      <c r="D25" s="240"/>
      <c r="E25" s="240"/>
      <c r="F25" s="241"/>
      <c r="G25" s="241"/>
      <c r="H25" s="241"/>
      <c r="I25" s="241"/>
      <c r="J25" s="241"/>
      <c r="K25" s="241"/>
      <c r="L25" s="241"/>
      <c r="M25" s="241"/>
      <c r="N25" s="241"/>
      <c r="O25" s="241"/>
      <c r="P25" s="241"/>
      <c r="Q25" s="241"/>
      <c r="R25" s="241"/>
      <c r="S25" s="241"/>
      <c r="T25" s="238"/>
    </row>
    <row r="26" spans="1:20" ht="24.95" customHeight="1" x14ac:dyDescent="0.4">
      <c r="A26" s="240"/>
      <c r="B26" s="240"/>
      <c r="C26" s="240"/>
      <c r="D26" s="458" t="s">
        <v>200</v>
      </c>
      <c r="E26" s="458"/>
      <c r="F26" s="458"/>
      <c r="G26" s="458"/>
      <c r="H26" s="458"/>
      <c r="I26" s="458"/>
      <c r="J26" s="458"/>
      <c r="K26" s="458"/>
      <c r="L26" s="458"/>
      <c r="M26" s="458"/>
      <c r="N26" s="458"/>
      <c r="O26" s="458"/>
      <c r="P26" s="458"/>
      <c r="Q26" s="458"/>
      <c r="R26" s="458"/>
      <c r="S26" s="458"/>
      <c r="T26" s="238"/>
    </row>
    <row r="27" spans="1:20" ht="24.95" customHeight="1" x14ac:dyDescent="0.4">
      <c r="A27" s="240"/>
      <c r="B27" s="240"/>
      <c r="C27" s="240"/>
      <c r="D27" s="459" t="s">
        <v>201</v>
      </c>
      <c r="E27" s="459"/>
      <c r="F27" s="459"/>
      <c r="G27" s="459"/>
      <c r="H27" s="459"/>
      <c r="I27" s="459"/>
      <c r="J27" s="459"/>
      <c r="K27" s="459"/>
      <c r="L27" s="459"/>
      <c r="M27" s="459"/>
      <c r="N27" s="459"/>
      <c r="O27" s="459"/>
      <c r="P27" s="459"/>
      <c r="Q27" s="459"/>
      <c r="R27" s="459"/>
      <c r="S27" s="459"/>
      <c r="T27" s="238"/>
    </row>
    <row r="28" spans="1:20" ht="24.95" customHeight="1" x14ac:dyDescent="0.4">
      <c r="A28" s="240"/>
      <c r="B28" s="240"/>
      <c r="C28" s="240"/>
      <c r="D28" s="458" t="s">
        <v>84</v>
      </c>
      <c r="E28" s="458"/>
      <c r="F28" s="458"/>
      <c r="G28" s="458"/>
      <c r="H28" s="458"/>
      <c r="I28" s="458"/>
      <c r="J28" s="458"/>
      <c r="K28" s="458"/>
      <c r="L28" s="458"/>
      <c r="M28" s="458"/>
      <c r="N28" s="458"/>
      <c r="O28" s="458"/>
      <c r="P28" s="458"/>
      <c r="Q28" s="458"/>
      <c r="R28" s="458"/>
      <c r="S28" s="458"/>
      <c r="T28" s="238"/>
    </row>
    <row r="29" spans="1:20" ht="24.95" customHeight="1" x14ac:dyDescent="0.4">
      <c r="A29" s="240"/>
      <c r="B29" s="240"/>
      <c r="C29" s="240"/>
      <c r="D29" s="240"/>
      <c r="E29" s="240"/>
      <c r="F29" s="241"/>
      <c r="G29" s="241"/>
      <c r="H29" s="241"/>
      <c r="I29" s="241"/>
      <c r="J29" s="241"/>
      <c r="K29" s="241"/>
      <c r="L29" s="241"/>
      <c r="M29" s="241"/>
      <c r="N29" s="241"/>
      <c r="O29" s="241"/>
      <c r="P29" s="241"/>
      <c r="Q29" s="241"/>
      <c r="R29" s="241"/>
      <c r="S29" s="241"/>
      <c r="T29" s="238"/>
    </row>
    <row r="30" spans="1:20" ht="30" customHeight="1" x14ac:dyDescent="0.4">
      <c r="A30" s="240"/>
      <c r="B30" s="240"/>
      <c r="C30" s="240"/>
      <c r="D30" s="240"/>
      <c r="E30" s="240"/>
      <c r="F30" s="241"/>
      <c r="G30" s="241"/>
      <c r="H30" s="241"/>
      <c r="I30" s="241"/>
      <c r="J30" s="241"/>
      <c r="K30" s="241"/>
      <c r="L30" s="241"/>
      <c r="M30" s="241"/>
      <c r="N30" s="241"/>
      <c r="O30" s="241"/>
      <c r="P30" s="241"/>
      <c r="Q30" s="241"/>
      <c r="R30" s="241"/>
      <c r="S30" s="241"/>
      <c r="T30" s="238"/>
    </row>
    <row r="31" spans="1:20" ht="30" customHeight="1" x14ac:dyDescent="0.4">
      <c r="A31" s="240"/>
      <c r="B31" s="240"/>
      <c r="C31" s="240"/>
      <c r="D31" s="240"/>
      <c r="E31" s="240"/>
      <c r="F31" s="241"/>
      <c r="G31" s="241"/>
      <c r="H31" s="241"/>
      <c r="I31" s="241"/>
      <c r="J31" s="241"/>
      <c r="K31" s="241"/>
      <c r="L31" s="241"/>
      <c r="M31" s="241"/>
      <c r="N31" s="241"/>
      <c r="O31" s="241"/>
      <c r="P31" s="241"/>
      <c r="Q31" s="241"/>
      <c r="R31" s="241"/>
      <c r="S31" s="241"/>
      <c r="T31" s="238"/>
    </row>
    <row r="32" spans="1:20" ht="30" customHeight="1" x14ac:dyDescent="0.4">
      <c r="A32" s="240"/>
      <c r="B32" s="240"/>
      <c r="C32" s="240"/>
      <c r="D32" s="240"/>
      <c r="E32" s="240"/>
      <c r="F32" s="241"/>
      <c r="G32" s="241"/>
      <c r="H32" s="241"/>
      <c r="I32" s="241"/>
      <c r="J32" s="241"/>
      <c r="K32" s="241"/>
      <c r="L32" s="241"/>
      <c r="M32" s="241"/>
      <c r="N32" s="241"/>
      <c r="O32" s="241"/>
      <c r="P32" s="241"/>
      <c r="Q32" s="241"/>
      <c r="R32" s="241"/>
      <c r="S32" s="241"/>
      <c r="T32" s="238"/>
    </row>
    <row r="33" spans="1:20" ht="24.95" customHeight="1" x14ac:dyDescent="0.15">
      <c r="A33" s="246"/>
      <c r="B33" s="246"/>
      <c r="C33" s="246"/>
      <c r="D33" s="246"/>
      <c r="E33" s="246"/>
      <c r="F33" s="246"/>
      <c r="G33" s="246"/>
      <c r="H33" s="246"/>
      <c r="I33" s="246"/>
      <c r="J33" s="246"/>
      <c r="K33" s="246" t="s">
        <v>138</v>
      </c>
      <c r="L33" s="246"/>
      <c r="M33" s="257" t="s">
        <v>140</v>
      </c>
      <c r="N33" s="462" t="s">
        <v>478</v>
      </c>
      <c r="O33" s="462"/>
      <c r="P33" s="462"/>
      <c r="Q33" s="462"/>
      <c r="R33" s="462"/>
      <c r="S33" s="246"/>
      <c r="T33" s="246"/>
    </row>
    <row r="34" spans="1:20" ht="24.95" customHeight="1" x14ac:dyDescent="0.15">
      <c r="A34" s="246"/>
      <c r="B34" s="246"/>
      <c r="C34" s="246"/>
      <c r="D34" s="246"/>
      <c r="E34" s="246"/>
      <c r="F34" s="246"/>
      <c r="G34" s="246"/>
      <c r="H34" s="246"/>
      <c r="I34" s="246"/>
      <c r="J34" s="246"/>
      <c r="K34" s="246"/>
      <c r="L34" s="246"/>
      <c r="M34" s="246" t="s">
        <v>139</v>
      </c>
      <c r="N34" s="462" t="s">
        <v>479</v>
      </c>
      <c r="O34" s="462"/>
      <c r="P34" s="462"/>
      <c r="Q34" s="462"/>
      <c r="R34" s="462"/>
      <c r="S34" s="246"/>
      <c r="T34" s="246"/>
    </row>
  </sheetData>
  <sheetProtection algorithmName="SHA-512" hashValue="UBSFXSqpNdx92of03EUinYaGmNauHwadGgvMn3axQK7UR/vD3IiIujlTbYdAlenAMQw2dyI4gF7XkRhA1ecHiQ==" saltValue="IGR00BmxdP4MbZAmVL2Kog==" spinCount="100000" sheet="1" objects="1" scenarios="1"/>
  <mergeCells count="22">
    <mergeCell ref="N33:R33"/>
    <mergeCell ref="N34:R34"/>
    <mergeCell ref="D27:S27"/>
    <mergeCell ref="D28:S28"/>
    <mergeCell ref="D18:Q18"/>
    <mergeCell ref="D19:Q19"/>
    <mergeCell ref="D20:Q20"/>
    <mergeCell ref="E22:H22"/>
    <mergeCell ref="J22:L22"/>
    <mergeCell ref="D26:S26"/>
    <mergeCell ref="K10:L10"/>
    <mergeCell ref="M10:R10"/>
    <mergeCell ref="K11:L11"/>
    <mergeCell ref="M11:R11"/>
    <mergeCell ref="K12:L12"/>
    <mergeCell ref="M12:Q12"/>
    <mergeCell ref="K9:R9"/>
    <mergeCell ref="B1:S1"/>
    <mergeCell ref="B2:F2"/>
    <mergeCell ref="B7:H7"/>
    <mergeCell ref="K8:R8"/>
    <mergeCell ref="Q2:S2"/>
  </mergeCells>
  <phoneticPr fontId="3"/>
  <pageMargins left="0.43333333333333335" right="0.37239583333333331" top="0.75" bottom="0.75" header="0.3" footer="0.3"/>
  <pageSetup paperSize="9" scale="72" orientation="portrait" r:id="rId1"/>
  <colBreaks count="1" manualBreakCount="1">
    <brk id="20" max="1048575" man="1"/>
  </col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45"/>
  <sheetViews>
    <sheetView showZeros="0" view="pageBreakPreview" zoomScaleNormal="85" zoomScaleSheetLayoutView="100" workbookViewId="0"/>
  </sheetViews>
  <sheetFormatPr defaultRowHeight="13.5" x14ac:dyDescent="0.15"/>
  <cols>
    <col min="1" max="1" width="9.875" style="47" customWidth="1"/>
    <col min="2" max="2" width="9.75" style="47" customWidth="1"/>
    <col min="3" max="3" width="8.25" style="47" customWidth="1"/>
    <col min="4" max="4" width="25.625" style="47" customWidth="1"/>
    <col min="5" max="6" width="15.625" style="47" customWidth="1"/>
    <col min="7" max="7" width="21" style="47" customWidth="1"/>
    <col min="8" max="9" width="1.875" style="47" customWidth="1"/>
    <col min="10" max="10" width="33" style="47" customWidth="1"/>
    <col min="11" max="11" width="23.75" style="47" customWidth="1"/>
    <col min="12" max="16384" width="9" style="47"/>
  </cols>
  <sheetData>
    <row r="1" spans="1:11" s="22" customFormat="1" ht="24" customHeight="1" x14ac:dyDescent="0.15">
      <c r="A1" s="18" t="s">
        <v>202</v>
      </c>
      <c r="B1" s="18"/>
      <c r="C1" s="19"/>
      <c r="D1" s="19"/>
      <c r="E1" s="19"/>
      <c r="F1" s="19"/>
      <c r="G1" s="20"/>
      <c r="H1" s="21"/>
      <c r="K1" s="21"/>
    </row>
    <row r="2" spans="1:11" s="22" customFormat="1" ht="15" customHeight="1" x14ac:dyDescent="0.15">
      <c r="A2" s="19"/>
      <c r="B2" s="19"/>
      <c r="C2" s="19"/>
      <c r="D2" s="19"/>
      <c r="E2" s="19"/>
      <c r="F2" s="19"/>
      <c r="G2" s="19"/>
      <c r="H2" s="21"/>
      <c r="I2" s="19"/>
      <c r="K2" s="21"/>
    </row>
    <row r="3" spans="1:11" s="26" customFormat="1" ht="26.25" customHeight="1" x14ac:dyDescent="0.2">
      <c r="A3" s="23"/>
      <c r="B3" s="24" t="s">
        <v>107</v>
      </c>
      <c r="C3" s="25">
        <f>一番最初に入力!C14</f>
        <v>7</v>
      </c>
      <c r="D3" s="479" t="s">
        <v>236</v>
      </c>
      <c r="E3" s="479"/>
      <c r="F3" s="479"/>
      <c r="G3" s="479"/>
      <c r="H3" s="479"/>
      <c r="I3" s="2"/>
      <c r="K3" s="27"/>
    </row>
    <row r="4" spans="1:11" s="22" customFormat="1" ht="15" customHeight="1" x14ac:dyDescent="0.15">
      <c r="A4" s="19"/>
      <c r="B4" s="19"/>
      <c r="C4" s="19"/>
      <c r="D4" s="19"/>
      <c r="E4" s="19"/>
      <c r="F4" s="19"/>
      <c r="G4" s="19"/>
      <c r="H4" s="28"/>
      <c r="I4" s="19"/>
      <c r="K4" s="28"/>
    </row>
    <row r="5" spans="1:11" s="22" customFormat="1" ht="24.95" customHeight="1" x14ac:dyDescent="0.15">
      <c r="A5" s="125"/>
      <c r="B5" s="480"/>
      <c r="C5" s="480"/>
      <c r="D5" s="19"/>
      <c r="E5" s="29" t="s">
        <v>45</v>
      </c>
      <c r="F5" s="481" t="str">
        <f>様式第４号!K8</f>
        <v>小規模保育事業Ａ型</v>
      </c>
      <c r="G5" s="482"/>
      <c r="H5" s="483"/>
      <c r="J5" s="21"/>
    </row>
    <row r="6" spans="1:11" s="22" customFormat="1" ht="24.95" customHeight="1" x14ac:dyDescent="0.15">
      <c r="A6" s="125"/>
      <c r="B6" s="484"/>
      <c r="C6" s="480"/>
      <c r="D6" s="19"/>
      <c r="E6" s="29" t="s">
        <v>46</v>
      </c>
      <c r="F6" s="485" t="str">
        <f>様式第４号!K9</f>
        <v>給付のおうち保育園</v>
      </c>
      <c r="G6" s="486"/>
      <c r="H6" s="487"/>
      <c r="J6" s="129" t="s">
        <v>99</v>
      </c>
    </row>
    <row r="7" spans="1:11" s="22" customFormat="1" ht="15" customHeight="1" x14ac:dyDescent="0.15">
      <c r="A7" s="19"/>
      <c r="B7" s="19"/>
      <c r="C7" s="19"/>
      <c r="D7" s="19"/>
      <c r="E7" s="19"/>
      <c r="F7" s="19"/>
      <c r="G7" s="19"/>
      <c r="H7" s="21"/>
      <c r="I7" s="19"/>
      <c r="K7" s="21"/>
    </row>
    <row r="8" spans="1:11" s="22" customFormat="1" ht="15" customHeight="1" x14ac:dyDescent="0.15">
      <c r="A8" s="19"/>
      <c r="B8" s="19"/>
      <c r="C8" s="19"/>
      <c r="D8" s="19"/>
      <c r="E8" s="19"/>
      <c r="G8" s="19" t="s">
        <v>20</v>
      </c>
      <c r="H8" s="21"/>
      <c r="I8" s="19"/>
      <c r="K8" s="21"/>
    </row>
    <row r="9" spans="1:11" s="22" customFormat="1" ht="20.100000000000001" customHeight="1" thickBot="1" x14ac:dyDescent="0.2">
      <c r="A9" s="19"/>
      <c r="B9" s="19" t="s">
        <v>1</v>
      </c>
      <c r="C9" s="19"/>
      <c r="D9" s="19"/>
      <c r="E9" s="19"/>
      <c r="F9" s="19"/>
      <c r="G9" s="19"/>
      <c r="H9" s="21"/>
      <c r="I9" s="19"/>
      <c r="K9" s="21"/>
    </row>
    <row r="10" spans="1:11" s="22" customFormat="1" ht="24.95" customHeight="1" x14ac:dyDescent="0.15">
      <c r="B10" s="30"/>
      <c r="C10" s="470" t="s">
        <v>2</v>
      </c>
      <c r="D10" s="471"/>
      <c r="E10" s="488" t="s">
        <v>3</v>
      </c>
      <c r="F10" s="489"/>
      <c r="G10" s="490"/>
      <c r="H10" s="21"/>
      <c r="K10" s="21"/>
    </row>
    <row r="11" spans="1:11" s="22" customFormat="1" ht="50.25" customHeight="1" thickBot="1" x14ac:dyDescent="0.2">
      <c r="B11" s="30"/>
      <c r="C11" s="472"/>
      <c r="D11" s="473"/>
      <c r="E11" s="31" t="s">
        <v>31</v>
      </c>
      <c r="F11" s="32" t="s">
        <v>32</v>
      </c>
      <c r="G11" s="33" t="s">
        <v>33</v>
      </c>
      <c r="H11" s="21"/>
      <c r="K11" s="21"/>
    </row>
    <row r="12" spans="1:11" s="22" customFormat="1" ht="24.95" customHeight="1" thickTop="1" x14ac:dyDescent="0.15">
      <c r="C12" s="34" t="s">
        <v>26</v>
      </c>
      <c r="D12" s="35"/>
      <c r="E12" s="50">
        <f>別表１!K12</f>
        <v>130000</v>
      </c>
      <c r="F12" s="51">
        <f>別表１!K14</f>
        <v>672000</v>
      </c>
      <c r="G12" s="58">
        <f t="shared" ref="G12:G17" si="0">SUM(E12:F12)</f>
        <v>802000</v>
      </c>
      <c r="H12" s="21"/>
      <c r="K12" s="21"/>
    </row>
    <row r="13" spans="1:11" s="22" customFormat="1" ht="24.95" customHeight="1" x14ac:dyDescent="0.15">
      <c r="C13" s="36" t="s">
        <v>34</v>
      </c>
      <c r="D13" s="37"/>
      <c r="E13" s="311">
        <v>111600</v>
      </c>
      <c r="F13" s="312">
        <v>372000</v>
      </c>
      <c r="G13" s="59">
        <f t="shared" si="0"/>
        <v>483600</v>
      </c>
      <c r="H13" s="21"/>
      <c r="K13" s="21"/>
    </row>
    <row r="14" spans="1:11" s="22" customFormat="1" ht="24.95" customHeight="1" x14ac:dyDescent="0.15">
      <c r="C14" s="36" t="s">
        <v>35</v>
      </c>
      <c r="D14" s="37"/>
      <c r="E14" s="311">
        <v>36000</v>
      </c>
      <c r="F14" s="312">
        <v>303000</v>
      </c>
      <c r="G14" s="59">
        <f t="shared" si="0"/>
        <v>339000</v>
      </c>
      <c r="H14" s="21"/>
      <c r="K14" s="21"/>
    </row>
    <row r="15" spans="1:11" s="22" customFormat="1" ht="24.95" customHeight="1" x14ac:dyDescent="0.15">
      <c r="C15" s="477" t="s">
        <v>74</v>
      </c>
      <c r="D15" s="478"/>
      <c r="E15" s="52"/>
      <c r="F15" s="53"/>
      <c r="G15" s="59">
        <f t="shared" si="0"/>
        <v>0</v>
      </c>
      <c r="H15" s="21"/>
      <c r="K15" s="21"/>
    </row>
    <row r="16" spans="1:11" s="22" customFormat="1" ht="24.95" customHeight="1" x14ac:dyDescent="0.15">
      <c r="C16" s="477" t="s">
        <v>74</v>
      </c>
      <c r="D16" s="478"/>
      <c r="E16" s="52"/>
      <c r="F16" s="53"/>
      <c r="G16" s="59">
        <f t="shared" si="0"/>
        <v>0</v>
      </c>
      <c r="H16" s="38"/>
      <c r="K16" s="38"/>
    </row>
    <row r="17" spans="2:11" s="22" customFormat="1" ht="24.95" customHeight="1" thickBot="1" x14ac:dyDescent="0.2">
      <c r="C17" s="466" t="s">
        <v>74</v>
      </c>
      <c r="D17" s="467"/>
      <c r="E17" s="54"/>
      <c r="F17" s="55"/>
      <c r="G17" s="60">
        <f t="shared" si="0"/>
        <v>0</v>
      </c>
      <c r="H17" s="39"/>
      <c r="K17" s="39"/>
    </row>
    <row r="18" spans="2:11" s="22" customFormat="1" ht="24.95" customHeight="1" thickTop="1" thickBot="1" x14ac:dyDescent="0.2">
      <c r="C18" s="468" t="s">
        <v>4</v>
      </c>
      <c r="D18" s="469"/>
      <c r="E18" s="56">
        <f>SUM(E12:E17)</f>
        <v>277600</v>
      </c>
      <c r="F18" s="57">
        <f>SUM(F12:F17)</f>
        <v>1347000</v>
      </c>
      <c r="G18" s="61">
        <f>SUM(G12:G17)</f>
        <v>1624600</v>
      </c>
      <c r="H18" s="38"/>
      <c r="K18" s="38"/>
    </row>
    <row r="19" spans="2:11" s="22" customFormat="1" ht="24.95" customHeight="1" x14ac:dyDescent="0.15">
      <c r="E19" s="40"/>
      <c r="F19" s="40"/>
      <c r="G19" s="40"/>
      <c r="H19" s="38"/>
      <c r="K19" s="38"/>
    </row>
    <row r="20" spans="2:11" s="22" customFormat="1" ht="24.95" customHeight="1" thickBot="1" x14ac:dyDescent="0.2">
      <c r="B20" s="19" t="s">
        <v>5</v>
      </c>
      <c r="E20" s="40"/>
      <c r="F20" s="41"/>
      <c r="G20" s="41"/>
      <c r="H20" s="21"/>
      <c r="K20" s="21"/>
    </row>
    <row r="21" spans="2:11" s="22" customFormat="1" ht="24.95" customHeight="1" x14ac:dyDescent="0.15">
      <c r="C21" s="470" t="s">
        <v>2</v>
      </c>
      <c r="D21" s="471"/>
      <c r="E21" s="474" t="s">
        <v>6</v>
      </c>
      <c r="F21" s="475"/>
      <c r="G21" s="476"/>
      <c r="H21" s="21"/>
      <c r="K21" s="21"/>
    </row>
    <row r="22" spans="2:11" s="22" customFormat="1" ht="50.25" customHeight="1" thickBot="1" x14ac:dyDescent="0.2">
      <c r="C22" s="472"/>
      <c r="D22" s="473"/>
      <c r="E22" s="31" t="s">
        <v>31</v>
      </c>
      <c r="F22" s="32" t="s">
        <v>32</v>
      </c>
      <c r="G22" s="33" t="s">
        <v>33</v>
      </c>
      <c r="H22" s="21"/>
      <c r="K22" s="21"/>
    </row>
    <row r="23" spans="2:11" s="22" customFormat="1" ht="24.95" customHeight="1" thickTop="1" x14ac:dyDescent="0.15">
      <c r="C23" s="42" t="s">
        <v>7</v>
      </c>
      <c r="D23" s="43"/>
      <c r="E23" s="130"/>
      <c r="F23" s="131"/>
      <c r="G23" s="58">
        <f>SUM(E23:F23)</f>
        <v>0</v>
      </c>
      <c r="H23" s="21"/>
      <c r="K23" s="21"/>
    </row>
    <row r="24" spans="2:11" s="22" customFormat="1" ht="24.95" customHeight="1" x14ac:dyDescent="0.15">
      <c r="C24" s="36" t="s">
        <v>8</v>
      </c>
      <c r="D24" s="37"/>
      <c r="E24" s="313">
        <v>149000</v>
      </c>
      <c r="F24" s="314">
        <v>300000</v>
      </c>
      <c r="G24" s="59">
        <f>SUM(E24:F24)</f>
        <v>449000</v>
      </c>
      <c r="H24" s="21"/>
      <c r="K24" s="21"/>
    </row>
    <row r="25" spans="2:11" s="22" customFormat="1" ht="24.95" customHeight="1" x14ac:dyDescent="0.15">
      <c r="C25" s="36" t="s">
        <v>9</v>
      </c>
      <c r="D25" s="37"/>
      <c r="E25" s="313">
        <v>116800</v>
      </c>
      <c r="F25" s="314">
        <v>560000</v>
      </c>
      <c r="G25" s="59">
        <f t="shared" ref="G25:G35" si="1">SUM(E25:F25)</f>
        <v>676800</v>
      </c>
      <c r="H25" s="21"/>
      <c r="K25" s="21"/>
    </row>
    <row r="26" spans="2:11" s="22" customFormat="1" ht="24.95" customHeight="1" x14ac:dyDescent="0.15">
      <c r="C26" s="36" t="s">
        <v>10</v>
      </c>
      <c r="D26" s="37"/>
      <c r="E26" s="313"/>
      <c r="F26" s="314">
        <v>280014</v>
      </c>
      <c r="G26" s="59">
        <f t="shared" si="1"/>
        <v>280014</v>
      </c>
      <c r="H26" s="21"/>
      <c r="K26" s="21"/>
    </row>
    <row r="27" spans="2:11" s="22" customFormat="1" ht="24.95" customHeight="1" x14ac:dyDescent="0.15">
      <c r="C27" s="36" t="s">
        <v>11</v>
      </c>
      <c r="D27" s="37"/>
      <c r="E27" s="313">
        <v>2400</v>
      </c>
      <c r="F27" s="314">
        <v>77760</v>
      </c>
      <c r="G27" s="59">
        <f t="shared" si="1"/>
        <v>80160</v>
      </c>
      <c r="H27" s="21"/>
      <c r="K27" s="21"/>
    </row>
    <row r="28" spans="2:11" s="22" customFormat="1" ht="24.95" customHeight="1" x14ac:dyDescent="0.15">
      <c r="C28" s="36" t="s">
        <v>12</v>
      </c>
      <c r="D28" s="37"/>
      <c r="E28" s="313"/>
      <c r="F28" s="314">
        <v>10000</v>
      </c>
      <c r="G28" s="59">
        <f t="shared" si="1"/>
        <v>10000</v>
      </c>
      <c r="H28" s="21"/>
      <c r="K28" s="21"/>
    </row>
    <row r="29" spans="2:11" s="22" customFormat="1" ht="24.95" customHeight="1" x14ac:dyDescent="0.15">
      <c r="C29" s="36" t="s">
        <v>13</v>
      </c>
      <c r="D29" s="37"/>
      <c r="E29" s="313"/>
      <c r="F29" s="314">
        <v>10000</v>
      </c>
      <c r="G29" s="59">
        <f t="shared" si="1"/>
        <v>10000</v>
      </c>
      <c r="H29" s="21"/>
      <c r="K29" s="21"/>
    </row>
    <row r="30" spans="2:11" s="22" customFormat="1" ht="24.95" customHeight="1" x14ac:dyDescent="0.15">
      <c r="C30" s="36" t="s">
        <v>14</v>
      </c>
      <c r="D30" s="37"/>
      <c r="E30" s="313">
        <v>2400</v>
      </c>
      <c r="F30" s="314">
        <v>24000</v>
      </c>
      <c r="G30" s="59">
        <f t="shared" si="1"/>
        <v>26400</v>
      </c>
      <c r="H30" s="21"/>
      <c r="K30" s="21"/>
    </row>
    <row r="31" spans="2:11" s="22" customFormat="1" ht="24.95" customHeight="1" x14ac:dyDescent="0.15">
      <c r="C31" s="36" t="s">
        <v>15</v>
      </c>
      <c r="D31" s="37"/>
      <c r="E31" s="313">
        <v>31578</v>
      </c>
      <c r="F31" s="314">
        <v>10000</v>
      </c>
      <c r="G31" s="59">
        <f t="shared" si="1"/>
        <v>41578</v>
      </c>
      <c r="H31" s="21"/>
      <c r="K31" s="21"/>
    </row>
    <row r="32" spans="2:11" s="22" customFormat="1" ht="24.95" customHeight="1" x14ac:dyDescent="0.15">
      <c r="C32" s="36" t="s">
        <v>16</v>
      </c>
      <c r="D32" s="37"/>
      <c r="E32" s="313">
        <v>4800</v>
      </c>
      <c r="F32" s="314">
        <v>25920</v>
      </c>
      <c r="G32" s="59">
        <f t="shared" si="1"/>
        <v>30720</v>
      </c>
      <c r="H32" s="21"/>
      <c r="K32" s="21"/>
    </row>
    <row r="33" spans="3:11" s="22" customFormat="1" ht="24.95" customHeight="1" x14ac:dyDescent="0.15">
      <c r="C33" s="36" t="s">
        <v>17</v>
      </c>
      <c r="D33" s="37"/>
      <c r="E33" s="313"/>
      <c r="F33" s="314">
        <v>108000</v>
      </c>
      <c r="G33" s="59">
        <f t="shared" si="1"/>
        <v>108000</v>
      </c>
      <c r="H33" s="21"/>
      <c r="K33" s="21"/>
    </row>
    <row r="34" spans="3:11" s="22" customFormat="1" ht="24.95" customHeight="1" x14ac:dyDescent="0.15">
      <c r="C34" s="36" t="s">
        <v>18</v>
      </c>
      <c r="D34" s="37"/>
      <c r="E34" s="313"/>
      <c r="F34" s="314">
        <v>20000</v>
      </c>
      <c r="G34" s="59">
        <f t="shared" si="1"/>
        <v>20000</v>
      </c>
      <c r="H34" s="21"/>
      <c r="K34" s="21"/>
    </row>
    <row r="35" spans="3:11" s="22" customFormat="1" ht="24.95" customHeight="1" x14ac:dyDescent="0.15">
      <c r="C35" s="477" t="s">
        <v>74</v>
      </c>
      <c r="D35" s="478"/>
      <c r="E35" s="313"/>
      <c r="F35" s="314"/>
      <c r="G35" s="59">
        <f t="shared" si="1"/>
        <v>0</v>
      </c>
      <c r="H35" s="21"/>
      <c r="K35" s="21"/>
    </row>
    <row r="36" spans="3:11" s="22" customFormat="1" ht="24.95" customHeight="1" x14ac:dyDescent="0.15">
      <c r="C36" s="477" t="s">
        <v>74</v>
      </c>
      <c r="D36" s="478"/>
      <c r="E36" s="132"/>
      <c r="F36" s="133"/>
      <c r="G36" s="59">
        <f>SUM(E36:F36)</f>
        <v>0</v>
      </c>
      <c r="H36" s="21"/>
      <c r="K36" s="21"/>
    </row>
    <row r="37" spans="3:11" s="22" customFormat="1" ht="24.95" customHeight="1" thickBot="1" x14ac:dyDescent="0.2">
      <c r="C37" s="466" t="s">
        <v>74</v>
      </c>
      <c r="D37" s="467"/>
      <c r="E37" s="134"/>
      <c r="F37" s="135"/>
      <c r="G37" s="60">
        <f>SUM(E37:F37)</f>
        <v>0</v>
      </c>
      <c r="H37" s="21"/>
      <c r="K37" s="21"/>
    </row>
    <row r="38" spans="3:11" s="22" customFormat="1" ht="24.95" customHeight="1" thickTop="1" thickBot="1" x14ac:dyDescent="0.2">
      <c r="C38" s="468" t="s">
        <v>4</v>
      </c>
      <c r="D38" s="469"/>
      <c r="E38" s="56">
        <f>SUM(E23:E37)</f>
        <v>306978</v>
      </c>
      <c r="F38" s="57">
        <f>SUM(F23:F37)</f>
        <v>1425694</v>
      </c>
      <c r="G38" s="61">
        <f>SUM(G23:G37)</f>
        <v>1732672</v>
      </c>
      <c r="H38" s="44"/>
      <c r="J38" s="45"/>
      <c r="K38" s="44"/>
    </row>
    <row r="39" spans="3:11" s="22" customFormat="1" ht="14.25" x14ac:dyDescent="0.15">
      <c r="E39" s="40"/>
      <c r="F39" s="40"/>
      <c r="G39" s="40"/>
      <c r="H39" s="46"/>
      <c r="J39" s="45"/>
      <c r="K39" s="46"/>
    </row>
    <row r="40" spans="3:11" s="22" customFormat="1" ht="14.25" x14ac:dyDescent="0.15">
      <c r="E40" s="40"/>
      <c r="F40" s="40"/>
      <c r="G40" s="40"/>
    </row>
    <row r="41" spans="3:11" x14ac:dyDescent="0.15">
      <c r="E41" s="48"/>
      <c r="F41" s="48"/>
      <c r="G41" s="48"/>
    </row>
    <row r="42" spans="3:11" x14ac:dyDescent="0.15">
      <c r="E42" s="48"/>
      <c r="F42" s="48"/>
      <c r="G42" s="48"/>
    </row>
    <row r="43" spans="3:11" x14ac:dyDescent="0.15">
      <c r="E43" s="48"/>
      <c r="F43" s="48"/>
      <c r="G43" s="48"/>
    </row>
    <row r="44" spans="3:11" x14ac:dyDescent="0.15">
      <c r="E44" s="48"/>
      <c r="F44" s="48"/>
      <c r="G44" s="48"/>
    </row>
    <row r="45" spans="3:11" x14ac:dyDescent="0.15">
      <c r="C45" s="49"/>
      <c r="D45" s="49"/>
      <c r="E45" s="48"/>
      <c r="F45" s="48"/>
      <c r="G45" s="48"/>
      <c r="J45" s="49"/>
    </row>
  </sheetData>
  <sheetProtection algorithmName="SHA-512" hashValue="XHN1t3jUWO+eV3bz0eTq6GpUB64A8gsKYcxcGN0oEB9WqRKj0G0fG0ShnhZUpojqT66OURvNx8/5idCcaFOn2Q==" saltValue="deVTI1dpGQGw98YXX2YhVA==" spinCount="100000" sheet="1" objects="1" scenarios="1"/>
  <mergeCells count="17">
    <mergeCell ref="C10:D11"/>
    <mergeCell ref="E10:G10"/>
    <mergeCell ref="C15:D15"/>
    <mergeCell ref="C16:D16"/>
    <mergeCell ref="C17:D17"/>
    <mergeCell ref="D3:H3"/>
    <mergeCell ref="B5:C5"/>
    <mergeCell ref="F5:H5"/>
    <mergeCell ref="B6:C6"/>
    <mergeCell ref="F6:H6"/>
    <mergeCell ref="C37:D37"/>
    <mergeCell ref="C18:D18"/>
    <mergeCell ref="C21:D22"/>
    <mergeCell ref="E21:G21"/>
    <mergeCell ref="C38:D38"/>
    <mergeCell ref="C35:D35"/>
    <mergeCell ref="C36:D36"/>
  </mergeCells>
  <phoneticPr fontId="3"/>
  <dataValidations count="1">
    <dataValidation type="list" allowBlank="1" showInputMessage="1" showErrorMessage="1" sqref="G5 B5">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 right="0.7" top="0.75" bottom="0.75" header="0.3" footer="0.3"/>
  <pageSetup paperSize="9" scale="81"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42"/>
  <sheetViews>
    <sheetView view="pageBreakPreview" zoomScale="60" zoomScaleNormal="100" workbookViewId="0"/>
  </sheetViews>
  <sheetFormatPr defaultRowHeight="13.5" x14ac:dyDescent="0.15"/>
  <cols>
    <col min="1" max="1" width="13.25" style="94" customWidth="1"/>
    <col min="2" max="2" width="9.875" style="94" customWidth="1"/>
    <col min="3" max="11" width="23.5" style="94" customWidth="1"/>
    <col min="12" max="12" width="12.875" style="94" customWidth="1"/>
    <col min="13" max="13" width="11" style="94" customWidth="1"/>
    <col min="14" max="14" width="20.625" style="94" customWidth="1"/>
    <col min="15" max="16384" width="9" style="94"/>
  </cols>
  <sheetData>
    <row r="1" spans="1:12" s="64" customFormat="1" ht="42" customHeight="1" x14ac:dyDescent="0.15">
      <c r="A1" s="279" t="s">
        <v>203</v>
      </c>
      <c r="D1" s="65"/>
      <c r="E1" s="65"/>
      <c r="J1" s="296"/>
      <c r="K1" s="491"/>
      <c r="L1" s="491"/>
    </row>
    <row r="2" spans="1:12" s="62" customFormat="1" ht="18.75" x14ac:dyDescent="0.15">
      <c r="B2" s="64"/>
      <c r="C2" s="126"/>
      <c r="D2" s="63"/>
      <c r="E2" s="63"/>
      <c r="K2" s="491"/>
      <c r="L2" s="491"/>
    </row>
    <row r="3" spans="1:12" s="301" customFormat="1" ht="37.5" customHeight="1" x14ac:dyDescent="0.15">
      <c r="A3" s="298" t="s">
        <v>107</v>
      </c>
      <c r="B3" s="299">
        <f>一番最初に入力!C14</f>
        <v>7</v>
      </c>
      <c r="C3" s="300" t="s">
        <v>204</v>
      </c>
      <c r="E3" s="302"/>
      <c r="H3" s="303"/>
    </row>
    <row r="4" spans="1:12" s="64" customFormat="1" ht="39.75" customHeight="1" x14ac:dyDescent="0.15">
      <c r="C4" s="65"/>
      <c r="D4" s="65"/>
      <c r="E4" s="65"/>
      <c r="H4" s="297" t="s">
        <v>45</v>
      </c>
      <c r="I4" s="492" t="str">
        <f>様式第４号!K8</f>
        <v>小規模保育事業Ａ型</v>
      </c>
      <c r="J4" s="493"/>
      <c r="K4" s="494"/>
    </row>
    <row r="5" spans="1:12" s="64" customFormat="1" ht="39.75" customHeight="1" x14ac:dyDescent="0.15">
      <c r="C5" s="65"/>
      <c r="D5" s="65"/>
      <c r="E5" s="65"/>
      <c r="H5" s="297" t="s">
        <v>46</v>
      </c>
      <c r="I5" s="495" t="str">
        <f>様式第４号!K9</f>
        <v>給付のおうち保育園</v>
      </c>
      <c r="J5" s="496"/>
      <c r="K5" s="497"/>
    </row>
    <row r="6" spans="1:12" s="62" customFormat="1" ht="32.25" customHeight="1" x14ac:dyDescent="0.15">
      <c r="C6" s="66"/>
    </row>
    <row r="7" spans="1:12" s="62" customFormat="1" ht="35.25" customHeight="1" thickBot="1" x14ac:dyDescent="0.2">
      <c r="B7" s="498"/>
      <c r="C7" s="498"/>
      <c r="D7" s="498"/>
      <c r="K7" s="136" t="s">
        <v>205</v>
      </c>
      <c r="L7" s="136"/>
    </row>
    <row r="8" spans="1:12" s="62" customFormat="1" ht="32.25" customHeight="1" x14ac:dyDescent="0.15">
      <c r="C8" s="499" t="s">
        <v>90</v>
      </c>
      <c r="D8" s="500"/>
      <c r="E8" s="500"/>
      <c r="F8" s="501"/>
      <c r="G8" s="502" t="s">
        <v>91</v>
      </c>
      <c r="H8" s="504" t="s">
        <v>144</v>
      </c>
      <c r="I8" s="506" t="s">
        <v>143</v>
      </c>
      <c r="J8" s="508" t="s">
        <v>464</v>
      </c>
      <c r="K8" s="511" t="s">
        <v>465</v>
      </c>
    </row>
    <row r="9" spans="1:12" s="62" customFormat="1" ht="66.75" customHeight="1" x14ac:dyDescent="0.15">
      <c r="C9" s="97" t="s">
        <v>206</v>
      </c>
      <c r="D9" s="98" t="s">
        <v>3</v>
      </c>
      <c r="E9" s="98" t="s">
        <v>40</v>
      </c>
      <c r="F9" s="98" t="s">
        <v>207</v>
      </c>
      <c r="G9" s="503"/>
      <c r="H9" s="505"/>
      <c r="I9" s="507"/>
      <c r="J9" s="509"/>
      <c r="K9" s="512"/>
    </row>
    <row r="10" spans="1:12" s="67" customFormat="1" ht="18.75" customHeight="1" thickBot="1" x14ac:dyDescent="0.2">
      <c r="C10" s="68" t="s">
        <v>0</v>
      </c>
      <c r="D10" s="69" t="s">
        <v>208</v>
      </c>
      <c r="E10" s="69" t="s">
        <v>209</v>
      </c>
      <c r="F10" s="69" t="s">
        <v>210</v>
      </c>
      <c r="G10" s="69" t="s">
        <v>211</v>
      </c>
      <c r="H10" s="69" t="s">
        <v>212</v>
      </c>
      <c r="I10" s="70" t="s">
        <v>213</v>
      </c>
      <c r="J10" s="71" t="s">
        <v>214</v>
      </c>
      <c r="K10" s="304" t="s">
        <v>215</v>
      </c>
    </row>
    <row r="11" spans="1:12" s="75" customFormat="1" ht="15.75" customHeight="1" x14ac:dyDescent="0.15">
      <c r="A11" s="513" t="s">
        <v>29</v>
      </c>
      <c r="B11" s="514"/>
      <c r="C11" s="72" t="s">
        <v>141</v>
      </c>
      <c r="D11" s="73" t="s">
        <v>141</v>
      </c>
      <c r="E11" s="73"/>
      <c r="F11" s="73" t="s">
        <v>141</v>
      </c>
      <c r="G11" s="73" t="s">
        <v>141</v>
      </c>
      <c r="H11" s="73" t="s">
        <v>141</v>
      </c>
      <c r="I11" s="73" t="s">
        <v>141</v>
      </c>
      <c r="J11" s="74" t="s">
        <v>141</v>
      </c>
      <c r="K11" s="305" t="s">
        <v>141</v>
      </c>
    </row>
    <row r="12" spans="1:12" s="81" customFormat="1" ht="60" customHeight="1" thickBot="1" x14ac:dyDescent="0.2">
      <c r="A12" s="513"/>
      <c r="B12" s="514"/>
      <c r="C12" s="76">
        <f>収支予算書!E38</f>
        <v>306978</v>
      </c>
      <c r="D12" s="77">
        <f>収支予算書!E13+別表１!J12</f>
        <v>129600</v>
      </c>
      <c r="E12" s="78">
        <f>SUM(収支予算書!E14:E17)</f>
        <v>36000</v>
      </c>
      <c r="F12" s="79">
        <f>IF(C12-D12-E12&lt;0,0,C12-D12-E12)</f>
        <v>141378</v>
      </c>
      <c r="G12" s="79">
        <f>'別表２-①'!Q19</f>
        <v>112000</v>
      </c>
      <c r="H12" s="79">
        <f>MIN(F12:G12)</f>
        <v>112000</v>
      </c>
      <c r="I12" s="79">
        <f>ROUNDDOWN(H12,-2)</f>
        <v>112000</v>
      </c>
      <c r="J12" s="80">
        <f>別紙1【延長保育料減免分】!$E$39</f>
        <v>18000</v>
      </c>
      <c r="K12" s="306">
        <f>I12+J12</f>
        <v>130000</v>
      </c>
    </row>
    <row r="13" spans="1:12" s="75" customFormat="1" ht="15.75" customHeight="1" x14ac:dyDescent="0.15">
      <c r="A13" s="513" t="s">
        <v>89</v>
      </c>
      <c r="B13" s="514"/>
      <c r="C13" s="82"/>
      <c r="D13" s="83" t="s">
        <v>141</v>
      </c>
      <c r="E13" s="84"/>
      <c r="F13" s="84" t="s">
        <v>141</v>
      </c>
      <c r="G13" s="84" t="s">
        <v>141</v>
      </c>
      <c r="H13" s="84" t="s">
        <v>141</v>
      </c>
      <c r="I13" s="84" t="s">
        <v>141</v>
      </c>
      <c r="J13" s="85" t="s">
        <v>141</v>
      </c>
      <c r="K13" s="305" t="s">
        <v>216</v>
      </c>
    </row>
    <row r="14" spans="1:12" s="81" customFormat="1" ht="60" customHeight="1" thickBot="1" x14ac:dyDescent="0.2">
      <c r="A14" s="513"/>
      <c r="B14" s="514"/>
      <c r="C14" s="76">
        <f>収支予算書!F38</f>
        <v>1425694</v>
      </c>
      <c r="D14" s="77">
        <f>収支予算書!F13+別表１!J14</f>
        <v>444000</v>
      </c>
      <c r="E14" s="78">
        <f>SUM(収支予算書!F14:F17)</f>
        <v>303000</v>
      </c>
      <c r="F14" s="79">
        <f>IF(C14-D14-E14&lt;0,0,C14-D14-E14)</f>
        <v>678694</v>
      </c>
      <c r="G14" s="79">
        <f>IF(I4="事業所内保育事業保育所型",'別表２-②'!G30,'別表２-②'!D30)</f>
        <v>600000</v>
      </c>
      <c r="H14" s="79">
        <f>MIN(F14:G14)</f>
        <v>600000</v>
      </c>
      <c r="I14" s="79">
        <f>ROUNDDOWN(H14,-2)</f>
        <v>600000</v>
      </c>
      <c r="J14" s="80">
        <f>別紙1【延長保育料減免分】!$H$39</f>
        <v>72000</v>
      </c>
      <c r="K14" s="306">
        <f>I14+J14</f>
        <v>672000</v>
      </c>
    </row>
    <row r="15" spans="1:12" s="75" customFormat="1" ht="14.25" x14ac:dyDescent="0.15">
      <c r="A15" s="513" t="s">
        <v>30</v>
      </c>
      <c r="B15" s="514"/>
      <c r="C15" s="82" t="s">
        <v>141</v>
      </c>
      <c r="D15" s="84" t="s">
        <v>141</v>
      </c>
      <c r="E15" s="84"/>
      <c r="F15" s="84" t="s">
        <v>141</v>
      </c>
      <c r="G15" s="84" t="s">
        <v>142</v>
      </c>
      <c r="H15" s="84" t="s">
        <v>141</v>
      </c>
      <c r="I15" s="86" t="s">
        <v>141</v>
      </c>
      <c r="J15" s="87" t="s">
        <v>141</v>
      </c>
      <c r="K15" s="307" t="s">
        <v>142</v>
      </c>
    </row>
    <row r="16" spans="1:12" s="81" customFormat="1" ht="60" customHeight="1" thickBot="1" x14ac:dyDescent="0.2">
      <c r="A16" s="513"/>
      <c r="B16" s="514"/>
      <c r="C16" s="88">
        <f t="shared" ref="C16:E16" si="0">SUM(C12,C14)</f>
        <v>1732672</v>
      </c>
      <c r="D16" s="89">
        <f t="shared" si="0"/>
        <v>573600</v>
      </c>
      <c r="E16" s="89">
        <f t="shared" si="0"/>
        <v>339000</v>
      </c>
      <c r="F16" s="89">
        <f t="shared" ref="F16:K16" si="1">SUM(F12,F14)</f>
        <v>820072</v>
      </c>
      <c r="G16" s="89">
        <f t="shared" si="1"/>
        <v>712000</v>
      </c>
      <c r="H16" s="89">
        <f t="shared" si="1"/>
        <v>712000</v>
      </c>
      <c r="I16" s="90">
        <f t="shared" si="1"/>
        <v>712000</v>
      </c>
      <c r="J16" s="90">
        <f t="shared" si="1"/>
        <v>90000</v>
      </c>
      <c r="K16" s="308">
        <f t="shared" si="1"/>
        <v>802000</v>
      </c>
    </row>
    <row r="17" spans="3:11" s="92" customFormat="1" ht="15" customHeight="1" x14ac:dyDescent="0.15">
      <c r="C17" s="91"/>
      <c r="D17" s="91"/>
      <c r="E17" s="91"/>
      <c r="F17" s="91"/>
      <c r="G17" s="91"/>
      <c r="H17" s="91"/>
    </row>
    <row r="18" spans="3:11" s="62" customFormat="1" ht="18.75" x14ac:dyDescent="0.15">
      <c r="C18" s="93" t="s">
        <v>73</v>
      </c>
      <c r="D18" s="93"/>
      <c r="E18" s="93"/>
      <c r="F18" s="93"/>
      <c r="G18" s="93"/>
      <c r="H18" s="93"/>
      <c r="I18" s="93"/>
      <c r="J18" s="93"/>
      <c r="K18" s="126"/>
    </row>
    <row r="19" spans="3:11" s="62" customFormat="1" ht="7.5" customHeight="1" x14ac:dyDescent="0.15">
      <c r="C19" s="498"/>
      <c r="D19" s="498"/>
      <c r="E19" s="498"/>
      <c r="F19" s="498"/>
      <c r="G19" s="498"/>
      <c r="H19" s="498"/>
      <c r="I19" s="64"/>
    </row>
    <row r="20" spans="3:11" s="62" customFormat="1" ht="18.75" x14ac:dyDescent="0.15">
      <c r="C20" s="93" t="s">
        <v>217</v>
      </c>
      <c r="D20" s="93"/>
      <c r="E20" s="93"/>
      <c r="F20" s="93"/>
      <c r="G20" s="93"/>
      <c r="H20" s="93"/>
      <c r="I20" s="64"/>
    </row>
    <row r="21" spans="3:11" s="62" customFormat="1" ht="7.5" customHeight="1" x14ac:dyDescent="0.15">
      <c r="C21" s="498"/>
      <c r="D21" s="498"/>
      <c r="E21" s="498"/>
      <c r="F21" s="498"/>
      <c r="G21" s="498"/>
      <c r="H21" s="498"/>
      <c r="I21" s="64"/>
    </row>
    <row r="22" spans="3:11" s="62" customFormat="1" ht="18.75" x14ac:dyDescent="0.15">
      <c r="C22" s="93"/>
      <c r="D22" s="93"/>
      <c r="E22" s="93"/>
      <c r="F22" s="93"/>
      <c r="G22" s="93"/>
      <c r="H22" s="93"/>
      <c r="I22" s="64"/>
    </row>
    <row r="23" spans="3:11" s="62" customFormat="1" ht="7.5" customHeight="1" x14ac:dyDescent="0.15">
      <c r="C23" s="498"/>
      <c r="D23" s="498"/>
      <c r="E23" s="498"/>
      <c r="F23" s="498"/>
      <c r="G23" s="498"/>
      <c r="H23" s="498"/>
      <c r="I23" s="64"/>
    </row>
    <row r="24" spans="3:11" s="62" customFormat="1" ht="18.75" x14ac:dyDescent="0.15">
      <c r="C24" s="127"/>
      <c r="D24" s="127"/>
      <c r="E24" s="127"/>
      <c r="F24" s="127"/>
      <c r="G24" s="127"/>
      <c r="H24" s="127"/>
      <c r="I24" s="64"/>
    </row>
    <row r="25" spans="3:11" s="62" customFormat="1" ht="7.5" customHeight="1" x14ac:dyDescent="0.15">
      <c r="C25" s="510"/>
      <c r="D25" s="510"/>
      <c r="E25" s="510"/>
      <c r="F25" s="510"/>
      <c r="G25" s="510"/>
      <c r="H25" s="510"/>
    </row>
    <row r="26" spans="3:11" s="62" customFormat="1" ht="14.25" customHeight="1" x14ac:dyDescent="0.15">
      <c r="C26" s="510"/>
      <c r="D26" s="510"/>
      <c r="E26" s="510"/>
      <c r="F26" s="510"/>
    </row>
    <row r="35" spans="6:11" x14ac:dyDescent="0.15">
      <c r="I35" s="95"/>
      <c r="J35" s="95"/>
      <c r="K35" s="95"/>
    </row>
    <row r="36" spans="6:11" x14ac:dyDescent="0.15">
      <c r="I36" s="95"/>
      <c r="J36" s="95"/>
      <c r="K36" s="95"/>
    </row>
    <row r="42" spans="6:11" x14ac:dyDescent="0.15">
      <c r="F42" s="96"/>
      <c r="G42" s="96"/>
      <c r="I42" s="96"/>
      <c r="J42" s="96"/>
      <c r="K42" s="96"/>
    </row>
  </sheetData>
  <sheetProtection password="C016" sheet="1" objects="1" scenarios="1"/>
  <mergeCells count="18">
    <mergeCell ref="C23:H23"/>
    <mergeCell ref="C25:H25"/>
    <mergeCell ref="C26:F26"/>
    <mergeCell ref="K8:K9"/>
    <mergeCell ref="A11:B12"/>
    <mergeCell ref="A13:B14"/>
    <mergeCell ref="A15:B16"/>
    <mergeCell ref="C19:H19"/>
    <mergeCell ref="C21:H21"/>
    <mergeCell ref="K1:L2"/>
    <mergeCell ref="I4:K4"/>
    <mergeCell ref="I5:K5"/>
    <mergeCell ref="B7:D7"/>
    <mergeCell ref="C8:F8"/>
    <mergeCell ref="G8:G9"/>
    <mergeCell ref="H8:H9"/>
    <mergeCell ref="I8:I9"/>
    <mergeCell ref="J8:J9"/>
  </mergeCells>
  <phoneticPr fontId="3"/>
  <dataValidations count="1">
    <dataValidation type="list" allowBlank="1" showInputMessage="1" showErrorMessage="1" sqref="J4">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0866141732283472" right="0.70866141732283472" top="0.74803149606299213" bottom="0.74803149606299213" header="0.31496062992125984" footer="0.31496062992125984"/>
  <pageSetup paperSize="9" scale="54" orientation="landscape" r:id="rId1"/>
  <headerFooter alignWithMargins="0"/>
  <colBreaks count="1" manualBreakCount="1">
    <brk id="15" max="29" man="1"/>
  </col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Z86"/>
  <sheetViews>
    <sheetView showZeros="0" view="pageBreakPreview" zoomScaleNormal="75" zoomScaleSheetLayoutView="100" workbookViewId="0">
      <selection activeCell="J19" sqref="J19"/>
    </sheetView>
  </sheetViews>
  <sheetFormatPr defaultRowHeight="11.25" x14ac:dyDescent="0.15"/>
  <cols>
    <col min="1" max="2" width="5.25" style="137" customWidth="1"/>
    <col min="3" max="3" width="10.625" style="137" customWidth="1"/>
    <col min="4" max="5" width="7.5" style="137" customWidth="1"/>
    <col min="6" max="6" width="5.25" style="137" customWidth="1"/>
    <col min="7" max="8" width="6" style="137" customWidth="1"/>
    <col min="9" max="9" width="5.25" style="137" customWidth="1"/>
    <col min="10" max="11" width="7.5" style="139" customWidth="1"/>
    <col min="12" max="12" width="5.25" style="137" customWidth="1"/>
    <col min="13" max="13" width="10" style="139" customWidth="1"/>
    <col min="14" max="14" width="7.375" style="137" customWidth="1"/>
    <col min="15" max="15" width="7.125" style="137" customWidth="1"/>
    <col min="16" max="16" width="5.25" style="137" customWidth="1"/>
    <col min="17" max="17" width="6.75" style="137" customWidth="1"/>
    <col min="18" max="18" width="6.75" style="139" customWidth="1"/>
    <col min="19" max="19" width="5.25" style="139" customWidth="1"/>
    <col min="20" max="20" width="4.375" style="139" customWidth="1"/>
    <col min="21" max="21" width="92.375" style="144" customWidth="1"/>
    <col min="22" max="22" width="15.625" style="144" customWidth="1"/>
    <col min="23" max="23" width="15.625" style="137" customWidth="1"/>
    <col min="24" max="24" width="21.75" style="137" customWidth="1"/>
    <col min="25" max="25" width="18.375" style="137" customWidth="1"/>
    <col min="26" max="26" width="18.5" style="137" customWidth="1"/>
    <col min="27" max="16384" width="9" style="137"/>
  </cols>
  <sheetData>
    <row r="1" spans="1:23" ht="15" customHeight="1" x14ac:dyDescent="0.15">
      <c r="A1" s="137" t="s">
        <v>218</v>
      </c>
      <c r="D1" s="138"/>
      <c r="E1" s="139"/>
      <c r="G1" s="139"/>
      <c r="J1" s="137"/>
      <c r="K1" s="137"/>
      <c r="L1" s="139"/>
      <c r="P1" s="517"/>
      <c r="Q1" s="517"/>
      <c r="R1" s="517"/>
      <c r="S1" s="137"/>
      <c r="T1" s="140" t="s">
        <v>99</v>
      </c>
      <c r="U1" s="137"/>
      <c r="V1" s="137"/>
    </row>
    <row r="2" spans="1:23" ht="15" customHeight="1" x14ac:dyDescent="0.15">
      <c r="D2" s="138"/>
      <c r="E2" s="139"/>
      <c r="G2" s="139"/>
      <c r="J2" s="137"/>
      <c r="K2" s="137"/>
      <c r="L2" s="139"/>
      <c r="P2" s="517"/>
      <c r="Q2" s="517"/>
      <c r="R2" s="517"/>
      <c r="S2" s="137"/>
      <c r="T2" s="137"/>
      <c r="U2" s="137"/>
      <c r="V2" s="137"/>
    </row>
    <row r="3" spans="1:23" ht="15" customHeight="1" x14ac:dyDescent="0.15">
      <c r="A3" s="141" t="s">
        <v>107</v>
      </c>
      <c r="B3" s="142">
        <f>一番最初に入力!C14</f>
        <v>7</v>
      </c>
      <c r="C3" s="138" t="s">
        <v>219</v>
      </c>
      <c r="D3" s="138"/>
      <c r="E3" s="139"/>
      <c r="G3" s="139"/>
      <c r="J3" s="137"/>
      <c r="K3" s="143"/>
      <c r="L3" s="139"/>
      <c r="R3" s="144"/>
      <c r="S3" s="144"/>
      <c r="T3" s="140"/>
      <c r="U3" s="137"/>
      <c r="V3" s="137"/>
    </row>
    <row r="4" spans="1:23" ht="15" customHeight="1" x14ac:dyDescent="0.15">
      <c r="D4" s="139"/>
      <c r="E4" s="139"/>
      <c r="G4" s="139"/>
      <c r="J4" s="137"/>
      <c r="K4" s="143"/>
      <c r="L4" s="139"/>
      <c r="M4" s="145" t="s">
        <v>45</v>
      </c>
      <c r="N4" s="518" t="str">
        <f>様式第４号!K8</f>
        <v>小規模保育事業Ａ型</v>
      </c>
      <c r="O4" s="519"/>
      <c r="P4" s="519"/>
      <c r="Q4" s="519"/>
      <c r="R4" s="519"/>
      <c r="S4" s="520"/>
      <c r="T4" s="137"/>
      <c r="U4" s="137"/>
      <c r="V4" s="137"/>
    </row>
    <row r="5" spans="1:23" ht="15" customHeight="1" x14ac:dyDescent="0.15">
      <c r="C5" s="137" t="s">
        <v>96</v>
      </c>
      <c r="D5" s="139"/>
      <c r="E5" s="139"/>
      <c r="G5" s="139"/>
      <c r="J5" s="137"/>
      <c r="K5" s="146"/>
      <c r="L5" s="139"/>
      <c r="M5" s="145" t="s">
        <v>46</v>
      </c>
      <c r="N5" s="521" t="str">
        <f>様式第４号!K9</f>
        <v>給付のおうち保育園</v>
      </c>
      <c r="O5" s="522"/>
      <c r="P5" s="522"/>
      <c r="Q5" s="522"/>
      <c r="R5" s="522"/>
      <c r="S5" s="523"/>
      <c r="T5" s="137"/>
      <c r="U5" s="137"/>
      <c r="V5" s="137"/>
    </row>
    <row r="6" spans="1:23" s="147" customFormat="1" ht="15" customHeight="1" x14ac:dyDescent="0.15">
      <c r="C6" s="137"/>
      <c r="D6" s="139"/>
      <c r="E6" s="139"/>
    </row>
    <row r="7" spans="1:23" s="147" customFormat="1" ht="18.75" customHeight="1" x14ac:dyDescent="0.15">
      <c r="C7" s="524" t="s">
        <v>481</v>
      </c>
      <c r="D7" s="524"/>
      <c r="E7" s="524"/>
      <c r="F7" s="148"/>
      <c r="G7" s="148"/>
      <c r="H7" s="148"/>
      <c r="I7" s="148"/>
      <c r="J7" s="148"/>
      <c r="K7" s="148"/>
      <c r="L7" s="148"/>
      <c r="M7" s="148"/>
      <c r="N7" s="148"/>
      <c r="O7" s="148"/>
      <c r="P7" s="525" t="s">
        <v>480</v>
      </c>
      <c r="Q7" s="525"/>
      <c r="R7" s="525"/>
      <c r="S7" s="525"/>
    </row>
    <row r="8" spans="1:23" s="147" customFormat="1" ht="15" customHeight="1" x14ac:dyDescent="0.15">
      <c r="C8" s="148"/>
      <c r="D8" s="148"/>
      <c r="E8" s="148"/>
      <c r="F8" s="148"/>
      <c r="G8" s="148"/>
      <c r="H8" s="148"/>
      <c r="I8" s="149"/>
      <c r="J8" s="148"/>
      <c r="K8" s="148"/>
      <c r="L8" s="148"/>
      <c r="M8" s="148"/>
      <c r="N8" s="148"/>
      <c r="O8" s="148"/>
      <c r="P8" s="148"/>
      <c r="Q8" s="148"/>
      <c r="R8" s="148"/>
      <c r="S8" s="148"/>
    </row>
    <row r="9" spans="1:23" ht="15" customHeight="1" x14ac:dyDescent="0.15">
      <c r="C9" s="149"/>
      <c r="D9" s="149"/>
      <c r="E9" s="149"/>
      <c r="F9" s="149"/>
      <c r="G9" s="149"/>
      <c r="H9" s="149"/>
      <c r="I9" s="150"/>
      <c r="J9" s="151"/>
      <c r="K9" s="151"/>
      <c r="L9" s="149"/>
      <c r="M9" s="151"/>
      <c r="N9" s="151"/>
      <c r="O9" s="151"/>
      <c r="P9" s="151"/>
      <c r="Q9" s="151"/>
      <c r="R9" s="151"/>
      <c r="S9" s="151"/>
      <c r="T9" s="152"/>
      <c r="U9" s="137"/>
      <c r="V9" s="152"/>
      <c r="W9" s="152"/>
    </row>
    <row r="10" spans="1:23" ht="30" customHeight="1" thickBot="1" x14ac:dyDescent="0.2">
      <c r="C10" s="153" t="s">
        <v>109</v>
      </c>
      <c r="D10" s="153"/>
      <c r="E10" s="153"/>
      <c r="F10" s="153"/>
      <c r="G10" s="153" t="s">
        <v>110</v>
      </c>
      <c r="H10" s="153"/>
      <c r="I10" s="153"/>
      <c r="J10" s="515" t="s">
        <v>145</v>
      </c>
      <c r="K10" s="516"/>
      <c r="L10" s="153"/>
      <c r="M10" s="154" t="s">
        <v>63</v>
      </c>
      <c r="N10" s="153"/>
      <c r="O10" s="153"/>
      <c r="P10" s="153"/>
      <c r="Q10" s="154" t="s">
        <v>64</v>
      </c>
      <c r="R10" s="153"/>
      <c r="S10" s="151"/>
      <c r="T10" s="137"/>
      <c r="U10" s="137"/>
      <c r="V10" s="137"/>
    </row>
    <row r="11" spans="1:23" ht="32.25" customHeight="1" x14ac:dyDescent="0.15">
      <c r="C11" s="556" t="s">
        <v>130</v>
      </c>
      <c r="D11" s="558" t="s">
        <v>56</v>
      </c>
      <c r="E11" s="527"/>
      <c r="F11" s="149"/>
      <c r="G11" s="561" t="s">
        <v>59</v>
      </c>
      <c r="H11" s="562"/>
      <c r="I11" s="149"/>
      <c r="J11" s="526" t="s">
        <v>60</v>
      </c>
      <c r="K11" s="527"/>
      <c r="L11" s="149"/>
      <c r="M11" s="566" t="s">
        <v>58</v>
      </c>
      <c r="N11" s="568" t="s">
        <v>61</v>
      </c>
      <c r="O11" s="569"/>
      <c r="P11" s="149"/>
      <c r="Q11" s="526" t="s">
        <v>62</v>
      </c>
      <c r="R11" s="527"/>
      <c r="S11" s="149"/>
      <c r="T11" s="137"/>
      <c r="U11" s="530" t="s">
        <v>131</v>
      </c>
      <c r="V11" s="137"/>
    </row>
    <row r="12" spans="1:23" ht="32.25" customHeight="1" thickBot="1" x14ac:dyDescent="0.2">
      <c r="C12" s="557"/>
      <c r="D12" s="559"/>
      <c r="E12" s="560"/>
      <c r="F12" s="149"/>
      <c r="G12" s="563"/>
      <c r="H12" s="564"/>
      <c r="I12" s="149"/>
      <c r="J12" s="565"/>
      <c r="K12" s="560"/>
      <c r="L12" s="149"/>
      <c r="M12" s="567"/>
      <c r="N12" s="570"/>
      <c r="O12" s="571"/>
      <c r="P12" s="148"/>
      <c r="Q12" s="528"/>
      <c r="R12" s="529"/>
      <c r="S12" s="148"/>
      <c r="T12" s="137"/>
      <c r="U12" s="530"/>
      <c r="V12" s="137"/>
    </row>
    <row r="13" spans="1:23" s="147" customFormat="1" ht="15" customHeight="1" x14ac:dyDescent="0.15">
      <c r="C13" s="531" t="s">
        <v>127</v>
      </c>
      <c r="D13" s="533">
        <v>2</v>
      </c>
      <c r="E13" s="534"/>
      <c r="F13" s="148"/>
      <c r="G13" s="537" t="str">
        <f>IF(D17&gt;=0.5,"3時間延長型",(IF(D15&gt;=0.5,"2時間延長型",IF(D13&gt;=0.5,"1時間延長型",""))))</f>
        <v>2時間延長型</v>
      </c>
      <c r="H13" s="538"/>
      <c r="I13" s="148"/>
      <c r="J13" s="541">
        <v>4</v>
      </c>
      <c r="K13" s="542"/>
      <c r="L13" s="545" t="s">
        <v>57</v>
      </c>
      <c r="M13" s="546" t="s">
        <v>22</v>
      </c>
      <c r="N13" s="548">
        <f>IFERROR(VLOOKUP($N$4,$C$25:$F$31,3,0),"")</f>
        <v>14000</v>
      </c>
      <c r="O13" s="549"/>
      <c r="P13" s="155"/>
      <c r="Q13" s="552">
        <f>IF(AND(D13&gt;0.5,G13="1時間延長型"),J13*N13,0)</f>
        <v>0</v>
      </c>
      <c r="R13" s="553"/>
      <c r="S13" s="148"/>
      <c r="U13" s="530"/>
    </row>
    <row r="14" spans="1:23" s="147" customFormat="1" ht="15" customHeight="1" thickBot="1" x14ac:dyDescent="0.2">
      <c r="C14" s="532"/>
      <c r="D14" s="535"/>
      <c r="E14" s="536"/>
      <c r="F14" s="148"/>
      <c r="G14" s="539"/>
      <c r="H14" s="540"/>
      <c r="I14" s="148"/>
      <c r="J14" s="543"/>
      <c r="K14" s="544"/>
      <c r="L14" s="545"/>
      <c r="M14" s="547"/>
      <c r="N14" s="550"/>
      <c r="O14" s="551"/>
      <c r="P14" s="155"/>
      <c r="Q14" s="554"/>
      <c r="R14" s="555"/>
      <c r="S14" s="148"/>
      <c r="U14" s="572" t="s">
        <v>132</v>
      </c>
    </row>
    <row r="15" spans="1:23" s="147" customFormat="1" ht="15" customHeight="1" x14ac:dyDescent="0.15">
      <c r="C15" s="578" t="s">
        <v>128</v>
      </c>
      <c r="D15" s="579">
        <v>1</v>
      </c>
      <c r="E15" s="580"/>
      <c r="F15" s="148"/>
      <c r="G15" s="148"/>
      <c r="H15" s="148"/>
      <c r="I15" s="148"/>
      <c r="J15" s="148"/>
      <c r="K15" s="148"/>
      <c r="L15" s="148"/>
      <c r="M15" s="581" t="s">
        <v>23</v>
      </c>
      <c r="N15" s="582">
        <f>IFERROR(VLOOKUP($N$4,$C$35:$F$41,3,0),"")</f>
        <v>28000</v>
      </c>
      <c r="O15" s="583"/>
      <c r="P15" s="155" t="s">
        <v>37</v>
      </c>
      <c r="Q15" s="552">
        <f>IF(AND(D15&gt;0.5,G13="2時間延長型"),J13*N15,0)</f>
        <v>112000</v>
      </c>
      <c r="R15" s="553"/>
      <c r="S15" s="148"/>
      <c r="U15" s="572"/>
    </row>
    <row r="16" spans="1:23" s="156" customFormat="1" ht="15" customHeight="1" x14ac:dyDescent="0.15">
      <c r="C16" s="532"/>
      <c r="D16" s="535"/>
      <c r="E16" s="536"/>
      <c r="F16" s="157"/>
      <c r="G16" s="157"/>
      <c r="H16" s="157"/>
      <c r="I16" s="157"/>
      <c r="J16" s="157"/>
      <c r="K16" s="157"/>
      <c r="L16" s="157"/>
      <c r="M16" s="547"/>
      <c r="N16" s="550"/>
      <c r="O16" s="551"/>
      <c r="P16" s="155"/>
      <c r="Q16" s="554"/>
      <c r="R16" s="555"/>
      <c r="S16" s="148"/>
      <c r="U16" s="572"/>
    </row>
    <row r="17" spans="1:25" s="147" customFormat="1" ht="15" customHeight="1" x14ac:dyDescent="0.15">
      <c r="C17" s="578" t="s">
        <v>129</v>
      </c>
      <c r="D17" s="585"/>
      <c r="E17" s="586"/>
      <c r="F17" s="148"/>
      <c r="G17" s="148"/>
      <c r="H17" s="148"/>
      <c r="I17" s="148"/>
      <c r="J17" s="148"/>
      <c r="K17" s="148"/>
      <c r="L17" s="148"/>
      <c r="M17" s="581" t="s">
        <v>24</v>
      </c>
      <c r="N17" s="582">
        <f>IFERROR(VLOOKUP($N$4,$C$45:$F$51,3,0),"")</f>
        <v>42000</v>
      </c>
      <c r="O17" s="583"/>
      <c r="P17" s="155"/>
      <c r="Q17" s="552">
        <f>IF(AND(D17&gt;0.5,G13="3時間延長型"),J13*N17,0)</f>
        <v>0</v>
      </c>
      <c r="R17" s="553"/>
      <c r="S17" s="148"/>
      <c r="U17" s="158"/>
    </row>
    <row r="18" spans="1:25" s="156" customFormat="1" ht="15" customHeight="1" thickBot="1" x14ac:dyDescent="0.2">
      <c r="C18" s="584"/>
      <c r="D18" s="587"/>
      <c r="E18" s="588"/>
      <c r="F18" s="157"/>
      <c r="G18" s="157"/>
      <c r="H18" s="157"/>
      <c r="I18" s="157"/>
      <c r="J18" s="157"/>
      <c r="K18" s="157"/>
      <c r="L18" s="157"/>
      <c r="M18" s="589"/>
      <c r="N18" s="590"/>
      <c r="O18" s="591"/>
      <c r="P18" s="155"/>
      <c r="Q18" s="554"/>
      <c r="R18" s="555"/>
      <c r="S18" s="148"/>
      <c r="U18" s="572"/>
    </row>
    <row r="19" spans="1:25" s="147" customFormat="1" ht="15" customHeight="1" x14ac:dyDescent="0.15">
      <c r="C19" s="148"/>
      <c r="D19" s="148"/>
      <c r="E19" s="148"/>
      <c r="F19" s="148"/>
      <c r="G19" s="148"/>
      <c r="H19" s="148"/>
      <c r="I19" s="148"/>
      <c r="J19" s="148"/>
      <c r="K19" s="159"/>
      <c r="L19" s="160"/>
      <c r="M19" s="148"/>
      <c r="N19" s="161"/>
      <c r="O19" s="148"/>
      <c r="P19" s="159"/>
      <c r="Q19" s="573">
        <f>Q13+Q15+Q17</f>
        <v>112000</v>
      </c>
      <c r="R19" s="574"/>
      <c r="S19" s="577"/>
      <c r="U19" s="572"/>
    </row>
    <row r="20" spans="1:25" s="156" customFormat="1" ht="15" customHeight="1" thickBot="1" x14ac:dyDescent="0.2">
      <c r="C20" s="157"/>
      <c r="D20" s="157"/>
      <c r="E20" s="157"/>
      <c r="F20" s="157"/>
      <c r="G20" s="157"/>
      <c r="H20" s="157"/>
      <c r="I20" s="157"/>
      <c r="J20" s="148"/>
      <c r="K20" s="148"/>
      <c r="L20" s="148"/>
      <c r="M20" s="157"/>
      <c r="N20" s="161"/>
      <c r="O20" s="157"/>
      <c r="P20" s="159"/>
      <c r="Q20" s="575"/>
      <c r="R20" s="576"/>
      <c r="S20" s="577"/>
    </row>
    <row r="21" spans="1:25" s="147" customFormat="1" ht="15" customHeight="1" x14ac:dyDescent="0.15">
      <c r="N21" s="162"/>
      <c r="P21" s="163"/>
      <c r="Q21" s="163"/>
      <c r="R21" s="163"/>
    </row>
    <row r="22" spans="1:25" s="156" customFormat="1" ht="10.5" customHeight="1" x14ac:dyDescent="0.15">
      <c r="C22" s="147"/>
      <c r="D22" s="147"/>
      <c r="E22" s="147"/>
      <c r="J22" s="147"/>
      <c r="K22" s="147"/>
      <c r="L22" s="147"/>
      <c r="N22" s="162"/>
      <c r="P22" s="163"/>
      <c r="Q22" s="163"/>
      <c r="R22" s="163"/>
      <c r="S22" s="147"/>
    </row>
    <row r="23" spans="1:25" s="147" customFormat="1" ht="10.5" customHeight="1" x14ac:dyDescent="0.15">
      <c r="D23" s="164"/>
      <c r="J23" s="164"/>
      <c r="K23" s="163"/>
      <c r="O23" s="163"/>
    </row>
    <row r="24" spans="1:25" s="147" customFormat="1" ht="10.5" customHeight="1" x14ac:dyDescent="0.15">
      <c r="C24" s="163" t="s">
        <v>135</v>
      </c>
      <c r="D24" s="163"/>
      <c r="E24" s="163"/>
      <c r="J24" s="165"/>
    </row>
    <row r="25" spans="1:25" s="147" customFormat="1" ht="10.5" customHeight="1" x14ac:dyDescent="0.15">
      <c r="A25" s="165"/>
      <c r="C25" s="592" t="s">
        <v>136</v>
      </c>
      <c r="D25" s="593"/>
      <c r="E25" s="594">
        <f>'補助金基準額表 '!D7</f>
        <v>14000</v>
      </c>
      <c r="F25" s="595"/>
      <c r="G25" s="164"/>
      <c r="H25" s="163"/>
    </row>
    <row r="26" spans="1:25" s="147" customFormat="1" ht="10.5" customHeight="1" x14ac:dyDescent="0.15">
      <c r="C26" s="592" t="s">
        <v>137</v>
      </c>
      <c r="D26" s="593"/>
      <c r="E26" s="594">
        <f>'補助金基準額表 '!D12</f>
        <v>14000</v>
      </c>
      <c r="F26" s="595"/>
      <c r="J26" s="163"/>
      <c r="K26" s="163"/>
      <c r="M26" s="163"/>
      <c r="R26" s="163"/>
      <c r="S26" s="163"/>
      <c r="T26" s="163"/>
      <c r="U26" s="166"/>
      <c r="V26" s="166"/>
      <c r="X26" s="156"/>
      <c r="Y26" s="167"/>
    </row>
    <row r="27" spans="1:25" s="147" customFormat="1" ht="10.5" customHeight="1" x14ac:dyDescent="0.15">
      <c r="C27" s="596" t="s">
        <v>367</v>
      </c>
      <c r="D27" s="597"/>
      <c r="E27" s="594">
        <f>'補助金基準額表 '!D22</f>
        <v>12900</v>
      </c>
      <c r="F27" s="595"/>
      <c r="J27" s="163"/>
      <c r="K27" s="163"/>
      <c r="M27" s="163"/>
      <c r="R27" s="163"/>
      <c r="S27" s="163"/>
      <c r="T27" s="163"/>
      <c r="U27" s="166"/>
      <c r="V27" s="166"/>
    </row>
    <row r="28" spans="1:25" s="147" customFormat="1" ht="10.5" customHeight="1" x14ac:dyDescent="0.15">
      <c r="C28" s="598" t="s">
        <v>369</v>
      </c>
      <c r="D28" s="599"/>
      <c r="E28" s="594">
        <f>'補助金基準額表 '!D27</f>
        <v>12900</v>
      </c>
      <c r="F28" s="595"/>
      <c r="G28" s="163"/>
      <c r="H28" s="166"/>
      <c r="I28" s="166"/>
    </row>
    <row r="29" spans="1:25" s="147" customFormat="1" ht="10.5" customHeight="1" x14ac:dyDescent="0.15">
      <c r="C29" s="596" t="s">
        <v>372</v>
      </c>
      <c r="D29" s="597"/>
      <c r="E29" s="594">
        <f>'補助金基準額表 '!D17</f>
        <v>20200</v>
      </c>
      <c r="F29" s="595"/>
      <c r="H29" s="163"/>
      <c r="I29" s="163"/>
      <c r="J29" s="163"/>
      <c r="K29" s="166"/>
      <c r="L29" s="166"/>
    </row>
    <row r="30" spans="1:25" s="147" customFormat="1" ht="10.5" customHeight="1" x14ac:dyDescent="0.15">
      <c r="C30" s="596" t="s">
        <v>854</v>
      </c>
      <c r="D30" s="597"/>
      <c r="E30" s="594">
        <f>'補助金基準額表 '!D32</f>
        <v>88600</v>
      </c>
      <c r="F30" s="595"/>
      <c r="H30" s="163"/>
      <c r="I30" s="163"/>
      <c r="J30" s="163"/>
      <c r="K30" s="166"/>
      <c r="L30" s="166"/>
    </row>
    <row r="31" spans="1:25" s="147" customFormat="1" ht="10.5" customHeight="1" x14ac:dyDescent="0.15">
      <c r="C31" s="596" t="s">
        <v>472</v>
      </c>
      <c r="D31" s="597"/>
      <c r="E31" s="594">
        <f>'補助金基準額表 '!D42</f>
        <v>17700</v>
      </c>
      <c r="F31" s="595"/>
      <c r="H31" s="163"/>
      <c r="I31" s="163"/>
      <c r="J31" s="163"/>
      <c r="K31" s="166"/>
      <c r="L31" s="166"/>
    </row>
    <row r="32" spans="1:25" s="147" customFormat="1" ht="10.5" customHeight="1" x14ac:dyDescent="0.15">
      <c r="C32" s="266"/>
      <c r="D32" s="267"/>
      <c r="E32" s="268"/>
      <c r="F32" s="268"/>
      <c r="J32" s="163"/>
      <c r="K32" s="163"/>
      <c r="M32" s="163"/>
      <c r="R32" s="163"/>
      <c r="S32" s="163"/>
      <c r="T32" s="163"/>
      <c r="U32" s="166"/>
      <c r="V32" s="166"/>
    </row>
    <row r="33" spans="2:22" s="147" customFormat="1" ht="10.5" customHeight="1" x14ac:dyDescent="0.15">
      <c r="C33" s="266"/>
      <c r="D33" s="267"/>
      <c r="E33" s="268"/>
      <c r="F33" s="268"/>
      <c r="J33" s="163"/>
      <c r="K33" s="163"/>
      <c r="M33" s="163"/>
      <c r="R33" s="163"/>
      <c r="S33" s="163"/>
      <c r="T33" s="163"/>
      <c r="U33" s="166"/>
      <c r="V33" s="166"/>
    </row>
    <row r="34" spans="2:22" s="147" customFormat="1" ht="10.5" customHeight="1" x14ac:dyDescent="0.15">
      <c r="C34" s="266" t="s">
        <v>146</v>
      </c>
      <c r="D34" s="266"/>
      <c r="E34" s="269"/>
      <c r="F34" s="268"/>
      <c r="J34" s="163"/>
      <c r="K34" s="163"/>
      <c r="M34" s="163"/>
      <c r="R34" s="163"/>
      <c r="S34" s="163"/>
      <c r="T34" s="163"/>
      <c r="U34" s="166"/>
      <c r="V34" s="166"/>
    </row>
    <row r="35" spans="2:22" s="147" customFormat="1" ht="10.5" customHeight="1" x14ac:dyDescent="0.15">
      <c r="C35" s="592" t="s">
        <v>136</v>
      </c>
      <c r="D35" s="593"/>
      <c r="E35" s="594">
        <f>'補助金基準額表 '!D8</f>
        <v>28000</v>
      </c>
      <c r="F35" s="595"/>
      <c r="J35" s="163"/>
      <c r="K35" s="163"/>
      <c r="M35" s="163"/>
      <c r="R35" s="163"/>
      <c r="S35" s="163"/>
      <c r="T35" s="163"/>
      <c r="U35" s="166"/>
      <c r="V35" s="166"/>
    </row>
    <row r="36" spans="2:22" s="147" customFormat="1" ht="10.5" customHeight="1" x14ac:dyDescent="0.15">
      <c r="B36" s="137"/>
      <c r="C36" s="592" t="s">
        <v>137</v>
      </c>
      <c r="D36" s="593"/>
      <c r="E36" s="594">
        <f>'補助金基準額表 '!D13</f>
        <v>28000</v>
      </c>
      <c r="F36" s="595"/>
      <c r="J36" s="163"/>
      <c r="K36" s="163"/>
      <c r="M36" s="163"/>
      <c r="R36" s="163"/>
      <c r="S36" s="163"/>
      <c r="T36" s="163"/>
      <c r="U36" s="166"/>
      <c r="V36" s="166"/>
    </row>
    <row r="37" spans="2:22" s="147" customFormat="1" ht="10.5" customHeight="1" x14ac:dyDescent="0.15">
      <c r="B37" s="137"/>
      <c r="C37" s="596" t="s">
        <v>367</v>
      </c>
      <c r="D37" s="597"/>
      <c r="E37" s="594">
        <f>'補助金基準額表 '!D23</f>
        <v>25800</v>
      </c>
      <c r="F37" s="595"/>
      <c r="J37" s="163"/>
      <c r="K37" s="163"/>
      <c r="M37" s="163"/>
      <c r="R37" s="163"/>
      <c r="S37" s="163"/>
      <c r="T37" s="163"/>
      <c r="U37" s="166"/>
      <c r="V37" s="166"/>
    </row>
    <row r="38" spans="2:22" s="147" customFormat="1" ht="10.5" customHeight="1" x14ac:dyDescent="0.15">
      <c r="B38" s="137"/>
      <c r="C38" s="598" t="s">
        <v>369</v>
      </c>
      <c r="D38" s="599"/>
      <c r="E38" s="594">
        <f>'補助金基準額表 '!D28</f>
        <v>25800</v>
      </c>
      <c r="F38" s="595"/>
      <c r="J38" s="163"/>
      <c r="K38" s="163"/>
      <c r="M38" s="163"/>
      <c r="R38" s="163"/>
      <c r="S38" s="163"/>
      <c r="T38" s="163"/>
      <c r="U38" s="166"/>
      <c r="V38" s="166"/>
    </row>
    <row r="39" spans="2:22" s="147" customFormat="1" ht="10.5" customHeight="1" x14ac:dyDescent="0.15">
      <c r="B39" s="137"/>
      <c r="C39" s="596" t="s">
        <v>372</v>
      </c>
      <c r="D39" s="597"/>
      <c r="E39" s="594">
        <f>'補助金基準額表 '!D18</f>
        <v>40400</v>
      </c>
      <c r="F39" s="595"/>
      <c r="J39" s="163"/>
      <c r="K39" s="163"/>
      <c r="M39" s="163"/>
      <c r="Q39" s="137"/>
      <c r="R39" s="139"/>
      <c r="S39" s="139"/>
      <c r="T39" s="139"/>
      <c r="U39" s="166"/>
      <c r="V39" s="166"/>
    </row>
    <row r="40" spans="2:22" s="147" customFormat="1" ht="10.5" customHeight="1" x14ac:dyDescent="0.15">
      <c r="C40" s="596" t="s">
        <v>854</v>
      </c>
      <c r="D40" s="597"/>
      <c r="E40" s="594">
        <f>'補助金基準額表 '!D33</f>
        <v>177200</v>
      </c>
      <c r="F40" s="595"/>
      <c r="H40" s="163"/>
      <c r="I40" s="163"/>
      <c r="J40" s="163"/>
      <c r="K40" s="166"/>
      <c r="L40" s="166"/>
    </row>
    <row r="41" spans="2:22" s="147" customFormat="1" ht="10.5" customHeight="1" x14ac:dyDescent="0.15">
      <c r="C41" s="596" t="s">
        <v>472</v>
      </c>
      <c r="D41" s="597"/>
      <c r="E41" s="594">
        <f>'補助金基準額表 '!D43</f>
        <v>35400</v>
      </c>
      <c r="F41" s="595"/>
      <c r="H41" s="163"/>
      <c r="I41" s="163"/>
      <c r="J41" s="163"/>
      <c r="K41" s="166"/>
      <c r="L41" s="166"/>
    </row>
    <row r="42" spans="2:22" s="147" customFormat="1" ht="10.5" customHeight="1" x14ac:dyDescent="0.15">
      <c r="C42" s="266"/>
      <c r="D42" s="267"/>
      <c r="E42" s="268"/>
      <c r="F42" s="268"/>
      <c r="J42" s="163"/>
      <c r="K42" s="163"/>
      <c r="M42" s="163"/>
      <c r="R42" s="163"/>
      <c r="S42" s="163"/>
      <c r="T42" s="163"/>
      <c r="U42" s="166"/>
      <c r="V42" s="166"/>
    </row>
    <row r="43" spans="2:22" s="147" customFormat="1" ht="10.5" customHeight="1" x14ac:dyDescent="0.15">
      <c r="B43" s="137"/>
      <c r="C43" s="270"/>
      <c r="D43" s="270"/>
      <c r="E43" s="271"/>
      <c r="F43" s="272"/>
      <c r="J43" s="163"/>
      <c r="K43" s="163"/>
      <c r="M43" s="163"/>
      <c r="O43" s="137"/>
      <c r="P43" s="137"/>
      <c r="Q43" s="137"/>
      <c r="R43" s="139"/>
      <c r="S43" s="139"/>
      <c r="T43" s="139"/>
      <c r="U43" s="166"/>
      <c r="V43" s="166"/>
    </row>
    <row r="44" spans="2:22" s="147" customFormat="1" ht="10.5" customHeight="1" x14ac:dyDescent="0.15">
      <c r="B44" s="137"/>
      <c r="C44" s="266" t="s">
        <v>147</v>
      </c>
      <c r="D44" s="266"/>
      <c r="E44" s="269"/>
      <c r="F44" s="272"/>
      <c r="J44" s="139"/>
      <c r="K44" s="163"/>
      <c r="M44" s="163"/>
      <c r="O44" s="137"/>
      <c r="P44" s="137"/>
      <c r="Q44" s="137"/>
      <c r="R44" s="139"/>
      <c r="S44" s="139"/>
      <c r="T44" s="139"/>
      <c r="U44" s="166"/>
      <c r="V44" s="166"/>
    </row>
    <row r="45" spans="2:22" s="147" customFormat="1" ht="10.5" customHeight="1" x14ac:dyDescent="0.15">
      <c r="B45" s="137"/>
      <c r="C45" s="592" t="s">
        <v>136</v>
      </c>
      <c r="D45" s="593"/>
      <c r="E45" s="594">
        <f>'補助金基準額表 '!D9</f>
        <v>42000</v>
      </c>
      <c r="F45" s="595"/>
      <c r="J45" s="139"/>
      <c r="K45" s="163"/>
      <c r="M45" s="163"/>
      <c r="O45" s="137"/>
      <c r="P45" s="137"/>
      <c r="Q45" s="137"/>
      <c r="R45" s="139"/>
      <c r="S45" s="139"/>
      <c r="T45" s="139"/>
      <c r="U45" s="166"/>
      <c r="V45" s="166"/>
    </row>
    <row r="46" spans="2:22" s="147" customFormat="1" ht="10.5" customHeight="1" x14ac:dyDescent="0.15">
      <c r="B46" s="137"/>
      <c r="C46" s="592" t="s">
        <v>137</v>
      </c>
      <c r="D46" s="593"/>
      <c r="E46" s="594">
        <f>'補助金基準額表 '!D14</f>
        <v>42000</v>
      </c>
      <c r="F46" s="595"/>
      <c r="J46" s="139"/>
      <c r="K46" s="163"/>
      <c r="M46" s="163"/>
      <c r="O46" s="137"/>
      <c r="P46" s="137"/>
      <c r="Q46" s="137"/>
      <c r="R46" s="139"/>
      <c r="S46" s="139"/>
      <c r="T46" s="139"/>
      <c r="U46" s="166"/>
      <c r="V46" s="166"/>
    </row>
    <row r="47" spans="2:22" s="147" customFormat="1" ht="10.5" customHeight="1" x14ac:dyDescent="0.15">
      <c r="B47" s="137"/>
      <c r="C47" s="596" t="s">
        <v>367</v>
      </c>
      <c r="D47" s="597"/>
      <c r="E47" s="594">
        <f>'補助金基準額表 '!D24</f>
        <v>38700</v>
      </c>
      <c r="F47" s="595"/>
      <c r="J47" s="139"/>
      <c r="K47" s="163"/>
      <c r="M47" s="163"/>
      <c r="O47" s="137"/>
      <c r="P47" s="137"/>
      <c r="Q47" s="137"/>
      <c r="R47" s="139"/>
      <c r="S47" s="139"/>
      <c r="T47" s="139"/>
      <c r="U47" s="166"/>
      <c r="V47" s="166"/>
    </row>
    <row r="48" spans="2:22" s="147" customFormat="1" ht="10.5" customHeight="1" x14ac:dyDescent="0.15">
      <c r="B48" s="137"/>
      <c r="C48" s="598" t="s">
        <v>369</v>
      </c>
      <c r="D48" s="599"/>
      <c r="E48" s="594">
        <f>'補助金基準額表 '!D29</f>
        <v>38700</v>
      </c>
      <c r="F48" s="595"/>
      <c r="I48" s="137"/>
      <c r="J48" s="139"/>
      <c r="K48" s="139"/>
      <c r="M48" s="163"/>
      <c r="O48" s="137"/>
      <c r="P48" s="137"/>
      <c r="Q48" s="137"/>
      <c r="R48" s="139"/>
      <c r="S48" s="139"/>
      <c r="T48" s="139"/>
      <c r="U48" s="166"/>
      <c r="V48" s="166"/>
    </row>
    <row r="49" spans="1:26" s="147" customFormat="1" ht="10.5" customHeight="1" x14ac:dyDescent="0.15">
      <c r="B49" s="137"/>
      <c r="C49" s="596" t="s">
        <v>372</v>
      </c>
      <c r="D49" s="597"/>
      <c r="E49" s="594">
        <f>'補助金基準額表 '!D19</f>
        <v>60600</v>
      </c>
      <c r="F49" s="595"/>
      <c r="I49" s="137"/>
      <c r="J49" s="139"/>
      <c r="K49" s="139"/>
      <c r="M49" s="163"/>
      <c r="O49" s="137"/>
      <c r="P49" s="137"/>
      <c r="Q49" s="137"/>
      <c r="R49" s="139"/>
      <c r="S49" s="139"/>
      <c r="T49" s="139"/>
      <c r="U49" s="166"/>
      <c r="V49" s="166"/>
    </row>
    <row r="50" spans="1:26" s="147" customFormat="1" ht="10.5" customHeight="1" x14ac:dyDescent="0.15">
      <c r="C50" s="596" t="s">
        <v>854</v>
      </c>
      <c r="D50" s="597"/>
      <c r="E50" s="594">
        <f>'補助金基準額表 '!D34</f>
        <v>265800</v>
      </c>
      <c r="F50" s="595"/>
      <c r="H50" s="163"/>
      <c r="I50" s="163"/>
      <c r="J50" s="163"/>
      <c r="K50" s="166"/>
      <c r="L50" s="166"/>
    </row>
    <row r="51" spans="1:26" s="147" customFormat="1" ht="10.5" customHeight="1" x14ac:dyDescent="0.15">
      <c r="C51" s="596" t="s">
        <v>472</v>
      </c>
      <c r="D51" s="597"/>
      <c r="E51" s="594">
        <f>'補助金基準額表 '!D44</f>
        <v>53100</v>
      </c>
      <c r="F51" s="595"/>
      <c r="H51" s="163"/>
      <c r="I51" s="163"/>
      <c r="J51" s="163"/>
      <c r="K51" s="166"/>
      <c r="L51" s="166"/>
    </row>
    <row r="52" spans="1:26" s="147" customFormat="1" ht="10.5" customHeight="1" x14ac:dyDescent="0.15">
      <c r="I52" s="137"/>
      <c r="J52" s="139"/>
      <c r="K52" s="139"/>
      <c r="M52" s="163"/>
      <c r="O52" s="137"/>
      <c r="P52" s="137"/>
      <c r="Q52" s="137"/>
      <c r="R52" s="139"/>
      <c r="S52" s="139"/>
      <c r="T52" s="139"/>
      <c r="U52" s="166"/>
      <c r="V52" s="166"/>
    </row>
    <row r="53" spans="1:26" s="147" customFormat="1" ht="10.5" customHeight="1" x14ac:dyDescent="0.15">
      <c r="I53" s="137"/>
      <c r="J53" s="139"/>
      <c r="K53" s="139"/>
      <c r="M53" s="163"/>
      <c r="O53" s="137"/>
      <c r="P53" s="137"/>
      <c r="Q53" s="137"/>
      <c r="R53" s="139"/>
      <c r="S53" s="139"/>
      <c r="T53" s="139"/>
      <c r="U53" s="166"/>
      <c r="V53" s="166"/>
    </row>
    <row r="54" spans="1:26" s="147" customFormat="1" ht="10.5" customHeight="1" x14ac:dyDescent="0.15">
      <c r="I54" s="137"/>
      <c r="J54" s="139"/>
      <c r="K54" s="139"/>
      <c r="M54" s="163"/>
      <c r="O54" s="137"/>
      <c r="P54" s="137"/>
      <c r="Q54" s="137"/>
      <c r="R54" s="139"/>
      <c r="S54" s="139"/>
      <c r="T54" s="139"/>
      <c r="U54" s="144"/>
      <c r="V54" s="144"/>
      <c r="W54" s="137"/>
    </row>
    <row r="55" spans="1:26" s="147" customFormat="1" ht="10.5" customHeight="1" x14ac:dyDescent="0.15">
      <c r="I55" s="137"/>
      <c r="J55" s="139"/>
      <c r="K55" s="139"/>
      <c r="M55" s="139"/>
      <c r="N55" s="137"/>
      <c r="O55" s="137"/>
      <c r="P55" s="137"/>
      <c r="Q55" s="137"/>
      <c r="R55" s="139"/>
      <c r="S55" s="139"/>
      <c r="T55" s="139"/>
      <c r="U55" s="144"/>
      <c r="V55" s="144"/>
      <c r="W55" s="137"/>
    </row>
    <row r="56" spans="1:26" s="147" customFormat="1" ht="10.5" customHeight="1" x14ac:dyDescent="0.15">
      <c r="I56" s="137"/>
      <c r="J56" s="139"/>
      <c r="K56" s="139"/>
      <c r="M56" s="139"/>
      <c r="N56" s="137"/>
      <c r="O56" s="137"/>
      <c r="P56" s="137"/>
      <c r="Q56" s="137"/>
      <c r="R56" s="139"/>
      <c r="S56" s="139"/>
      <c r="T56" s="139"/>
      <c r="U56" s="144"/>
      <c r="V56" s="144"/>
      <c r="W56" s="137"/>
      <c r="X56" s="137"/>
    </row>
    <row r="57" spans="1:26" s="147" customFormat="1" ht="10.5" customHeight="1" x14ac:dyDescent="0.15">
      <c r="I57" s="137"/>
      <c r="J57" s="139"/>
      <c r="K57" s="139"/>
      <c r="M57" s="139"/>
      <c r="N57" s="137"/>
      <c r="O57" s="137"/>
      <c r="P57" s="137"/>
      <c r="Q57" s="137"/>
      <c r="R57" s="139"/>
      <c r="S57" s="139"/>
      <c r="T57" s="139"/>
      <c r="U57" s="144"/>
      <c r="V57" s="144"/>
      <c r="W57" s="137"/>
      <c r="X57" s="137"/>
    </row>
    <row r="58" spans="1:26" s="147" customFormat="1" ht="10.5" customHeight="1" x14ac:dyDescent="0.15">
      <c r="A58" s="137"/>
      <c r="B58" s="137"/>
      <c r="C58" s="137"/>
      <c r="D58" s="137"/>
      <c r="I58" s="137"/>
      <c r="J58" s="139"/>
      <c r="K58" s="139"/>
      <c r="M58" s="139"/>
      <c r="N58" s="137"/>
      <c r="O58" s="137"/>
      <c r="P58" s="137"/>
      <c r="Q58" s="137"/>
      <c r="R58" s="139"/>
      <c r="S58" s="139"/>
      <c r="T58" s="139"/>
      <c r="U58" s="144"/>
      <c r="V58" s="144"/>
      <c r="W58" s="137"/>
      <c r="X58" s="137"/>
    </row>
    <row r="59" spans="1:26" s="147" customFormat="1" ht="10.5" customHeight="1" x14ac:dyDescent="0.15">
      <c r="A59" s="137"/>
      <c r="B59" s="137"/>
      <c r="C59" s="137"/>
      <c r="D59" s="137"/>
      <c r="I59" s="137"/>
      <c r="J59" s="139"/>
      <c r="K59" s="139"/>
      <c r="M59" s="139"/>
      <c r="N59" s="137"/>
      <c r="O59" s="137"/>
      <c r="P59" s="137"/>
      <c r="Q59" s="137"/>
      <c r="R59" s="139"/>
      <c r="S59" s="139"/>
      <c r="T59" s="139"/>
      <c r="U59" s="144"/>
      <c r="V59" s="144"/>
      <c r="W59" s="137"/>
      <c r="X59" s="137"/>
    </row>
    <row r="60" spans="1:26" ht="10.5" customHeight="1" x14ac:dyDescent="0.15">
      <c r="Y60" s="147"/>
      <c r="Z60" s="147"/>
    </row>
    <row r="61" spans="1:26" ht="10.5" customHeight="1" x14ac:dyDescent="0.15">
      <c r="Y61" s="147"/>
      <c r="Z61" s="147"/>
    </row>
    <row r="62" spans="1:26" ht="10.5" customHeight="1" x14ac:dyDescent="0.15">
      <c r="Y62" s="147"/>
      <c r="Z62" s="147"/>
    </row>
    <row r="63" spans="1:26" ht="10.5" customHeight="1" x14ac:dyDescent="0.15">
      <c r="Y63" s="147"/>
      <c r="Z63" s="147"/>
    </row>
    <row r="64" spans="1:26" ht="10.5" customHeight="1" x14ac:dyDescent="0.15">
      <c r="Y64" s="147"/>
      <c r="Z64" s="147"/>
    </row>
    <row r="65" spans="25:26" ht="10.5" customHeight="1" x14ac:dyDescent="0.15">
      <c r="Y65" s="147"/>
      <c r="Z65" s="147"/>
    </row>
    <row r="66" spans="25:26" ht="10.5" customHeight="1" x14ac:dyDescent="0.15">
      <c r="Y66" s="147"/>
      <c r="Z66" s="147"/>
    </row>
    <row r="67" spans="25:26" ht="10.5" customHeight="1" x14ac:dyDescent="0.15">
      <c r="Y67" s="147"/>
      <c r="Z67" s="147"/>
    </row>
    <row r="68" spans="25:26" ht="10.5" customHeight="1" x14ac:dyDescent="0.15">
      <c r="Y68" s="147"/>
      <c r="Z68" s="147"/>
    </row>
    <row r="69" spans="25:26" ht="10.5" customHeight="1" x14ac:dyDescent="0.15">
      <c r="Y69" s="147"/>
      <c r="Z69" s="147"/>
    </row>
    <row r="70" spans="25:26" ht="10.5" customHeight="1" x14ac:dyDescent="0.15">
      <c r="Y70" s="147"/>
      <c r="Z70" s="147"/>
    </row>
    <row r="71" spans="25:26" ht="10.5" customHeight="1" x14ac:dyDescent="0.15">
      <c r="Y71" s="147"/>
      <c r="Z71" s="147"/>
    </row>
    <row r="72" spans="25:26" ht="10.5" customHeight="1" x14ac:dyDescent="0.15">
      <c r="Y72" s="147"/>
      <c r="Z72" s="147"/>
    </row>
    <row r="73" spans="25:26" ht="10.5" customHeight="1" x14ac:dyDescent="0.15">
      <c r="Y73" s="147"/>
      <c r="Z73" s="147"/>
    </row>
    <row r="74" spans="25:26" ht="10.5" customHeight="1" x14ac:dyDescent="0.15">
      <c r="Y74" s="147"/>
      <c r="Z74" s="147"/>
    </row>
    <row r="75" spans="25:26" ht="10.5" customHeight="1" x14ac:dyDescent="0.15">
      <c r="Y75" s="147"/>
      <c r="Z75" s="147"/>
    </row>
    <row r="76" spans="25:26" ht="10.5" customHeight="1" x14ac:dyDescent="0.15">
      <c r="Y76" s="147"/>
      <c r="Z76" s="147"/>
    </row>
    <row r="77" spans="25:26" ht="10.5" customHeight="1" x14ac:dyDescent="0.15">
      <c r="Y77" s="147"/>
      <c r="Z77" s="147"/>
    </row>
    <row r="78" spans="25:26" ht="10.5" customHeight="1" x14ac:dyDescent="0.15">
      <c r="Y78" s="147"/>
      <c r="Z78" s="147"/>
    </row>
    <row r="79" spans="25:26" x14ac:dyDescent="0.15">
      <c r="Y79" s="147"/>
      <c r="Z79" s="147"/>
    </row>
    <row r="80" spans="25:26" x14ac:dyDescent="0.15">
      <c r="Y80" s="147"/>
      <c r="Z80" s="147"/>
    </row>
    <row r="81" spans="25:26" x14ac:dyDescent="0.15">
      <c r="Y81" s="147"/>
      <c r="Z81" s="147"/>
    </row>
    <row r="82" spans="25:26" x14ac:dyDescent="0.15">
      <c r="Y82" s="147"/>
      <c r="Z82" s="147"/>
    </row>
    <row r="83" spans="25:26" x14ac:dyDescent="0.15">
      <c r="Z83" s="147"/>
    </row>
    <row r="84" spans="25:26" x14ac:dyDescent="0.15">
      <c r="Z84" s="147"/>
    </row>
    <row r="85" spans="25:26" x14ac:dyDescent="0.15">
      <c r="Z85" s="147"/>
    </row>
    <row r="86" spans="25:26" x14ac:dyDescent="0.15">
      <c r="Z86" s="147"/>
    </row>
  </sheetData>
  <sheetProtection password="C016" sheet="1" objects="1" scenarios="1"/>
  <mergeCells count="78">
    <mergeCell ref="C50:D50"/>
    <mergeCell ref="E50:F50"/>
    <mergeCell ref="C51:D51"/>
    <mergeCell ref="E51:F51"/>
    <mergeCell ref="C47:D47"/>
    <mergeCell ref="E47:F47"/>
    <mergeCell ref="C48:D48"/>
    <mergeCell ref="E48:F48"/>
    <mergeCell ref="C49:D49"/>
    <mergeCell ref="E49:F49"/>
    <mergeCell ref="C39:D39"/>
    <mergeCell ref="E39:F39"/>
    <mergeCell ref="C45:D45"/>
    <mergeCell ref="E45:F45"/>
    <mergeCell ref="C46:D46"/>
    <mergeCell ref="E46:F46"/>
    <mergeCell ref="C40:D40"/>
    <mergeCell ref="E40:F40"/>
    <mergeCell ref="C41:D41"/>
    <mergeCell ref="E41:F41"/>
    <mergeCell ref="C36:D36"/>
    <mergeCell ref="E36:F36"/>
    <mergeCell ref="C37:D37"/>
    <mergeCell ref="E37:F37"/>
    <mergeCell ref="C38:D38"/>
    <mergeCell ref="E38:F38"/>
    <mergeCell ref="C28:D28"/>
    <mergeCell ref="E28:F28"/>
    <mergeCell ref="C29:D29"/>
    <mergeCell ref="E29:F29"/>
    <mergeCell ref="C35:D35"/>
    <mergeCell ref="E35:F35"/>
    <mergeCell ref="C30:D30"/>
    <mergeCell ref="E30:F30"/>
    <mergeCell ref="C31:D31"/>
    <mergeCell ref="E31:F31"/>
    <mergeCell ref="C25:D25"/>
    <mergeCell ref="E25:F25"/>
    <mergeCell ref="C26:D26"/>
    <mergeCell ref="E26:F26"/>
    <mergeCell ref="C27:D27"/>
    <mergeCell ref="E27:F27"/>
    <mergeCell ref="U18:U19"/>
    <mergeCell ref="Q19:R20"/>
    <mergeCell ref="S19:S20"/>
    <mergeCell ref="U14:U16"/>
    <mergeCell ref="C15:C16"/>
    <mergeCell ref="D15:E16"/>
    <mergeCell ref="M15:M16"/>
    <mergeCell ref="N15:O16"/>
    <mergeCell ref="Q15:R16"/>
    <mergeCell ref="C17:C18"/>
    <mergeCell ref="D17:E18"/>
    <mergeCell ref="M17:M18"/>
    <mergeCell ref="N17:O18"/>
    <mergeCell ref="Q17:R18"/>
    <mergeCell ref="Q11:R12"/>
    <mergeCell ref="U11:U13"/>
    <mergeCell ref="C13:C14"/>
    <mergeCell ref="D13:E14"/>
    <mergeCell ref="G13:H14"/>
    <mergeCell ref="J13:K14"/>
    <mergeCell ref="L13:L14"/>
    <mergeCell ref="M13:M14"/>
    <mergeCell ref="N13:O14"/>
    <mergeCell ref="Q13:R14"/>
    <mergeCell ref="C11:C12"/>
    <mergeCell ref="D11:E12"/>
    <mergeCell ref="G11:H12"/>
    <mergeCell ref="J11:K12"/>
    <mergeCell ref="M11:M12"/>
    <mergeCell ref="N11:O12"/>
    <mergeCell ref="J10:K10"/>
    <mergeCell ref="P1:R2"/>
    <mergeCell ref="N4:S4"/>
    <mergeCell ref="N5:S5"/>
    <mergeCell ref="C7:E7"/>
    <mergeCell ref="P7:S7"/>
  </mergeCells>
  <phoneticPr fontId="3"/>
  <conditionalFormatting sqref="D15:E18">
    <cfRule type="expression" dxfId="14" priority="2">
      <formula>$C$7="１時間延長型"</formula>
    </cfRule>
    <cfRule type="expression" dxfId="13" priority="4">
      <formula>$C$7="1時間延長型"</formula>
    </cfRule>
  </conditionalFormatting>
  <conditionalFormatting sqref="D17:E18">
    <cfRule type="expression" dxfId="12" priority="1">
      <formula>$C$7="２時間延長型"</formula>
    </cfRule>
    <cfRule type="expression" dxfId="11" priority="3">
      <formula>$C$7="2時間延長型"</formula>
    </cfRule>
  </conditionalFormatting>
  <dataValidations count="2">
    <dataValidation type="list" allowBlank="1" showInputMessage="1" showErrorMessage="1" sqref="P7:S7">
      <formula1>"該当あり,該当なし"</formula1>
    </dataValidation>
    <dataValidation type="list" allowBlank="1" showInputMessage="1" showErrorMessage="1" sqref="C7:E7">
      <formula1>" ,１時間延長型,２時間延長型,３時間延長型"</formula1>
    </dataValidation>
  </dataValidations>
  <pageMargins left="0.39370078740157483" right="0.19685039370078741" top="0.98425196850393704" bottom="0.19685039370078741" header="0.51181102362204722" footer="0.51181102362204722"/>
  <pageSetup paperSize="9" orientation="landscape"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pageSetUpPr fitToPage="1"/>
  </sheetPr>
  <dimension ref="A1:Q56"/>
  <sheetViews>
    <sheetView view="pageBreakPreview" zoomScale="90" zoomScaleNormal="75" zoomScaleSheetLayoutView="90" workbookViewId="0">
      <selection activeCell="G32" sqref="G32"/>
    </sheetView>
  </sheetViews>
  <sheetFormatPr defaultRowHeight="14.25" x14ac:dyDescent="0.15"/>
  <cols>
    <col min="1" max="1" width="6.75" style="168" customWidth="1"/>
    <col min="2" max="2" width="8.625" style="168" customWidth="1"/>
    <col min="3" max="5" width="8.5" style="170" customWidth="1"/>
    <col min="6" max="7" width="9.875" style="168" customWidth="1"/>
    <col min="8" max="8" width="9.25" style="168" customWidth="1"/>
    <col min="9" max="9" width="10.875" style="168" customWidth="1"/>
    <col min="10" max="11" width="9.25" style="170" customWidth="1"/>
    <col min="12" max="12" width="11.125" style="170" customWidth="1"/>
    <col min="13" max="13" width="6.75" style="171" customWidth="1"/>
    <col min="14" max="14" width="9.375" style="171" customWidth="1"/>
    <col min="15" max="15" width="9.375" style="168" customWidth="1"/>
    <col min="16" max="16" width="6.75" style="168" customWidth="1"/>
    <col min="17" max="16384" width="9" style="168"/>
  </cols>
  <sheetData>
    <row r="1" spans="1:17" ht="21.75" customHeight="1" x14ac:dyDescent="0.15">
      <c r="A1" s="168" t="s">
        <v>220</v>
      </c>
      <c r="B1" s="169"/>
      <c r="E1" s="168"/>
      <c r="I1" s="170"/>
      <c r="M1" s="600"/>
      <c r="N1" s="600"/>
    </row>
    <row r="2" spans="1:17" ht="12.75" customHeight="1" x14ac:dyDescent="0.15">
      <c r="B2" s="169"/>
      <c r="E2" s="168"/>
      <c r="I2" s="170"/>
      <c r="K2" s="168"/>
      <c r="L2" s="171"/>
      <c r="N2" s="172"/>
    </row>
    <row r="3" spans="1:17" s="177" customFormat="1" ht="21.75" customHeight="1" x14ac:dyDescent="0.15">
      <c r="A3" s="173" t="s">
        <v>107</v>
      </c>
      <c r="B3" s="174">
        <f>一番最初に入力!C14</f>
        <v>7</v>
      </c>
      <c r="C3" s="175" t="s">
        <v>221</v>
      </c>
      <c r="D3" s="176"/>
      <c r="H3" s="178"/>
      <c r="I3" s="176"/>
      <c r="J3" s="176"/>
      <c r="K3" s="176"/>
      <c r="L3" s="179"/>
      <c r="M3" s="179"/>
    </row>
    <row r="4" spans="1:17" ht="15" customHeight="1" x14ac:dyDescent="0.15">
      <c r="B4" s="169"/>
      <c r="C4" s="169"/>
      <c r="D4" s="169"/>
      <c r="I4" s="180"/>
    </row>
    <row r="5" spans="1:17" ht="21.75" customHeight="1" x14ac:dyDescent="0.15">
      <c r="I5" s="180"/>
      <c r="L5" s="181" t="s">
        <v>45</v>
      </c>
      <c r="M5" s="601" t="str">
        <f>様式第４号!K8</f>
        <v>小規模保育事業Ａ型</v>
      </c>
      <c r="N5" s="602"/>
      <c r="O5" s="602"/>
      <c r="P5" s="603"/>
    </row>
    <row r="6" spans="1:17" ht="21.75" customHeight="1" x14ac:dyDescent="0.15">
      <c r="I6" s="182"/>
      <c r="K6" s="183"/>
      <c r="L6" s="181" t="s">
        <v>46</v>
      </c>
      <c r="M6" s="604" t="str">
        <f>様式第４号!K9</f>
        <v>給付のおうち保育園</v>
      </c>
      <c r="N6" s="605"/>
      <c r="O6" s="605"/>
      <c r="P6" s="606"/>
      <c r="Q6" s="184" t="s">
        <v>99</v>
      </c>
    </row>
    <row r="7" spans="1:17" ht="21.75" customHeight="1" x14ac:dyDescent="0.15">
      <c r="B7" s="168" t="s">
        <v>222</v>
      </c>
      <c r="I7" s="182"/>
      <c r="K7" s="183"/>
      <c r="L7" s="183"/>
      <c r="M7" s="183"/>
      <c r="N7" s="183"/>
      <c r="O7" s="118"/>
    </row>
    <row r="8" spans="1:17" ht="13.5" customHeight="1" x14ac:dyDescent="0.15">
      <c r="I8" s="182"/>
      <c r="K8" s="183"/>
      <c r="L8" s="183"/>
      <c r="M8" s="183"/>
      <c r="N8" s="183"/>
      <c r="O8" s="118"/>
    </row>
    <row r="9" spans="1:17" ht="21.75" customHeight="1" thickBot="1" x14ac:dyDescent="0.2">
      <c r="C9" s="607" t="str">
        <f>IFERROR(VLOOKUP(一番最初に入力!C10,【適宜更新してください】法人情報!A2:F168,6,0)," ")</f>
        <v>1時間延長型</v>
      </c>
      <c r="D9" s="607"/>
      <c r="E9" s="607"/>
      <c r="I9" s="182"/>
      <c r="K9" s="183"/>
      <c r="L9" s="183"/>
      <c r="M9" s="183"/>
      <c r="N9" s="183"/>
      <c r="O9" s="118"/>
    </row>
    <row r="10" spans="1:17" ht="13.5" customHeight="1" x14ac:dyDescent="0.15">
      <c r="I10" s="182"/>
      <c r="K10" s="183"/>
      <c r="L10" s="183"/>
      <c r="M10" s="183"/>
      <c r="N10" s="183"/>
      <c r="O10" s="118"/>
    </row>
    <row r="11" spans="1:17" ht="21.75" customHeight="1" thickBot="1" x14ac:dyDescent="0.2">
      <c r="B11" s="168" t="s">
        <v>28</v>
      </c>
      <c r="I11" s="182"/>
      <c r="K11" s="185"/>
      <c r="L11" s="186"/>
      <c r="M11" s="186"/>
      <c r="N11" s="186"/>
      <c r="O11" s="182"/>
    </row>
    <row r="12" spans="1:17" s="171" customFormat="1" ht="21.75" customHeight="1" thickBot="1" x14ac:dyDescent="0.2">
      <c r="B12" s="187" t="s">
        <v>38</v>
      </c>
      <c r="C12" s="608" t="s">
        <v>42</v>
      </c>
      <c r="D12" s="609"/>
      <c r="E12" s="610"/>
      <c r="F12" s="608" t="s">
        <v>19</v>
      </c>
      <c r="G12" s="610"/>
      <c r="H12" s="608" t="s">
        <v>223</v>
      </c>
      <c r="I12" s="609"/>
      <c r="J12" s="609"/>
      <c r="K12" s="610"/>
      <c r="L12" s="611" t="s">
        <v>27</v>
      </c>
      <c r="M12" s="612"/>
      <c r="N12" s="612"/>
      <c r="O12" s="613"/>
    </row>
    <row r="13" spans="1:17" ht="21.75" customHeight="1" thickTop="1" x14ac:dyDescent="0.15">
      <c r="B13" s="188">
        <v>1</v>
      </c>
      <c r="C13" s="615" t="s">
        <v>482</v>
      </c>
      <c r="D13" s="616"/>
      <c r="E13" s="617"/>
      <c r="F13" s="618" t="s">
        <v>483</v>
      </c>
      <c r="G13" s="619"/>
      <c r="H13" s="620" t="s">
        <v>484</v>
      </c>
      <c r="I13" s="621"/>
      <c r="J13" s="621"/>
      <c r="K13" s="622"/>
      <c r="L13" s="615"/>
      <c r="M13" s="616"/>
      <c r="N13" s="616"/>
      <c r="O13" s="623"/>
    </row>
    <row r="14" spans="1:17" ht="21.75" customHeight="1" x14ac:dyDescent="0.15">
      <c r="B14" s="189">
        <v>2</v>
      </c>
      <c r="C14" s="624" t="s">
        <v>485</v>
      </c>
      <c r="D14" s="625"/>
      <c r="E14" s="626"/>
      <c r="F14" s="627" t="s">
        <v>483</v>
      </c>
      <c r="G14" s="628"/>
      <c r="H14" s="629" t="s">
        <v>947</v>
      </c>
      <c r="I14" s="630"/>
      <c r="J14" s="630"/>
      <c r="K14" s="631"/>
      <c r="L14" s="624"/>
      <c r="M14" s="625"/>
      <c r="N14" s="625"/>
      <c r="O14" s="632"/>
    </row>
    <row r="15" spans="1:17" ht="21.75" customHeight="1" x14ac:dyDescent="0.15">
      <c r="B15" s="189">
        <v>3</v>
      </c>
      <c r="C15" s="624" t="s">
        <v>486</v>
      </c>
      <c r="D15" s="625"/>
      <c r="E15" s="626"/>
      <c r="F15" s="627" t="s">
        <v>483</v>
      </c>
      <c r="G15" s="628"/>
      <c r="H15" s="633" t="s">
        <v>484</v>
      </c>
      <c r="I15" s="634"/>
      <c r="J15" s="634"/>
      <c r="K15" s="635"/>
      <c r="L15" s="624" t="s">
        <v>487</v>
      </c>
      <c r="M15" s="625"/>
      <c r="N15" s="625"/>
      <c r="O15" s="632"/>
    </row>
    <row r="16" spans="1:17" ht="21.75" customHeight="1" x14ac:dyDescent="0.15">
      <c r="B16" s="188">
        <v>4</v>
      </c>
      <c r="C16" s="624"/>
      <c r="D16" s="625"/>
      <c r="E16" s="309"/>
      <c r="F16" s="627"/>
      <c r="G16" s="628"/>
      <c r="H16" s="633" t="s">
        <v>484</v>
      </c>
      <c r="I16" s="634"/>
      <c r="J16" s="634"/>
      <c r="K16" s="635"/>
      <c r="L16" s="624" t="s">
        <v>488</v>
      </c>
      <c r="M16" s="625"/>
      <c r="N16" s="625"/>
      <c r="O16" s="632"/>
    </row>
    <row r="17" spans="2:15" ht="21.75" customHeight="1" x14ac:dyDescent="0.15">
      <c r="B17" s="189">
        <v>5</v>
      </c>
      <c r="C17" s="633"/>
      <c r="D17" s="634"/>
      <c r="E17" s="635"/>
      <c r="F17" s="641"/>
      <c r="G17" s="642"/>
      <c r="H17" s="633" t="s">
        <v>471</v>
      </c>
      <c r="I17" s="634"/>
      <c r="J17" s="634"/>
      <c r="K17" s="635"/>
      <c r="L17" s="633"/>
      <c r="M17" s="634"/>
      <c r="N17" s="634"/>
      <c r="O17" s="643"/>
    </row>
    <row r="18" spans="2:15" ht="21.75" customHeight="1" thickBot="1" x14ac:dyDescent="0.2">
      <c r="B18" s="190">
        <v>6</v>
      </c>
      <c r="C18" s="636"/>
      <c r="D18" s="637"/>
      <c r="E18" s="638"/>
      <c r="F18" s="644"/>
      <c r="G18" s="645"/>
      <c r="H18" s="636" t="s">
        <v>471</v>
      </c>
      <c r="I18" s="637"/>
      <c r="J18" s="637"/>
      <c r="K18" s="638"/>
      <c r="L18" s="636"/>
      <c r="M18" s="637"/>
      <c r="N18" s="637"/>
      <c r="O18" s="646"/>
    </row>
    <row r="19" spans="2:15" ht="21.75" customHeight="1" x14ac:dyDescent="0.15">
      <c r="B19" s="186" t="s">
        <v>43</v>
      </c>
      <c r="C19" s="185"/>
      <c r="D19" s="185"/>
      <c r="E19" s="185"/>
      <c r="F19" s="191"/>
      <c r="G19" s="191"/>
      <c r="H19" s="191"/>
      <c r="I19" s="191"/>
      <c r="J19" s="191"/>
      <c r="K19" s="191"/>
      <c r="L19" s="191"/>
      <c r="M19" s="191"/>
      <c r="N19" s="191"/>
      <c r="O19" s="191"/>
    </row>
    <row r="20" spans="2:15" ht="21.75" customHeight="1" x14ac:dyDescent="0.15">
      <c r="B20" s="186" t="s">
        <v>41</v>
      </c>
      <c r="C20" s="191"/>
      <c r="D20" s="191"/>
      <c r="E20" s="191"/>
      <c r="F20" s="191"/>
      <c r="G20" s="191"/>
      <c r="H20" s="191"/>
      <c r="I20" s="191"/>
      <c r="J20" s="191"/>
      <c r="K20" s="191"/>
      <c r="L20" s="191"/>
      <c r="M20" s="191"/>
      <c r="N20" s="191"/>
      <c r="O20" s="191"/>
    </row>
    <row r="21" spans="2:15" ht="14.25" customHeight="1" x14ac:dyDescent="0.15">
      <c r="B21" s="186"/>
      <c r="C21" s="191"/>
      <c r="D21" s="191"/>
      <c r="E21" s="191"/>
      <c r="F21" s="191"/>
      <c r="G21" s="191"/>
      <c r="H21" s="191"/>
      <c r="I21" s="191"/>
      <c r="J21" s="191"/>
      <c r="K21" s="191"/>
      <c r="L21" s="191"/>
      <c r="M21" s="191"/>
      <c r="N21" s="191"/>
      <c r="O21" s="191"/>
    </row>
    <row r="22" spans="2:15" ht="21.75" customHeight="1" x14ac:dyDescent="0.15">
      <c r="B22" s="169" t="s">
        <v>72</v>
      </c>
      <c r="D22" s="168"/>
      <c r="E22" s="168"/>
      <c r="J22" s="168"/>
      <c r="K22" s="168"/>
      <c r="L22" s="168"/>
      <c r="M22" s="168"/>
      <c r="N22" s="168"/>
    </row>
    <row r="23" spans="2:15" ht="21.75" customHeight="1" x14ac:dyDescent="0.15">
      <c r="B23" s="614" t="s">
        <v>21</v>
      </c>
      <c r="C23" s="614"/>
      <c r="D23" s="648" t="s">
        <v>148</v>
      </c>
      <c r="E23" s="648"/>
      <c r="F23" s="648" t="s">
        <v>65</v>
      </c>
      <c r="G23" s="648"/>
      <c r="H23" s="648" t="s">
        <v>66</v>
      </c>
      <c r="I23" s="648"/>
      <c r="J23" s="648" t="s">
        <v>67</v>
      </c>
      <c r="K23" s="648"/>
      <c r="L23" s="648" t="s">
        <v>30</v>
      </c>
      <c r="M23" s="648"/>
      <c r="N23" s="168"/>
    </row>
    <row r="24" spans="2:15" ht="21.75" customHeight="1" x14ac:dyDescent="0.15">
      <c r="B24" s="614"/>
      <c r="C24" s="614"/>
      <c r="D24" s="648"/>
      <c r="E24" s="648"/>
      <c r="F24" s="648"/>
      <c r="G24" s="648"/>
      <c r="H24" s="648"/>
      <c r="I24" s="648"/>
      <c r="J24" s="648"/>
      <c r="K24" s="648"/>
      <c r="L24" s="648"/>
      <c r="M24" s="648"/>
      <c r="N24" s="168"/>
    </row>
    <row r="25" spans="2:15" s="117" customFormat="1" ht="21.75" customHeight="1" x14ac:dyDescent="0.15">
      <c r="B25" s="614" t="s">
        <v>92</v>
      </c>
      <c r="C25" s="614"/>
      <c r="D25" s="639">
        <v>3</v>
      </c>
      <c r="E25" s="639"/>
      <c r="F25" s="639">
        <v>1</v>
      </c>
      <c r="G25" s="639"/>
      <c r="H25" s="640"/>
      <c r="I25" s="640"/>
      <c r="J25" s="640"/>
      <c r="K25" s="640"/>
      <c r="L25" s="647">
        <f>SUM(D25:K26)</f>
        <v>4</v>
      </c>
      <c r="M25" s="647"/>
    </row>
    <row r="26" spans="2:15" s="118" customFormat="1" ht="21.75" customHeight="1" x14ac:dyDescent="0.15">
      <c r="B26" s="614"/>
      <c r="C26" s="614"/>
      <c r="D26" s="639"/>
      <c r="E26" s="639"/>
      <c r="F26" s="639"/>
      <c r="G26" s="639"/>
      <c r="H26" s="640"/>
      <c r="I26" s="640"/>
      <c r="J26" s="640"/>
      <c r="K26" s="640"/>
      <c r="L26" s="647"/>
      <c r="M26" s="647"/>
    </row>
    <row r="27" spans="2:15" s="117" customFormat="1" ht="12.75" customHeight="1" x14ac:dyDescent="0.15">
      <c r="B27" s="192"/>
      <c r="C27" s="119"/>
    </row>
    <row r="28" spans="2:15" s="117" customFormat="1" ht="21.75" customHeight="1" x14ac:dyDescent="0.15">
      <c r="B28" s="193" t="s">
        <v>224</v>
      </c>
      <c r="C28" s="119"/>
    </row>
    <row r="29" spans="2:15" s="117" customFormat="1" ht="60" customHeight="1" x14ac:dyDescent="0.15">
      <c r="B29" s="653"/>
      <c r="C29" s="654"/>
      <c r="D29" s="655" t="s">
        <v>474</v>
      </c>
      <c r="E29" s="655"/>
      <c r="F29" s="655"/>
      <c r="G29" s="656" t="s">
        <v>853</v>
      </c>
      <c r="H29" s="657"/>
      <c r="I29" s="658"/>
    </row>
    <row r="30" spans="2:15" s="118" customFormat="1" ht="21.75" customHeight="1" x14ac:dyDescent="0.15">
      <c r="B30" s="659" t="s">
        <v>25</v>
      </c>
      <c r="C30" s="660"/>
      <c r="D30" s="661">
        <f>IF(OR(M5="事業所内保育事業保育所型",M5="",L25=0),0,(IF(J25&gt;=1,VLOOKUP(M5,L34:O40,3,0),IF(H25+J25&gt;=1,VLOOKUP(M5,L34:O40,3,0),IF(F25&gt;=2,VLOOKUP(M5,G34:J40,3,0),IF(D25+F25+H25+J25&gt;=1,VLOOKUP(M5,B34:E40,3,0)))))))</f>
        <v>600000</v>
      </c>
      <c r="E30" s="661"/>
      <c r="F30" s="661"/>
      <c r="G30" s="662">
        <f>IF(NOT(M5="事業所内保育事業保育所型"),0,(IF(J25&gt;=3,VLOOKUP(M5,L40:O40,3,0),IF(H25&gt;=3,VLOOKUP(M5,L40:O40,3,0),IF(F25&gt;=6,VLOOKUP(M5,G40:J40,3,0),IF(D25+F25+H25+J25&gt;=1,VLOOKUP(M5,B40:E40,3,0),IF(L25=0,0)))))))</f>
        <v>0</v>
      </c>
      <c r="H30" s="663"/>
      <c r="I30" s="664"/>
    </row>
    <row r="31" spans="2:15" s="117" customFormat="1" ht="21.75" customHeight="1" x14ac:dyDescent="0.15">
      <c r="B31" s="659"/>
      <c r="C31" s="660"/>
      <c r="D31" s="661"/>
      <c r="E31" s="661"/>
      <c r="F31" s="661"/>
      <c r="G31" s="665"/>
      <c r="H31" s="666"/>
      <c r="I31" s="667"/>
    </row>
    <row r="32" spans="2:15" s="118" customFormat="1" ht="21.75" customHeight="1" x14ac:dyDescent="0.15">
      <c r="B32" s="194"/>
      <c r="C32" s="116"/>
    </row>
    <row r="33" spans="2:15" s="117" customFormat="1" ht="21.75" customHeight="1" x14ac:dyDescent="0.15">
      <c r="B33" s="195" t="s">
        <v>134</v>
      </c>
      <c r="C33" s="195"/>
      <c r="D33" s="195"/>
      <c r="G33" s="195" t="s">
        <v>135</v>
      </c>
      <c r="H33" s="195"/>
      <c r="I33" s="196"/>
      <c r="J33" s="197"/>
      <c r="K33" s="168"/>
      <c r="L33" s="195" t="s">
        <v>146</v>
      </c>
      <c r="M33" s="195"/>
      <c r="N33" s="196"/>
      <c r="O33" s="198"/>
    </row>
    <row r="34" spans="2:15" s="117" customFormat="1" ht="21.75" customHeight="1" x14ac:dyDescent="0.15">
      <c r="B34" s="649" t="s">
        <v>136</v>
      </c>
      <c r="C34" s="650"/>
      <c r="D34" s="651">
        <f>'補助金基準額表 '!F7</f>
        <v>600000</v>
      </c>
      <c r="E34" s="652"/>
      <c r="F34" s="265"/>
      <c r="G34" s="649" t="s">
        <v>136</v>
      </c>
      <c r="H34" s="650"/>
      <c r="I34" s="651">
        <f>'補助金基準額表 '!F8</f>
        <v>1422000</v>
      </c>
      <c r="J34" s="652"/>
      <c r="K34" s="273"/>
      <c r="L34" s="649" t="s">
        <v>136</v>
      </c>
      <c r="M34" s="650"/>
      <c r="N34" s="651">
        <f>'補助金基準額表 '!F9</f>
        <v>1760000</v>
      </c>
      <c r="O34" s="652"/>
    </row>
    <row r="35" spans="2:15" s="117" customFormat="1" ht="21.75" customHeight="1" x14ac:dyDescent="0.15">
      <c r="B35" s="649" t="s">
        <v>137</v>
      </c>
      <c r="C35" s="650"/>
      <c r="D35" s="651">
        <f>'補助金基準額表 '!F12</f>
        <v>600000</v>
      </c>
      <c r="E35" s="652"/>
      <c r="F35" s="273"/>
      <c r="G35" s="649" t="s">
        <v>137</v>
      </c>
      <c r="H35" s="650"/>
      <c r="I35" s="651">
        <f>'補助金基準額表 '!F13</f>
        <v>1422000</v>
      </c>
      <c r="J35" s="652"/>
      <c r="K35" s="273"/>
      <c r="L35" s="649" t="s">
        <v>137</v>
      </c>
      <c r="M35" s="650"/>
      <c r="N35" s="651">
        <f>'補助金基準額表 '!F14</f>
        <v>1760000</v>
      </c>
      <c r="O35" s="652"/>
    </row>
    <row r="36" spans="2:15" s="117" customFormat="1" ht="21.75" customHeight="1" x14ac:dyDescent="0.15">
      <c r="B36" s="668" t="s">
        <v>472</v>
      </c>
      <c r="C36" s="669"/>
      <c r="D36" s="651">
        <f>'補助金基準額表 '!F42</f>
        <v>600000</v>
      </c>
      <c r="E36" s="652"/>
      <c r="F36" s="273"/>
      <c r="G36" s="668" t="s">
        <v>472</v>
      </c>
      <c r="H36" s="669"/>
      <c r="I36" s="651">
        <f>'補助金基準額表 '!F43</f>
        <v>1422000</v>
      </c>
      <c r="J36" s="652"/>
      <c r="K36" s="273"/>
      <c r="L36" s="668" t="s">
        <v>472</v>
      </c>
      <c r="M36" s="669"/>
      <c r="N36" s="651">
        <f>'補助金基準額表 '!F44</f>
        <v>1760000</v>
      </c>
      <c r="O36" s="652"/>
    </row>
    <row r="37" spans="2:15" s="117" customFormat="1" ht="21.75" customHeight="1" x14ac:dyDescent="0.15">
      <c r="B37" s="668" t="s">
        <v>852</v>
      </c>
      <c r="C37" s="669"/>
      <c r="D37" s="651">
        <f>'補助金基準額表 '!F32</f>
        <v>314000</v>
      </c>
      <c r="E37" s="652"/>
      <c r="F37" s="273"/>
      <c r="G37" s="668" t="s">
        <v>852</v>
      </c>
      <c r="H37" s="669"/>
      <c r="I37" s="651">
        <f>'補助金基準額表 '!F33</f>
        <v>627000</v>
      </c>
      <c r="J37" s="652"/>
      <c r="K37" s="273"/>
      <c r="L37" s="668" t="s">
        <v>852</v>
      </c>
      <c r="M37" s="669"/>
      <c r="N37" s="651">
        <f>'補助金基準額表 '!F34</f>
        <v>1122000</v>
      </c>
      <c r="O37" s="652"/>
    </row>
    <row r="38" spans="2:15" s="117" customFormat="1" ht="21.75" customHeight="1" x14ac:dyDescent="0.15">
      <c r="B38" s="668" t="s">
        <v>367</v>
      </c>
      <c r="C38" s="669"/>
      <c r="D38" s="651">
        <f>'補助金基準額表 '!F22</f>
        <v>552000</v>
      </c>
      <c r="E38" s="652"/>
      <c r="F38" s="273"/>
      <c r="G38" s="668" t="s">
        <v>368</v>
      </c>
      <c r="H38" s="669"/>
      <c r="I38" s="651">
        <f>'補助金基準額表 '!F23</f>
        <v>1308000</v>
      </c>
      <c r="J38" s="652"/>
      <c r="K38" s="273"/>
      <c r="L38" s="668" t="s">
        <v>368</v>
      </c>
      <c r="M38" s="669"/>
      <c r="N38" s="651">
        <f>'補助金基準額表 '!F24</f>
        <v>1619000</v>
      </c>
      <c r="O38" s="652"/>
    </row>
    <row r="39" spans="2:15" s="117" customFormat="1" ht="21.75" customHeight="1" x14ac:dyDescent="0.15">
      <c r="B39" s="672" t="s">
        <v>371</v>
      </c>
      <c r="C39" s="673"/>
      <c r="D39" s="651">
        <f>'補助金基準額表 '!F27</f>
        <v>552000</v>
      </c>
      <c r="E39" s="652"/>
      <c r="F39" s="273"/>
      <c r="G39" s="672" t="s">
        <v>371</v>
      </c>
      <c r="H39" s="673"/>
      <c r="I39" s="651">
        <f>'補助金基準額表 '!F28</f>
        <v>1308000</v>
      </c>
      <c r="J39" s="652"/>
      <c r="K39" s="273"/>
      <c r="L39" s="672" t="s">
        <v>371</v>
      </c>
      <c r="M39" s="673"/>
      <c r="N39" s="651">
        <f>'補助金基準額表 '!F29</f>
        <v>1619000</v>
      </c>
      <c r="O39" s="652"/>
    </row>
    <row r="40" spans="2:15" s="117" customFormat="1" ht="21.75" customHeight="1" x14ac:dyDescent="0.15">
      <c r="B40" s="668" t="s">
        <v>374</v>
      </c>
      <c r="C40" s="669"/>
      <c r="D40" s="651">
        <f>'補助金基準額表 '!F17</f>
        <v>552000</v>
      </c>
      <c r="E40" s="652"/>
      <c r="F40" s="273"/>
      <c r="G40" s="668" t="s">
        <v>374</v>
      </c>
      <c r="H40" s="669"/>
      <c r="I40" s="651">
        <f>'補助金基準額表 '!F18</f>
        <v>1619000</v>
      </c>
      <c r="J40" s="652"/>
      <c r="K40" s="273"/>
      <c r="L40" s="668" t="s">
        <v>374</v>
      </c>
      <c r="M40" s="669"/>
      <c r="N40" s="651">
        <f>'補助金基準額表 '!F19</f>
        <v>2540000</v>
      </c>
      <c r="O40" s="652"/>
    </row>
    <row r="41" spans="2:15" s="117" customFormat="1" ht="21.75" customHeight="1" x14ac:dyDescent="0.15">
      <c r="B41" s="195"/>
      <c r="D41" s="197"/>
      <c r="E41" s="197"/>
      <c r="F41" s="195"/>
      <c r="G41" s="199"/>
      <c r="H41" s="199"/>
    </row>
    <row r="42" spans="2:15" s="117" customFormat="1" ht="21.75" customHeight="1" x14ac:dyDescent="0.15">
      <c r="B42" s="200" t="s">
        <v>150</v>
      </c>
      <c r="C42" s="195"/>
      <c r="D42" s="195"/>
      <c r="E42" s="195"/>
    </row>
    <row r="43" spans="2:15" s="203" customFormat="1" ht="21.75" customHeight="1" x14ac:dyDescent="0.15">
      <c r="B43" s="201" t="s">
        <v>225</v>
      </c>
      <c r="C43" s="201"/>
      <c r="D43" s="201"/>
      <c r="E43" s="201"/>
      <c r="F43" s="201"/>
      <c r="G43" s="201"/>
      <c r="H43" s="201"/>
      <c r="I43" s="201"/>
      <c r="J43" s="201"/>
      <c r="K43" s="201"/>
      <c r="L43" s="201"/>
      <c r="M43" s="201"/>
      <c r="N43" s="201"/>
      <c r="O43" s="202"/>
    </row>
    <row r="44" spans="2:15" s="203" customFormat="1" ht="57" customHeight="1" x14ac:dyDescent="0.15">
      <c r="B44" s="204"/>
      <c r="C44" s="670" t="s">
        <v>226</v>
      </c>
      <c r="D44" s="670"/>
      <c r="E44" s="670"/>
      <c r="F44" s="670"/>
      <c r="G44" s="670"/>
      <c r="H44" s="670"/>
      <c r="I44" s="670"/>
      <c r="J44" s="670"/>
      <c r="K44" s="670"/>
      <c r="L44" s="670"/>
      <c r="M44" s="670"/>
      <c r="N44" s="670"/>
      <c r="O44" s="670"/>
    </row>
    <row r="45" spans="2:15" s="203" customFormat="1" ht="21" customHeight="1" x14ac:dyDescent="0.15">
      <c r="B45" s="201" t="s">
        <v>227</v>
      </c>
      <c r="C45" s="205"/>
      <c r="D45" s="205"/>
      <c r="E45" s="205"/>
      <c r="F45" s="205"/>
      <c r="G45" s="205"/>
      <c r="H45" s="205"/>
      <c r="I45" s="205"/>
      <c r="J45" s="205"/>
      <c r="K45" s="205"/>
      <c r="L45" s="205"/>
      <c r="M45" s="205"/>
      <c r="N45" s="205"/>
      <c r="O45" s="206"/>
    </row>
    <row r="46" spans="2:15" s="203" customFormat="1" ht="50.25" customHeight="1" x14ac:dyDescent="0.15">
      <c r="B46" s="204"/>
      <c r="C46" s="670" t="s">
        <v>228</v>
      </c>
      <c r="D46" s="670"/>
      <c r="E46" s="670"/>
      <c r="F46" s="670"/>
      <c r="G46" s="670"/>
      <c r="H46" s="670"/>
      <c r="I46" s="670"/>
      <c r="J46" s="670"/>
      <c r="K46" s="670"/>
      <c r="L46" s="670"/>
      <c r="M46" s="670"/>
      <c r="N46" s="670"/>
      <c r="O46" s="670"/>
    </row>
    <row r="47" spans="2:15" s="203" customFormat="1" ht="21.75" customHeight="1" x14ac:dyDescent="0.15">
      <c r="B47" s="201" t="s">
        <v>229</v>
      </c>
      <c r="C47" s="205"/>
      <c r="D47" s="205"/>
      <c r="E47" s="205"/>
      <c r="F47" s="205"/>
      <c r="G47" s="205"/>
      <c r="H47" s="205"/>
      <c r="I47" s="205"/>
      <c r="J47" s="205"/>
      <c r="K47" s="205"/>
      <c r="L47" s="205"/>
      <c r="M47" s="205"/>
      <c r="N47" s="205"/>
      <c r="O47" s="206"/>
    </row>
    <row r="48" spans="2:15" s="203" customFormat="1" ht="55.5" customHeight="1" x14ac:dyDescent="0.15">
      <c r="B48" s="204"/>
      <c r="C48" s="670" t="s">
        <v>948</v>
      </c>
      <c r="D48" s="670"/>
      <c r="E48" s="670"/>
      <c r="F48" s="670"/>
      <c r="G48" s="670"/>
      <c r="H48" s="670"/>
      <c r="I48" s="670"/>
      <c r="J48" s="670"/>
      <c r="K48" s="670"/>
      <c r="L48" s="670"/>
      <c r="M48" s="670"/>
      <c r="N48" s="670"/>
      <c r="O48" s="670"/>
    </row>
    <row r="49" spans="2:15" s="203" customFormat="1" ht="21.75" customHeight="1" x14ac:dyDescent="0.15">
      <c r="B49" s="201" t="s">
        <v>230</v>
      </c>
      <c r="C49" s="205"/>
      <c r="D49" s="205"/>
      <c r="E49" s="205"/>
      <c r="F49" s="205"/>
      <c r="G49" s="205"/>
      <c r="H49" s="205"/>
      <c r="I49" s="205"/>
      <c r="J49" s="205"/>
      <c r="K49" s="205"/>
      <c r="L49" s="205"/>
      <c r="M49" s="205"/>
      <c r="N49" s="205"/>
      <c r="O49" s="206"/>
    </row>
    <row r="50" spans="2:15" s="203" customFormat="1" ht="42.75" customHeight="1" x14ac:dyDescent="0.15">
      <c r="B50" s="204"/>
      <c r="C50" s="670" t="s">
        <v>949</v>
      </c>
      <c r="D50" s="670"/>
      <c r="E50" s="670"/>
      <c r="F50" s="670"/>
      <c r="G50" s="670"/>
      <c r="H50" s="670"/>
      <c r="I50" s="670"/>
      <c r="J50" s="670"/>
      <c r="K50" s="670"/>
      <c r="L50" s="670"/>
      <c r="M50" s="670"/>
      <c r="N50" s="670"/>
      <c r="O50" s="670"/>
    </row>
    <row r="51" spans="2:15" s="208" customFormat="1" ht="36.75" customHeight="1" x14ac:dyDescent="0.15">
      <c r="B51" s="207"/>
      <c r="C51" s="671" t="s">
        <v>231</v>
      </c>
      <c r="D51" s="671"/>
      <c r="E51" s="671"/>
      <c r="F51" s="671"/>
      <c r="G51" s="671"/>
      <c r="H51" s="671"/>
      <c r="I51" s="671"/>
      <c r="J51" s="671"/>
      <c r="K51" s="671"/>
      <c r="L51" s="671"/>
      <c r="M51" s="671"/>
      <c r="N51" s="671"/>
      <c r="O51" s="671"/>
    </row>
    <row r="52" spans="2:15" s="117" customFormat="1" ht="21.75" customHeight="1" x14ac:dyDescent="0.15">
      <c r="C52" s="195"/>
      <c r="D52" s="195"/>
      <c r="E52" s="195"/>
      <c r="J52" s="195"/>
      <c r="K52" s="199"/>
      <c r="L52" s="199"/>
    </row>
    <row r="53" spans="2:15" s="117" customFormat="1" x14ac:dyDescent="0.15">
      <c r="C53" s="195"/>
      <c r="D53" s="195"/>
      <c r="E53" s="195"/>
      <c r="J53" s="195"/>
      <c r="K53" s="199"/>
      <c r="L53" s="199"/>
    </row>
    <row r="54" spans="2:15" s="117" customFormat="1" ht="19.5" customHeight="1" x14ac:dyDescent="0.15">
      <c r="C54" s="195"/>
      <c r="E54" s="197"/>
      <c r="F54" s="197"/>
      <c r="G54" s="195"/>
      <c r="H54" s="199"/>
      <c r="I54" s="199"/>
    </row>
    <row r="55" spans="2:15" ht="19.5" customHeight="1" x14ac:dyDescent="0.15">
      <c r="E55" s="209"/>
      <c r="F55" s="198"/>
      <c r="J55" s="168"/>
      <c r="K55" s="168"/>
      <c r="L55" s="168"/>
      <c r="M55" s="168"/>
      <c r="N55" s="168"/>
    </row>
    <row r="56" spans="2:15" ht="19.5" customHeight="1" x14ac:dyDescent="0.15">
      <c r="E56" s="209"/>
      <c r="F56" s="198"/>
      <c r="J56" s="168"/>
      <c r="K56" s="168"/>
      <c r="L56" s="168"/>
      <c r="M56" s="168"/>
      <c r="N56" s="168"/>
    </row>
  </sheetData>
  <sheetProtection algorithmName="SHA-512" hashValue="uMe2s9Zz3D0xYlkj0HJzxphFBPjiSFzX4AvK54gqMF5TmrZvY0fC4evs/OUy09EAzk8Z8Q8C0Yolw6sNDfziTA==" saltValue="Npye900S9ipB771RvGMx3w==" spinCount="100000" sheet="1" insertRows="0"/>
  <mergeCells count="97">
    <mergeCell ref="C44:O44"/>
    <mergeCell ref="L37:M37"/>
    <mergeCell ref="N38:O38"/>
    <mergeCell ref="L36:M36"/>
    <mergeCell ref="N36:O36"/>
    <mergeCell ref="G37:H37"/>
    <mergeCell ref="I37:J37"/>
    <mergeCell ref="G36:H36"/>
    <mergeCell ref="I36:J36"/>
    <mergeCell ref="C50:O50"/>
    <mergeCell ref="C51:O51"/>
    <mergeCell ref="N40:O40"/>
    <mergeCell ref="B39:C39"/>
    <mergeCell ref="D39:E39"/>
    <mergeCell ref="G39:H39"/>
    <mergeCell ref="I39:J39"/>
    <mergeCell ref="L39:M39"/>
    <mergeCell ref="N39:O39"/>
    <mergeCell ref="B40:C40"/>
    <mergeCell ref="D40:E40"/>
    <mergeCell ref="G40:H40"/>
    <mergeCell ref="I40:J40"/>
    <mergeCell ref="L40:M40"/>
    <mergeCell ref="C46:O46"/>
    <mergeCell ref="C48:O48"/>
    <mergeCell ref="N35:O35"/>
    <mergeCell ref="B38:C38"/>
    <mergeCell ref="D38:E38"/>
    <mergeCell ref="G38:H38"/>
    <mergeCell ref="I38:J38"/>
    <mergeCell ref="L38:M38"/>
    <mergeCell ref="B35:C35"/>
    <mergeCell ref="D35:E35"/>
    <mergeCell ref="G35:H35"/>
    <mergeCell ref="I35:J35"/>
    <mergeCell ref="L35:M35"/>
    <mergeCell ref="B37:C37"/>
    <mergeCell ref="D37:E37"/>
    <mergeCell ref="B36:C36"/>
    <mergeCell ref="D36:E36"/>
    <mergeCell ref="N37:O37"/>
    <mergeCell ref="D23:E24"/>
    <mergeCell ref="F23:G24"/>
    <mergeCell ref="H23:I24"/>
    <mergeCell ref="J23:K24"/>
    <mergeCell ref="N34:O34"/>
    <mergeCell ref="B29:C29"/>
    <mergeCell ref="D29:F29"/>
    <mergeCell ref="G29:I29"/>
    <mergeCell ref="B30:C31"/>
    <mergeCell ref="D30:F31"/>
    <mergeCell ref="G30:I31"/>
    <mergeCell ref="B34:C34"/>
    <mergeCell ref="D34:E34"/>
    <mergeCell ref="G34:H34"/>
    <mergeCell ref="I34:J34"/>
    <mergeCell ref="L34:M34"/>
    <mergeCell ref="L17:O17"/>
    <mergeCell ref="F18:G18"/>
    <mergeCell ref="H18:K18"/>
    <mergeCell ref="L18:O18"/>
    <mergeCell ref="L25:M26"/>
    <mergeCell ref="L23:M24"/>
    <mergeCell ref="C15:E15"/>
    <mergeCell ref="F15:G15"/>
    <mergeCell ref="H15:K15"/>
    <mergeCell ref="F17:G17"/>
    <mergeCell ref="H17:K17"/>
    <mergeCell ref="B25:C26"/>
    <mergeCell ref="D25:E26"/>
    <mergeCell ref="F25:G26"/>
    <mergeCell ref="H25:I26"/>
    <mergeCell ref="J25:K26"/>
    <mergeCell ref="B23:C24"/>
    <mergeCell ref="C13:E13"/>
    <mergeCell ref="F13:G13"/>
    <mergeCell ref="H13:K13"/>
    <mergeCell ref="L13:O13"/>
    <mergeCell ref="C14:E14"/>
    <mergeCell ref="F14:G14"/>
    <mergeCell ref="H14:K14"/>
    <mergeCell ref="L14:O14"/>
    <mergeCell ref="L15:O15"/>
    <mergeCell ref="F16:G16"/>
    <mergeCell ref="H16:K16"/>
    <mergeCell ref="L16:O16"/>
    <mergeCell ref="C16:D16"/>
    <mergeCell ref="C17:E17"/>
    <mergeCell ref="C18:E18"/>
    <mergeCell ref="M1:N1"/>
    <mergeCell ref="M5:P5"/>
    <mergeCell ref="M6:P6"/>
    <mergeCell ref="C9:E9"/>
    <mergeCell ref="C12:E12"/>
    <mergeCell ref="F12:G12"/>
    <mergeCell ref="H12:K12"/>
    <mergeCell ref="L12:O12"/>
  </mergeCells>
  <phoneticPr fontId="3"/>
  <conditionalFormatting sqref="D29:F31">
    <cfRule type="expression" dxfId="10" priority="12" stopIfTrue="1">
      <formula>($M$5="事業所内‐保育所型")</formula>
    </cfRule>
  </conditionalFormatting>
  <conditionalFormatting sqref="G29:G30">
    <cfRule type="expression" dxfId="9" priority="8" stopIfTrue="1">
      <formula>$M$5="事業所内‐小規模B型"</formula>
    </cfRule>
    <cfRule type="expression" dxfId="8" priority="9" stopIfTrue="1">
      <formula>$M$5="事業所内‐小規模A型"</formula>
    </cfRule>
    <cfRule type="expression" dxfId="7" priority="10" stopIfTrue="1">
      <formula>$M$5="小規模保育事業Ｂ型"</formula>
    </cfRule>
    <cfRule type="expression" dxfId="6" priority="11" stopIfTrue="1">
      <formula>$M$5="小規模保育事業Ａ型"</formula>
    </cfRule>
  </conditionalFormatting>
  <conditionalFormatting sqref="H25:I26">
    <cfRule type="expression" dxfId="5" priority="7">
      <formula>OR($C$9="30分延長型",$C$9="１時間延長型")</formula>
    </cfRule>
  </conditionalFormatting>
  <conditionalFormatting sqref="J25:K26">
    <cfRule type="expression" dxfId="4" priority="3">
      <formula>$C$9="2時間延長型"</formula>
    </cfRule>
    <cfRule type="expression" priority="4">
      <formula>$C$9="2時間延長型"</formula>
    </cfRule>
    <cfRule type="expression" dxfId="3" priority="6">
      <formula>OR($C$9="30分延長型",$C$9="１時間延長型",$C$9="２時間延長型")</formula>
    </cfRule>
  </conditionalFormatting>
  <conditionalFormatting sqref="H25:K26">
    <cfRule type="expression" dxfId="2" priority="5">
      <formula>$C$9="1時間延長型"</formula>
    </cfRule>
  </conditionalFormatting>
  <conditionalFormatting sqref="G29:I31">
    <cfRule type="expression" dxfId="1" priority="1" stopIfTrue="1">
      <formula>$M$5="小規模保育事業Ｃ型"</formula>
    </cfRule>
    <cfRule type="expression" dxfId="0" priority="2" stopIfTrue="1">
      <formula>$M$5="家庭的保育事業"</formula>
    </cfRule>
  </conditionalFormatting>
  <dataValidations count="1">
    <dataValidation type="list" allowBlank="1" showInputMessage="1" showErrorMessage="1" sqref="F13:G18">
      <formula1>"常勤,非常勤"</formula1>
    </dataValidation>
  </dataValidations>
  <pageMargins left="0.7" right="0.7" top="0.75" bottom="0.75" header="0.3" footer="0.3"/>
  <pageSetup paperSize="9" scale="62" orientation="portrait" r:id="rId1"/>
  <headerFooter alignWithMargins="0"/>
  <rowBreaks count="1" manualBreakCount="1">
    <brk id="8" max="15" man="1"/>
  </rowBreaks>
  <colBreaks count="1" manualBreakCount="1">
    <brk id="2" max="53"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1:Y57"/>
  <sheetViews>
    <sheetView showZeros="0" view="pageBreakPreview" zoomScale="50" zoomScaleNormal="75" zoomScaleSheetLayoutView="50" workbookViewId="0"/>
  </sheetViews>
  <sheetFormatPr defaultRowHeight="13.5" x14ac:dyDescent="0.15"/>
  <cols>
    <col min="1" max="2" width="9" style="226"/>
    <col min="3" max="3" width="9" style="226" customWidth="1"/>
    <col min="4" max="4" width="15.625" style="226" customWidth="1"/>
    <col min="5" max="7" width="15.625" style="224" customWidth="1"/>
    <col min="8" max="11" width="15.625" style="226" customWidth="1"/>
    <col min="12" max="14" width="15.625" style="224" customWidth="1"/>
    <col min="15" max="16" width="15.625" style="225" customWidth="1"/>
    <col min="17" max="24" width="15.625" style="226" customWidth="1"/>
    <col min="25" max="16384" width="9" style="226"/>
  </cols>
  <sheetData>
    <row r="1" spans="2:25" s="112" customFormat="1" ht="60.75" customHeight="1" x14ac:dyDescent="0.15">
      <c r="E1" s="210"/>
      <c r="F1" s="211"/>
      <c r="G1" s="211"/>
      <c r="L1" s="211"/>
      <c r="M1" s="211"/>
      <c r="N1" s="211"/>
      <c r="O1" s="211"/>
      <c r="R1" s="674"/>
      <c r="S1" s="674"/>
      <c r="T1" s="212"/>
      <c r="U1" s="675" t="s">
        <v>71</v>
      </c>
      <c r="V1" s="676"/>
    </row>
    <row r="2" spans="2:25" s="112" customFormat="1" ht="22.5" customHeight="1" thickBot="1" x14ac:dyDescent="0.2">
      <c r="E2" s="210"/>
      <c r="F2" s="211"/>
      <c r="G2" s="211"/>
      <c r="L2" s="211"/>
      <c r="M2" s="211"/>
      <c r="O2" s="213"/>
      <c r="P2" s="213"/>
      <c r="Q2" s="214"/>
      <c r="U2" s="677"/>
      <c r="V2" s="678"/>
    </row>
    <row r="3" spans="2:25" s="103" customFormat="1" ht="49.5" customHeight="1" x14ac:dyDescent="0.15">
      <c r="B3" s="99" t="s">
        <v>107</v>
      </c>
      <c r="C3" s="100">
        <f>一番最初に入力!C14</f>
        <v>7</v>
      </c>
      <c r="D3" s="101" t="s">
        <v>461</v>
      </c>
      <c r="E3" s="215"/>
      <c r="F3" s="101"/>
      <c r="G3" s="102"/>
      <c r="K3" s="104"/>
      <c r="L3" s="102"/>
      <c r="M3" s="102"/>
      <c r="N3" s="102"/>
      <c r="O3" s="105"/>
      <c r="P3" s="105"/>
    </row>
    <row r="4" spans="2:25" s="107" customFormat="1" ht="39.950000000000003" customHeight="1" x14ac:dyDescent="0.25">
      <c r="B4" s="295" t="s">
        <v>460</v>
      </c>
      <c r="D4" s="108"/>
      <c r="E4" s="109"/>
      <c r="F4" s="109"/>
      <c r="G4" s="109"/>
      <c r="K4" s="110"/>
      <c r="L4" s="109"/>
      <c r="M4" s="109"/>
      <c r="R4" s="111" t="s">
        <v>45</v>
      </c>
      <c r="S4" s="679" t="str">
        <f>様式第４号!K8</f>
        <v>小規模保育事業Ａ型</v>
      </c>
      <c r="T4" s="680"/>
      <c r="U4" s="680"/>
      <c r="V4" s="681"/>
    </row>
    <row r="5" spans="2:25" s="112" customFormat="1" ht="39.950000000000003" customHeight="1" x14ac:dyDescent="0.15">
      <c r="B5" s="112" t="s">
        <v>506</v>
      </c>
      <c r="E5" s="211"/>
      <c r="F5" s="211"/>
      <c r="G5" s="211"/>
      <c r="K5" s="216"/>
      <c r="L5" s="211"/>
      <c r="M5" s="217"/>
      <c r="R5" s="111" t="s">
        <v>46</v>
      </c>
      <c r="S5" s="682" t="str">
        <f>様式第４号!K9</f>
        <v>給付のおうち保育園</v>
      </c>
      <c r="T5" s="683"/>
      <c r="U5" s="683"/>
      <c r="V5" s="684"/>
    </row>
    <row r="6" spans="2:25" s="114" customFormat="1" ht="126" customHeight="1" x14ac:dyDescent="0.15">
      <c r="B6" s="294" t="s">
        <v>507</v>
      </c>
      <c r="D6" s="115"/>
      <c r="E6" s="115"/>
      <c r="F6" s="115"/>
      <c r="G6" s="115"/>
      <c r="H6" s="115"/>
      <c r="I6" s="115"/>
      <c r="J6" s="115"/>
      <c r="K6" s="115"/>
      <c r="L6" s="115"/>
      <c r="W6" s="106" t="s">
        <v>99</v>
      </c>
    </row>
    <row r="7" spans="2:25" s="112" customFormat="1" ht="45.75" customHeight="1" thickBot="1" x14ac:dyDescent="0.2">
      <c r="D7" s="210" t="s">
        <v>462</v>
      </c>
      <c r="N7" s="210" t="s">
        <v>463</v>
      </c>
      <c r="O7" s="210"/>
      <c r="P7" s="211"/>
      <c r="Q7" s="211"/>
      <c r="R7" s="213"/>
      <c r="W7" s="218"/>
      <c r="X7" s="219"/>
      <c r="Y7" s="219"/>
    </row>
    <row r="8" spans="2:25" s="168" customFormat="1" ht="60.75" customHeight="1" x14ac:dyDescent="0.15">
      <c r="D8" s="685" t="s">
        <v>48</v>
      </c>
      <c r="E8" s="687" t="s">
        <v>49</v>
      </c>
      <c r="F8" s="689" t="s">
        <v>51</v>
      </c>
      <c r="G8" s="690"/>
      <c r="H8" s="689" t="s">
        <v>94</v>
      </c>
      <c r="I8" s="690"/>
      <c r="J8" s="689" t="s">
        <v>55</v>
      </c>
      <c r="K8" s="693"/>
      <c r="N8" s="685" t="s">
        <v>48</v>
      </c>
      <c r="O8" s="687" t="s">
        <v>49</v>
      </c>
      <c r="P8" s="689" t="s">
        <v>51</v>
      </c>
      <c r="Q8" s="690"/>
      <c r="R8" s="689" t="s">
        <v>93</v>
      </c>
      <c r="S8" s="690"/>
      <c r="T8" s="689" t="s">
        <v>55</v>
      </c>
      <c r="U8" s="693"/>
    </row>
    <row r="9" spans="2:25" s="168" customFormat="1" ht="60.75" customHeight="1" x14ac:dyDescent="0.15">
      <c r="D9" s="686"/>
      <c r="E9" s="688"/>
      <c r="F9" s="691"/>
      <c r="G9" s="692"/>
      <c r="H9" s="691"/>
      <c r="I9" s="692"/>
      <c r="J9" s="691"/>
      <c r="K9" s="694"/>
      <c r="N9" s="686"/>
      <c r="O9" s="688"/>
      <c r="P9" s="691"/>
      <c r="Q9" s="692"/>
      <c r="R9" s="691"/>
      <c r="S9" s="692"/>
      <c r="T9" s="691"/>
      <c r="U9" s="694"/>
    </row>
    <row r="10" spans="2:25" s="117" customFormat="1" ht="20.100000000000001" customHeight="1" x14ac:dyDescent="0.15">
      <c r="D10" s="695" t="s">
        <v>47</v>
      </c>
      <c r="E10" s="698" t="s">
        <v>52</v>
      </c>
      <c r="F10" s="700">
        <v>8</v>
      </c>
      <c r="G10" s="701"/>
      <c r="H10" s="704">
        <v>1000</v>
      </c>
      <c r="I10" s="705"/>
      <c r="J10" s="708">
        <f>F10*H10</f>
        <v>8000</v>
      </c>
      <c r="K10" s="709"/>
      <c r="N10" s="695" t="s">
        <v>47</v>
      </c>
      <c r="O10" s="698" t="s">
        <v>44</v>
      </c>
      <c r="P10" s="700">
        <v>1</v>
      </c>
      <c r="Q10" s="701"/>
      <c r="R10" s="704">
        <v>3000</v>
      </c>
      <c r="S10" s="705"/>
      <c r="T10" s="708">
        <f>P10*R10</f>
        <v>3000</v>
      </c>
      <c r="U10" s="709"/>
    </row>
    <row r="11" spans="2:25" s="118" customFormat="1" ht="20.100000000000001" customHeight="1" x14ac:dyDescent="0.15">
      <c r="D11" s="696"/>
      <c r="E11" s="699"/>
      <c r="F11" s="702"/>
      <c r="G11" s="703"/>
      <c r="H11" s="706"/>
      <c r="I11" s="707"/>
      <c r="J11" s="710"/>
      <c r="K11" s="711"/>
      <c r="N11" s="696"/>
      <c r="O11" s="699"/>
      <c r="P11" s="702"/>
      <c r="Q11" s="703"/>
      <c r="R11" s="706"/>
      <c r="S11" s="707"/>
      <c r="T11" s="710"/>
      <c r="U11" s="711"/>
    </row>
    <row r="12" spans="2:25" s="117" customFormat="1" ht="20.100000000000001" customHeight="1" x14ac:dyDescent="0.15">
      <c r="D12" s="696"/>
      <c r="E12" s="698" t="s">
        <v>53</v>
      </c>
      <c r="F12" s="700"/>
      <c r="G12" s="701"/>
      <c r="H12" s="704"/>
      <c r="I12" s="705"/>
      <c r="J12" s="708">
        <f>F12*H12</f>
        <v>0</v>
      </c>
      <c r="K12" s="709"/>
      <c r="N12" s="696"/>
      <c r="O12" s="698" t="s">
        <v>232</v>
      </c>
      <c r="P12" s="700">
        <v>11</v>
      </c>
      <c r="Q12" s="701"/>
      <c r="R12" s="704">
        <v>3000</v>
      </c>
      <c r="S12" s="705"/>
      <c r="T12" s="708">
        <f>P12*R12</f>
        <v>33000</v>
      </c>
      <c r="U12" s="709"/>
    </row>
    <row r="13" spans="2:25" s="118" customFormat="1" ht="20.100000000000001" customHeight="1" x14ac:dyDescent="0.15">
      <c r="D13" s="696"/>
      <c r="E13" s="699"/>
      <c r="F13" s="702"/>
      <c r="G13" s="703"/>
      <c r="H13" s="706"/>
      <c r="I13" s="707"/>
      <c r="J13" s="710"/>
      <c r="K13" s="711"/>
      <c r="N13" s="696"/>
      <c r="O13" s="699"/>
      <c r="P13" s="702"/>
      <c r="Q13" s="703"/>
      <c r="R13" s="706"/>
      <c r="S13" s="707"/>
      <c r="T13" s="710"/>
      <c r="U13" s="711"/>
    </row>
    <row r="14" spans="2:25" s="117" customFormat="1" ht="20.100000000000001" customHeight="1" x14ac:dyDescent="0.15">
      <c r="D14" s="696"/>
      <c r="E14" s="698" t="s">
        <v>54</v>
      </c>
      <c r="F14" s="700"/>
      <c r="G14" s="701"/>
      <c r="H14" s="704"/>
      <c r="I14" s="705"/>
      <c r="J14" s="708">
        <f>F14*H14</f>
        <v>0</v>
      </c>
      <c r="K14" s="709"/>
      <c r="N14" s="696"/>
      <c r="O14" s="698" t="s">
        <v>53</v>
      </c>
      <c r="P14" s="700"/>
      <c r="Q14" s="701"/>
      <c r="R14" s="704"/>
      <c r="S14" s="705"/>
      <c r="T14" s="708">
        <f>P14*R14</f>
        <v>0</v>
      </c>
      <c r="U14" s="709"/>
    </row>
    <row r="15" spans="2:25" s="118" customFormat="1" ht="20.100000000000001" customHeight="1" x14ac:dyDescent="0.15">
      <c r="D15" s="697"/>
      <c r="E15" s="699"/>
      <c r="F15" s="702"/>
      <c r="G15" s="703"/>
      <c r="H15" s="706"/>
      <c r="I15" s="707"/>
      <c r="J15" s="710"/>
      <c r="K15" s="711"/>
      <c r="N15" s="696"/>
      <c r="O15" s="699"/>
      <c r="P15" s="702"/>
      <c r="Q15" s="703"/>
      <c r="R15" s="706"/>
      <c r="S15" s="707"/>
      <c r="T15" s="710"/>
      <c r="U15" s="711"/>
    </row>
    <row r="16" spans="2:25" s="117" customFormat="1" ht="20.100000000000001" customHeight="1" x14ac:dyDescent="0.15">
      <c r="D16" s="695" t="s">
        <v>50</v>
      </c>
      <c r="E16" s="698" t="s">
        <v>52</v>
      </c>
      <c r="F16" s="700">
        <v>8</v>
      </c>
      <c r="G16" s="701"/>
      <c r="H16" s="704">
        <v>1000</v>
      </c>
      <c r="I16" s="705"/>
      <c r="J16" s="708">
        <f>F16*H16</f>
        <v>8000</v>
      </c>
      <c r="K16" s="709"/>
      <c r="N16" s="696"/>
      <c r="O16" s="698" t="s">
        <v>54</v>
      </c>
      <c r="P16" s="700"/>
      <c r="Q16" s="701"/>
      <c r="R16" s="704"/>
      <c r="S16" s="705"/>
      <c r="T16" s="708">
        <f>P16*R16</f>
        <v>0</v>
      </c>
      <c r="U16" s="709"/>
    </row>
    <row r="17" spans="4:21" s="118" customFormat="1" ht="20.100000000000001" customHeight="1" x14ac:dyDescent="0.15">
      <c r="D17" s="696"/>
      <c r="E17" s="699"/>
      <c r="F17" s="702"/>
      <c r="G17" s="703"/>
      <c r="H17" s="706"/>
      <c r="I17" s="707"/>
      <c r="J17" s="710"/>
      <c r="K17" s="711"/>
      <c r="N17" s="697"/>
      <c r="O17" s="699"/>
      <c r="P17" s="702"/>
      <c r="Q17" s="703"/>
      <c r="R17" s="706"/>
      <c r="S17" s="707"/>
      <c r="T17" s="710"/>
      <c r="U17" s="711"/>
    </row>
    <row r="18" spans="4:21" s="220" customFormat="1" ht="20.100000000000001" customHeight="1" x14ac:dyDescent="0.15">
      <c r="D18" s="696"/>
      <c r="E18" s="698" t="s">
        <v>53</v>
      </c>
      <c r="F18" s="700"/>
      <c r="G18" s="701"/>
      <c r="H18" s="704"/>
      <c r="I18" s="705"/>
      <c r="J18" s="708">
        <f>F18*H18</f>
        <v>0</v>
      </c>
      <c r="K18" s="709"/>
      <c r="N18" s="695" t="s">
        <v>50</v>
      </c>
      <c r="O18" s="698" t="s">
        <v>44</v>
      </c>
      <c r="P18" s="700">
        <v>2</v>
      </c>
      <c r="Q18" s="701"/>
      <c r="R18" s="704">
        <v>3000</v>
      </c>
      <c r="S18" s="705"/>
      <c r="T18" s="708">
        <f>P18*R18</f>
        <v>6000</v>
      </c>
      <c r="U18" s="709"/>
    </row>
    <row r="19" spans="4:21" s="221" customFormat="1" ht="20.100000000000001" customHeight="1" x14ac:dyDescent="0.15">
      <c r="D19" s="696"/>
      <c r="E19" s="699"/>
      <c r="F19" s="702"/>
      <c r="G19" s="703"/>
      <c r="H19" s="706"/>
      <c r="I19" s="707"/>
      <c r="J19" s="710"/>
      <c r="K19" s="711"/>
      <c r="N19" s="696"/>
      <c r="O19" s="699"/>
      <c r="P19" s="702"/>
      <c r="Q19" s="703"/>
      <c r="R19" s="706"/>
      <c r="S19" s="707"/>
      <c r="T19" s="710"/>
      <c r="U19" s="711"/>
    </row>
    <row r="20" spans="4:21" s="113" customFormat="1" ht="20.100000000000001" customHeight="1" x14ac:dyDescent="0.15">
      <c r="D20" s="696"/>
      <c r="E20" s="698" t="s">
        <v>54</v>
      </c>
      <c r="F20" s="700"/>
      <c r="G20" s="701"/>
      <c r="H20" s="704"/>
      <c r="I20" s="705"/>
      <c r="J20" s="708">
        <f>F20*H20</f>
        <v>0</v>
      </c>
      <c r="K20" s="709"/>
      <c r="N20" s="696"/>
      <c r="O20" s="698" t="s">
        <v>233</v>
      </c>
      <c r="P20" s="700">
        <v>8</v>
      </c>
      <c r="Q20" s="701"/>
      <c r="R20" s="704">
        <v>3000</v>
      </c>
      <c r="S20" s="705"/>
      <c r="T20" s="708">
        <f>P20*R20</f>
        <v>24000</v>
      </c>
      <c r="U20" s="709"/>
    </row>
    <row r="21" spans="4:21" s="221" customFormat="1" ht="20.100000000000001" customHeight="1" x14ac:dyDescent="0.15">
      <c r="D21" s="697"/>
      <c r="E21" s="699"/>
      <c r="F21" s="702"/>
      <c r="G21" s="703"/>
      <c r="H21" s="706"/>
      <c r="I21" s="707"/>
      <c r="J21" s="710"/>
      <c r="K21" s="711"/>
      <c r="N21" s="696"/>
      <c r="O21" s="699"/>
      <c r="P21" s="702"/>
      <c r="Q21" s="703"/>
      <c r="R21" s="706"/>
      <c r="S21" s="707"/>
      <c r="T21" s="710"/>
      <c r="U21" s="711"/>
    </row>
    <row r="22" spans="4:21" s="117" customFormat="1" ht="20.100000000000001" customHeight="1" x14ac:dyDescent="0.15">
      <c r="D22" s="712" t="s">
        <v>149</v>
      </c>
      <c r="E22" s="698" t="s">
        <v>52</v>
      </c>
      <c r="F22" s="700">
        <v>1</v>
      </c>
      <c r="G22" s="701"/>
      <c r="H22" s="704">
        <v>1000</v>
      </c>
      <c r="I22" s="705"/>
      <c r="J22" s="708">
        <f>F22*H22</f>
        <v>1000</v>
      </c>
      <c r="K22" s="709"/>
      <c r="N22" s="696"/>
      <c r="O22" s="698" t="s">
        <v>53</v>
      </c>
      <c r="P22" s="700"/>
      <c r="Q22" s="701"/>
      <c r="R22" s="704"/>
      <c r="S22" s="705"/>
      <c r="T22" s="708">
        <f>P22*R22</f>
        <v>0</v>
      </c>
      <c r="U22" s="709"/>
    </row>
    <row r="23" spans="4:21" s="113" customFormat="1" ht="20.100000000000001" customHeight="1" x14ac:dyDescent="0.15">
      <c r="D23" s="696"/>
      <c r="E23" s="699"/>
      <c r="F23" s="702"/>
      <c r="G23" s="703"/>
      <c r="H23" s="706"/>
      <c r="I23" s="707"/>
      <c r="J23" s="710"/>
      <c r="K23" s="711"/>
      <c r="N23" s="696"/>
      <c r="O23" s="699"/>
      <c r="P23" s="702"/>
      <c r="Q23" s="703"/>
      <c r="R23" s="706"/>
      <c r="S23" s="707"/>
      <c r="T23" s="710"/>
      <c r="U23" s="711"/>
    </row>
    <row r="24" spans="4:21" s="113" customFormat="1" ht="20.100000000000001" customHeight="1" x14ac:dyDescent="0.15">
      <c r="D24" s="696"/>
      <c r="E24" s="698" t="s">
        <v>53</v>
      </c>
      <c r="F24" s="700"/>
      <c r="G24" s="701"/>
      <c r="H24" s="704"/>
      <c r="I24" s="705"/>
      <c r="J24" s="708">
        <f>F24*H24</f>
        <v>0</v>
      </c>
      <c r="K24" s="709"/>
      <c r="N24" s="696"/>
      <c r="O24" s="698" t="s">
        <v>54</v>
      </c>
      <c r="P24" s="700"/>
      <c r="Q24" s="701"/>
      <c r="R24" s="704"/>
      <c r="S24" s="705"/>
      <c r="T24" s="708">
        <f>P24*R24</f>
        <v>0</v>
      </c>
      <c r="U24" s="709"/>
    </row>
    <row r="25" spans="4:21" s="117" customFormat="1" ht="20.100000000000001" customHeight="1" x14ac:dyDescent="0.15">
      <c r="D25" s="696"/>
      <c r="E25" s="699"/>
      <c r="F25" s="702"/>
      <c r="G25" s="703"/>
      <c r="H25" s="706"/>
      <c r="I25" s="707"/>
      <c r="J25" s="710"/>
      <c r="K25" s="711"/>
      <c r="N25" s="697"/>
      <c r="O25" s="699"/>
      <c r="P25" s="702"/>
      <c r="Q25" s="703"/>
      <c r="R25" s="706"/>
      <c r="S25" s="707"/>
      <c r="T25" s="710"/>
      <c r="U25" s="711"/>
    </row>
    <row r="26" spans="4:21" s="113" customFormat="1" ht="20.100000000000001" customHeight="1" x14ac:dyDescent="0.15">
      <c r="D26" s="696"/>
      <c r="E26" s="698" t="s">
        <v>54</v>
      </c>
      <c r="F26" s="700"/>
      <c r="G26" s="701"/>
      <c r="H26" s="704"/>
      <c r="I26" s="705"/>
      <c r="J26" s="708">
        <f>F26*H26</f>
        <v>0</v>
      </c>
      <c r="K26" s="709"/>
      <c r="N26" s="695" t="s">
        <v>39</v>
      </c>
      <c r="O26" s="698" t="s">
        <v>44</v>
      </c>
      <c r="P26" s="700">
        <v>3</v>
      </c>
      <c r="Q26" s="701"/>
      <c r="R26" s="704">
        <v>1500</v>
      </c>
      <c r="S26" s="705"/>
      <c r="T26" s="708">
        <f>P26*R26</f>
        <v>4500</v>
      </c>
      <c r="U26" s="709"/>
    </row>
    <row r="27" spans="4:21" s="113" customFormat="1" ht="20.100000000000001" customHeight="1" x14ac:dyDescent="0.15">
      <c r="D27" s="697"/>
      <c r="E27" s="699"/>
      <c r="F27" s="702"/>
      <c r="G27" s="703"/>
      <c r="H27" s="706"/>
      <c r="I27" s="707"/>
      <c r="J27" s="710"/>
      <c r="K27" s="711"/>
      <c r="N27" s="696"/>
      <c r="O27" s="699"/>
      <c r="P27" s="702"/>
      <c r="Q27" s="703"/>
      <c r="R27" s="706"/>
      <c r="S27" s="707"/>
      <c r="T27" s="710"/>
      <c r="U27" s="711"/>
    </row>
    <row r="28" spans="4:21" s="113" customFormat="1" ht="20.100000000000001" customHeight="1" x14ac:dyDescent="0.15">
      <c r="D28" s="695" t="s">
        <v>39</v>
      </c>
      <c r="E28" s="698" t="s">
        <v>52</v>
      </c>
      <c r="F28" s="700">
        <v>2</v>
      </c>
      <c r="G28" s="701"/>
      <c r="H28" s="704">
        <v>500</v>
      </c>
      <c r="I28" s="705"/>
      <c r="J28" s="708">
        <f>F28*H28</f>
        <v>1000</v>
      </c>
      <c r="K28" s="709"/>
      <c r="N28" s="696"/>
      <c r="O28" s="698" t="s">
        <v>233</v>
      </c>
      <c r="P28" s="700">
        <v>1</v>
      </c>
      <c r="Q28" s="701"/>
      <c r="R28" s="704">
        <v>1500</v>
      </c>
      <c r="S28" s="705"/>
      <c r="T28" s="708">
        <f>P28*R28</f>
        <v>1500</v>
      </c>
      <c r="U28" s="709"/>
    </row>
    <row r="29" spans="4:21" s="113" customFormat="1" ht="20.100000000000001" customHeight="1" x14ac:dyDescent="0.15">
      <c r="D29" s="696"/>
      <c r="E29" s="699"/>
      <c r="F29" s="702"/>
      <c r="G29" s="703"/>
      <c r="H29" s="706"/>
      <c r="I29" s="707"/>
      <c r="J29" s="710"/>
      <c r="K29" s="711"/>
      <c r="N29" s="696"/>
      <c r="O29" s="699"/>
      <c r="P29" s="702"/>
      <c r="Q29" s="703"/>
      <c r="R29" s="706"/>
      <c r="S29" s="707"/>
      <c r="T29" s="710"/>
      <c r="U29" s="711"/>
    </row>
    <row r="30" spans="4:21" s="113" customFormat="1" ht="20.100000000000001" customHeight="1" x14ac:dyDescent="0.15">
      <c r="D30" s="696"/>
      <c r="E30" s="698" t="s">
        <v>53</v>
      </c>
      <c r="F30" s="700"/>
      <c r="G30" s="701"/>
      <c r="H30" s="704"/>
      <c r="I30" s="705"/>
      <c r="J30" s="708">
        <f>F30*H30</f>
        <v>0</v>
      </c>
      <c r="K30" s="709"/>
      <c r="N30" s="696"/>
      <c r="O30" s="698" t="s">
        <v>53</v>
      </c>
      <c r="P30" s="700"/>
      <c r="Q30" s="701"/>
      <c r="R30" s="704"/>
      <c r="S30" s="705"/>
      <c r="T30" s="708">
        <f>P30*R30</f>
        <v>0</v>
      </c>
      <c r="U30" s="709"/>
    </row>
    <row r="31" spans="4:21" s="113" customFormat="1" ht="20.100000000000001" customHeight="1" x14ac:dyDescent="0.15">
      <c r="D31" s="696"/>
      <c r="E31" s="699"/>
      <c r="F31" s="702"/>
      <c r="G31" s="703"/>
      <c r="H31" s="706"/>
      <c r="I31" s="707"/>
      <c r="J31" s="710"/>
      <c r="K31" s="711"/>
      <c r="N31" s="696"/>
      <c r="O31" s="699"/>
      <c r="P31" s="702"/>
      <c r="Q31" s="703"/>
      <c r="R31" s="706"/>
      <c r="S31" s="707"/>
      <c r="T31" s="710"/>
      <c r="U31" s="711"/>
    </row>
    <row r="32" spans="4:21" s="113" customFormat="1" ht="20.100000000000001" customHeight="1" x14ac:dyDescent="0.15">
      <c r="D32" s="696"/>
      <c r="E32" s="698" t="s">
        <v>54</v>
      </c>
      <c r="F32" s="700"/>
      <c r="G32" s="701"/>
      <c r="H32" s="704"/>
      <c r="I32" s="705"/>
      <c r="J32" s="708">
        <f>F32*H32</f>
        <v>0</v>
      </c>
      <c r="K32" s="709"/>
      <c r="N32" s="696"/>
      <c r="O32" s="698" t="s">
        <v>54</v>
      </c>
      <c r="P32" s="700"/>
      <c r="Q32" s="701"/>
      <c r="R32" s="704"/>
      <c r="S32" s="705"/>
      <c r="T32" s="708">
        <f>P32*R32</f>
        <v>0</v>
      </c>
      <c r="U32" s="709"/>
    </row>
    <row r="33" spans="4:21" s="113" customFormat="1" ht="19.5" customHeight="1" x14ac:dyDescent="0.15">
      <c r="D33" s="697"/>
      <c r="E33" s="699"/>
      <c r="F33" s="702"/>
      <c r="G33" s="703"/>
      <c r="H33" s="706"/>
      <c r="I33" s="707"/>
      <c r="J33" s="710"/>
      <c r="K33" s="711"/>
      <c r="N33" s="697"/>
      <c r="O33" s="699"/>
      <c r="P33" s="702"/>
      <c r="Q33" s="703"/>
      <c r="R33" s="706"/>
      <c r="S33" s="707"/>
      <c r="T33" s="710"/>
      <c r="U33" s="711"/>
    </row>
    <row r="34" spans="4:21" s="113" customFormat="1" ht="60.75" customHeight="1" thickBot="1" x14ac:dyDescent="0.2">
      <c r="D34" s="717" t="s">
        <v>30</v>
      </c>
      <c r="E34" s="718"/>
      <c r="F34" s="718"/>
      <c r="G34" s="718"/>
      <c r="H34" s="718"/>
      <c r="I34" s="719"/>
      <c r="J34" s="720">
        <f>SUM(J10:K33)</f>
        <v>18000</v>
      </c>
      <c r="K34" s="721"/>
      <c r="N34" s="717" t="s">
        <v>30</v>
      </c>
      <c r="O34" s="718"/>
      <c r="P34" s="718"/>
      <c r="Q34" s="718"/>
      <c r="R34" s="718"/>
      <c r="S34" s="719"/>
      <c r="T34" s="720">
        <f>SUM(T10:U33)</f>
        <v>72000</v>
      </c>
      <c r="U34" s="721"/>
    </row>
    <row r="35" spans="4:21" s="113" customFormat="1" ht="63" customHeight="1" x14ac:dyDescent="0.15">
      <c r="D35" s="222" t="s">
        <v>176</v>
      </c>
      <c r="G35" s="218"/>
      <c r="H35" s="218"/>
      <c r="I35" s="218"/>
      <c r="J35" s="219"/>
      <c r="K35" s="219"/>
    </row>
    <row r="36" spans="4:21" s="113" customFormat="1" ht="81.75" customHeight="1" x14ac:dyDescent="0.15">
      <c r="D36" s="722" t="s">
        <v>70</v>
      </c>
      <c r="E36" s="722"/>
      <c r="F36" s="722"/>
      <c r="G36" s="722"/>
      <c r="H36" s="218"/>
      <c r="I36" s="218"/>
      <c r="L36" s="218"/>
      <c r="M36" s="218"/>
      <c r="N36" s="218"/>
      <c r="O36" s="219"/>
      <c r="P36" s="219"/>
    </row>
    <row r="37" spans="4:21" s="223" customFormat="1" ht="35.1" customHeight="1" x14ac:dyDescent="0.15">
      <c r="D37" s="113"/>
      <c r="E37" s="723" t="s">
        <v>100</v>
      </c>
      <c r="F37" s="723"/>
      <c r="G37" s="724" t="s">
        <v>69</v>
      </c>
      <c r="H37" s="723" t="s">
        <v>101</v>
      </c>
      <c r="I37" s="723"/>
      <c r="J37" s="724" t="s">
        <v>234</v>
      </c>
      <c r="K37" s="723" t="s">
        <v>68</v>
      </c>
      <c r="L37" s="723"/>
      <c r="M37" s="219"/>
      <c r="N37" s="219"/>
      <c r="O37" s="113"/>
      <c r="P37" s="113"/>
      <c r="Q37" s="113"/>
      <c r="R37" s="113"/>
      <c r="S37" s="113"/>
    </row>
    <row r="38" spans="4:21" s="113" customFormat="1" ht="35.1" customHeight="1" x14ac:dyDescent="0.15">
      <c r="E38" s="723"/>
      <c r="F38" s="723"/>
      <c r="G38" s="724"/>
      <c r="H38" s="723"/>
      <c r="I38" s="723"/>
      <c r="J38" s="724"/>
      <c r="K38" s="723"/>
      <c r="L38" s="723"/>
      <c r="M38" s="219"/>
      <c r="N38" s="219"/>
    </row>
    <row r="39" spans="4:21" s="113" customFormat="1" ht="35.1" customHeight="1" x14ac:dyDescent="0.15">
      <c r="E39" s="713">
        <f>J34</f>
        <v>18000</v>
      </c>
      <c r="F39" s="714"/>
      <c r="G39" s="725"/>
      <c r="H39" s="713">
        <f>T34</f>
        <v>72000</v>
      </c>
      <c r="I39" s="714"/>
      <c r="J39" s="725"/>
      <c r="K39" s="713">
        <f>H39+E39</f>
        <v>90000</v>
      </c>
      <c r="L39" s="714"/>
      <c r="M39" s="219"/>
      <c r="N39" s="219"/>
    </row>
    <row r="40" spans="4:21" s="113" customFormat="1" ht="35.1" customHeight="1" x14ac:dyDescent="0.15">
      <c r="E40" s="715"/>
      <c r="F40" s="716"/>
      <c r="G40" s="725"/>
      <c r="H40" s="715"/>
      <c r="I40" s="716"/>
      <c r="J40" s="725"/>
      <c r="K40" s="715"/>
      <c r="L40" s="716"/>
      <c r="M40" s="219"/>
      <c r="N40" s="219"/>
    </row>
    <row r="41" spans="4:21" s="113" customFormat="1" x14ac:dyDescent="0.15">
      <c r="E41" s="218"/>
      <c r="F41" s="218"/>
      <c r="G41" s="218"/>
      <c r="K41" s="218"/>
      <c r="L41" s="218"/>
      <c r="M41" s="218"/>
      <c r="N41" s="219"/>
      <c r="O41" s="219"/>
    </row>
    <row r="42" spans="4:21" s="113" customFormat="1" x14ac:dyDescent="0.15">
      <c r="E42" s="218"/>
      <c r="F42" s="218"/>
      <c r="G42" s="218"/>
      <c r="J42" s="218"/>
      <c r="L42" s="218"/>
      <c r="M42" s="218"/>
      <c r="N42" s="218"/>
      <c r="O42" s="219"/>
      <c r="P42" s="219"/>
    </row>
    <row r="43" spans="4:21" s="113" customFormat="1" x14ac:dyDescent="0.15">
      <c r="E43" s="218"/>
      <c r="F43" s="218"/>
      <c r="G43" s="218"/>
      <c r="L43" s="218"/>
      <c r="M43" s="218"/>
      <c r="N43" s="218"/>
      <c r="O43" s="219"/>
      <c r="P43" s="219"/>
    </row>
    <row r="44" spans="4:21" s="113" customFormat="1" x14ac:dyDescent="0.15">
      <c r="E44" s="218"/>
      <c r="F44" s="218"/>
      <c r="G44" s="218"/>
      <c r="L44" s="218"/>
      <c r="M44" s="218"/>
      <c r="N44" s="218"/>
      <c r="O44" s="219"/>
      <c r="P44" s="219"/>
    </row>
    <row r="45" spans="4:21" s="113" customFormat="1" ht="33" x14ac:dyDescent="0.15">
      <c r="D45" s="316" t="s">
        <v>489</v>
      </c>
      <c r="E45" s="218"/>
      <c r="F45" s="218"/>
      <c r="G45" s="218"/>
      <c r="I45" s="317" t="s">
        <v>490</v>
      </c>
      <c r="L45" s="218"/>
      <c r="M45" s="218"/>
      <c r="N45" s="218"/>
      <c r="O45" s="219"/>
      <c r="P45" s="219"/>
    </row>
    <row r="46" spans="4:21" s="113" customFormat="1" ht="33" x14ac:dyDescent="0.15">
      <c r="D46" s="316" t="s">
        <v>491</v>
      </c>
      <c r="E46" s="218"/>
      <c r="F46" s="218"/>
      <c r="G46" s="218"/>
      <c r="I46" s="317" t="s">
        <v>491</v>
      </c>
      <c r="L46" s="218"/>
      <c r="M46" s="218"/>
      <c r="N46" s="218"/>
      <c r="O46" s="219"/>
      <c r="P46" s="219"/>
    </row>
    <row r="47" spans="4:21" s="113" customFormat="1" ht="33" x14ac:dyDescent="0.15">
      <c r="D47" s="318" t="s">
        <v>492</v>
      </c>
      <c r="E47" s="218"/>
      <c r="F47" s="218"/>
      <c r="G47" s="218"/>
      <c r="I47" s="319" t="s">
        <v>493</v>
      </c>
      <c r="L47" s="218"/>
      <c r="M47" s="218"/>
      <c r="N47" s="224"/>
      <c r="O47" s="225"/>
      <c r="P47" s="225"/>
      <c r="Q47" s="226"/>
    </row>
    <row r="48" spans="4:21" s="113" customFormat="1" ht="33" x14ac:dyDescent="0.15">
      <c r="D48" s="320" t="s">
        <v>494</v>
      </c>
      <c r="E48" s="218"/>
      <c r="F48" s="218"/>
      <c r="G48" s="218"/>
      <c r="I48" s="321" t="s">
        <v>495</v>
      </c>
      <c r="L48" s="218"/>
      <c r="M48" s="218"/>
      <c r="N48" s="224"/>
      <c r="O48" s="225"/>
      <c r="P48" s="225"/>
      <c r="Q48" s="226"/>
    </row>
    <row r="49" spans="4:21" s="113" customFormat="1" ht="33" x14ac:dyDescent="0.15">
      <c r="D49" s="318" t="s">
        <v>496</v>
      </c>
      <c r="E49" s="218"/>
      <c r="F49" s="218"/>
      <c r="G49" s="218"/>
      <c r="I49" s="321" t="s">
        <v>497</v>
      </c>
      <c r="L49" s="218"/>
      <c r="M49" s="218"/>
      <c r="N49" s="224"/>
      <c r="O49" s="225"/>
      <c r="P49" s="225"/>
      <c r="Q49" s="226"/>
      <c r="R49" s="226"/>
      <c r="S49" s="226"/>
      <c r="T49" s="226"/>
      <c r="U49" s="226"/>
    </row>
    <row r="50" spans="4:21" s="113" customFormat="1" ht="33" x14ac:dyDescent="0.15">
      <c r="D50" s="320" t="s">
        <v>498</v>
      </c>
      <c r="E50" s="218"/>
      <c r="F50" s="218"/>
      <c r="G50" s="218"/>
      <c r="I50" s="321" t="s">
        <v>499</v>
      </c>
      <c r="L50" s="218"/>
      <c r="M50" s="218"/>
      <c r="N50" s="224"/>
      <c r="O50" s="225"/>
      <c r="P50" s="225"/>
      <c r="Q50" s="226"/>
      <c r="R50" s="226"/>
      <c r="S50" s="226"/>
      <c r="T50" s="226"/>
      <c r="U50" s="226"/>
    </row>
    <row r="51" spans="4:21" s="113" customFormat="1" ht="33" x14ac:dyDescent="0.15">
      <c r="D51" s="320"/>
      <c r="E51" s="218"/>
      <c r="F51" s="218"/>
      <c r="G51" s="218"/>
      <c r="I51" s="319" t="s">
        <v>500</v>
      </c>
      <c r="L51" s="218"/>
      <c r="M51" s="218"/>
      <c r="N51" s="224"/>
      <c r="O51" s="225"/>
      <c r="P51" s="225"/>
      <c r="Q51" s="226"/>
      <c r="R51" s="226"/>
      <c r="S51" s="226"/>
      <c r="T51" s="226"/>
      <c r="U51" s="226"/>
    </row>
    <row r="52" spans="4:21" s="113" customFormat="1" ht="33" x14ac:dyDescent="0.15">
      <c r="D52" s="316" t="s">
        <v>501</v>
      </c>
      <c r="E52" s="218"/>
      <c r="F52" s="218"/>
      <c r="G52" s="218"/>
      <c r="I52" s="321" t="s">
        <v>502</v>
      </c>
      <c r="L52" s="218"/>
      <c r="M52" s="218"/>
      <c r="N52" s="224"/>
      <c r="O52" s="225"/>
      <c r="P52" s="225"/>
      <c r="Q52" s="226"/>
      <c r="R52" s="226"/>
      <c r="S52" s="226"/>
      <c r="T52" s="226"/>
      <c r="U52" s="226"/>
    </row>
    <row r="53" spans="4:21" s="113" customFormat="1" ht="33" x14ac:dyDescent="0.15">
      <c r="D53" s="320" t="s">
        <v>503</v>
      </c>
      <c r="E53" s="218"/>
      <c r="F53" s="218"/>
      <c r="G53" s="218"/>
      <c r="I53" s="321" t="s">
        <v>504</v>
      </c>
      <c r="L53" s="218"/>
      <c r="M53" s="218"/>
      <c r="N53" s="224"/>
      <c r="O53" s="225"/>
      <c r="P53" s="225"/>
      <c r="Q53" s="226"/>
      <c r="R53" s="226"/>
      <c r="S53" s="226"/>
      <c r="T53" s="226"/>
      <c r="U53" s="226"/>
    </row>
    <row r="54" spans="4:21" s="113" customFormat="1" ht="33" x14ac:dyDescent="0.15">
      <c r="E54" s="218"/>
      <c r="F54" s="218"/>
      <c r="G54" s="218"/>
      <c r="I54" s="321" t="s">
        <v>505</v>
      </c>
      <c r="L54" s="218"/>
      <c r="M54" s="218"/>
      <c r="N54" s="224"/>
      <c r="O54" s="225"/>
      <c r="P54" s="225"/>
      <c r="Q54" s="226"/>
      <c r="R54" s="226"/>
      <c r="S54" s="226"/>
      <c r="T54" s="226"/>
      <c r="U54" s="226"/>
    </row>
    <row r="55" spans="4:21" s="113" customFormat="1" ht="33" x14ac:dyDescent="0.15">
      <c r="E55" s="224"/>
      <c r="F55" s="224"/>
      <c r="G55" s="218"/>
      <c r="I55" s="321"/>
      <c r="L55" s="218"/>
      <c r="M55" s="218"/>
      <c r="N55" s="224"/>
      <c r="O55" s="225"/>
      <c r="P55" s="225"/>
      <c r="Q55" s="226"/>
      <c r="R55" s="226"/>
      <c r="S55" s="226"/>
      <c r="T55" s="226"/>
      <c r="U55" s="226"/>
    </row>
    <row r="56" spans="4:21" s="113" customFormat="1" ht="33" x14ac:dyDescent="0.15">
      <c r="D56" s="226"/>
      <c r="E56" s="224"/>
      <c r="F56" s="224"/>
      <c r="G56" s="218"/>
      <c r="I56" s="316" t="s">
        <v>501</v>
      </c>
      <c r="K56" s="226"/>
      <c r="L56" s="224"/>
      <c r="M56" s="224"/>
      <c r="N56" s="224"/>
      <c r="O56" s="225"/>
      <c r="P56" s="225"/>
      <c r="Q56" s="226"/>
      <c r="R56" s="226"/>
      <c r="S56" s="226"/>
      <c r="T56" s="226"/>
      <c r="U56" s="226"/>
    </row>
    <row r="57" spans="4:21" s="113" customFormat="1" ht="33" x14ac:dyDescent="0.15">
      <c r="D57" s="226"/>
      <c r="E57" s="224"/>
      <c r="F57" s="224"/>
      <c r="G57" s="224"/>
      <c r="H57" s="226"/>
      <c r="I57" s="320" t="s">
        <v>503</v>
      </c>
      <c r="J57" s="226"/>
      <c r="K57" s="226"/>
      <c r="L57" s="224"/>
      <c r="M57" s="224"/>
      <c r="N57" s="224"/>
      <c r="O57" s="225"/>
      <c r="P57" s="225"/>
      <c r="Q57" s="226"/>
      <c r="R57" s="226"/>
      <c r="S57" s="226"/>
      <c r="T57" s="226"/>
      <c r="U57" s="226"/>
    </row>
  </sheetData>
  <sheetProtection algorithmName="SHA-512" hashValue="soy55oMWYg7NeR8xBwLWh7JcZaYbKw7Zae8Z9qHlXIc+lCP0VMKpVvl9qoqEidolVGimR/h6Otw0y0DdX3QHLA==" saltValue="FsOH4ULZZTYHSO6z+hNTrQ==" spinCount="100000" sheet="1" objects="1" scenarios="1"/>
  <mergeCells count="130">
    <mergeCell ref="E39:F40"/>
    <mergeCell ref="H39:I40"/>
    <mergeCell ref="K39:L40"/>
    <mergeCell ref="D34:I34"/>
    <mergeCell ref="J34:K34"/>
    <mergeCell ref="N34:S34"/>
    <mergeCell ref="T34:U34"/>
    <mergeCell ref="D36:G36"/>
    <mergeCell ref="E37:F38"/>
    <mergeCell ref="G37:G40"/>
    <mergeCell ref="H37:I38"/>
    <mergeCell ref="J37:J40"/>
    <mergeCell ref="K37:L38"/>
    <mergeCell ref="O30:O31"/>
    <mergeCell ref="P30:Q31"/>
    <mergeCell ref="R30:S31"/>
    <mergeCell ref="T30:U31"/>
    <mergeCell ref="E32:E33"/>
    <mergeCell ref="F32:G33"/>
    <mergeCell ref="H32:I33"/>
    <mergeCell ref="J32:K33"/>
    <mergeCell ref="O32:O33"/>
    <mergeCell ref="P32:Q33"/>
    <mergeCell ref="R32:S33"/>
    <mergeCell ref="T32:U33"/>
    <mergeCell ref="D28:D33"/>
    <mergeCell ref="E28:E29"/>
    <mergeCell ref="F28:G29"/>
    <mergeCell ref="H28:I29"/>
    <mergeCell ref="J28:K29"/>
    <mergeCell ref="O28:O29"/>
    <mergeCell ref="T24:U25"/>
    <mergeCell ref="E26:E27"/>
    <mergeCell ref="F26:G27"/>
    <mergeCell ref="H26:I27"/>
    <mergeCell ref="J26:K27"/>
    <mergeCell ref="N26:N33"/>
    <mergeCell ref="O26:O27"/>
    <mergeCell ref="P26:Q27"/>
    <mergeCell ref="R26:S27"/>
    <mergeCell ref="T26:U27"/>
    <mergeCell ref="D22:D27"/>
    <mergeCell ref="P28:Q29"/>
    <mergeCell ref="R28:S29"/>
    <mergeCell ref="T28:U29"/>
    <mergeCell ref="E30:E31"/>
    <mergeCell ref="F30:G31"/>
    <mergeCell ref="H30:I31"/>
    <mergeCell ref="J30:K31"/>
    <mergeCell ref="J24:K25"/>
    <mergeCell ref="O24:O25"/>
    <mergeCell ref="P24:Q25"/>
    <mergeCell ref="R24:S25"/>
    <mergeCell ref="E22:E23"/>
    <mergeCell ref="F22:G23"/>
    <mergeCell ref="H22:I23"/>
    <mergeCell ref="J22:K23"/>
    <mergeCell ref="O22:O23"/>
    <mergeCell ref="T16:U17"/>
    <mergeCell ref="E18:E19"/>
    <mergeCell ref="F18:G19"/>
    <mergeCell ref="H18:I19"/>
    <mergeCell ref="J18:K19"/>
    <mergeCell ref="N18:N25"/>
    <mergeCell ref="O18:O19"/>
    <mergeCell ref="P18:Q19"/>
    <mergeCell ref="R18:S19"/>
    <mergeCell ref="T18:U19"/>
    <mergeCell ref="E20:E21"/>
    <mergeCell ref="F20:G21"/>
    <mergeCell ref="H20:I21"/>
    <mergeCell ref="J20:K21"/>
    <mergeCell ref="O20:O21"/>
    <mergeCell ref="P20:Q21"/>
    <mergeCell ref="R20:S21"/>
    <mergeCell ref="T20:U21"/>
    <mergeCell ref="P22:Q23"/>
    <mergeCell ref="R22:S23"/>
    <mergeCell ref="T22:U23"/>
    <mergeCell ref="E24:E25"/>
    <mergeCell ref="F24:G25"/>
    <mergeCell ref="H24:I25"/>
    <mergeCell ref="T10:U11"/>
    <mergeCell ref="E12:E13"/>
    <mergeCell ref="F12:G13"/>
    <mergeCell ref="H12:I13"/>
    <mergeCell ref="J12:K13"/>
    <mergeCell ref="O12:O13"/>
    <mergeCell ref="P12:Q13"/>
    <mergeCell ref="D16:D21"/>
    <mergeCell ref="E16:E17"/>
    <mergeCell ref="F16:G17"/>
    <mergeCell ref="H16:I17"/>
    <mergeCell ref="J16:K17"/>
    <mergeCell ref="O16:O17"/>
    <mergeCell ref="R12:S13"/>
    <mergeCell ref="T12:U13"/>
    <mergeCell ref="E14:E15"/>
    <mergeCell ref="F14:G15"/>
    <mergeCell ref="H14:I15"/>
    <mergeCell ref="J14:K15"/>
    <mergeCell ref="O14:O15"/>
    <mergeCell ref="P14:Q15"/>
    <mergeCell ref="R14:S15"/>
    <mergeCell ref="T14:U15"/>
    <mergeCell ref="P16:Q17"/>
    <mergeCell ref="D10:D15"/>
    <mergeCell ref="E10:E11"/>
    <mergeCell ref="F10:G11"/>
    <mergeCell ref="H10:I11"/>
    <mergeCell ref="J10:K11"/>
    <mergeCell ref="N10:N17"/>
    <mergeCell ref="O10:O11"/>
    <mergeCell ref="P10:Q11"/>
    <mergeCell ref="R10:S11"/>
    <mergeCell ref="R16:S17"/>
    <mergeCell ref="R1:S1"/>
    <mergeCell ref="U1:V2"/>
    <mergeCell ref="S4:V4"/>
    <mergeCell ref="S5:V5"/>
    <mergeCell ref="D8:D9"/>
    <mergeCell ref="E8:E9"/>
    <mergeCell ref="F8:G9"/>
    <mergeCell ref="H8:I9"/>
    <mergeCell ref="J8:K9"/>
    <mergeCell ref="N8:N9"/>
    <mergeCell ref="O8:O9"/>
    <mergeCell ref="P8:Q9"/>
    <mergeCell ref="R8:S9"/>
    <mergeCell ref="T8:U9"/>
  </mergeCells>
  <phoneticPr fontId="3"/>
  <pageMargins left="0.7" right="0.7" top="0.75" bottom="0.75" header="0.3" footer="0.3"/>
  <pageSetup paperSize="9" scale="39"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view="pageBreakPreview" zoomScale="90" zoomScaleNormal="100" zoomScaleSheetLayoutView="90" workbookViewId="0">
      <selection activeCell="F10" sqref="F10"/>
    </sheetView>
  </sheetViews>
  <sheetFormatPr defaultRowHeight="13.5" x14ac:dyDescent="0.15"/>
  <cols>
    <col min="1" max="1" width="3" style="2" customWidth="1"/>
    <col min="2" max="2" width="31" style="2" customWidth="1"/>
    <col min="3" max="6" width="24.25" style="2" customWidth="1"/>
    <col min="7" max="7" width="2.625" style="2" customWidth="1"/>
    <col min="8" max="16384" width="9" style="2"/>
  </cols>
  <sheetData>
    <row r="1" spans="1:6" ht="31.5" customHeight="1" x14ac:dyDescent="0.15">
      <c r="A1" s="124" t="s">
        <v>175</v>
      </c>
      <c r="D1" s="274"/>
      <c r="F1" s="274"/>
    </row>
    <row r="2" spans="1:6" x14ac:dyDescent="0.15">
      <c r="D2" s="274"/>
      <c r="F2" s="274"/>
    </row>
    <row r="3" spans="1:6" ht="14.25" thickBot="1" x14ac:dyDescent="0.2">
      <c r="B3" s="229" t="s">
        <v>151</v>
      </c>
      <c r="D3" s="274"/>
      <c r="F3" s="274"/>
    </row>
    <row r="4" spans="1:6" ht="18" customHeight="1" x14ac:dyDescent="0.15">
      <c r="B4" s="729" t="s">
        <v>111</v>
      </c>
      <c r="C4" s="732" t="s">
        <v>112</v>
      </c>
      <c r="D4" s="733"/>
      <c r="E4" s="732" t="s">
        <v>114</v>
      </c>
      <c r="F4" s="733"/>
    </row>
    <row r="5" spans="1:6" ht="18" customHeight="1" thickBot="1" x14ac:dyDescent="0.2">
      <c r="B5" s="730"/>
      <c r="C5" s="734" t="s">
        <v>113</v>
      </c>
      <c r="D5" s="735"/>
      <c r="E5" s="734" t="s">
        <v>115</v>
      </c>
      <c r="F5" s="735"/>
    </row>
    <row r="6" spans="1:6" ht="14.25" thickBot="1" x14ac:dyDescent="0.2">
      <c r="B6" s="731"/>
      <c r="C6" s="228" t="s">
        <v>116</v>
      </c>
      <c r="D6" s="275" t="s">
        <v>152</v>
      </c>
      <c r="E6" s="228" t="s">
        <v>116</v>
      </c>
      <c r="F6" s="275" t="s">
        <v>152</v>
      </c>
    </row>
    <row r="7" spans="1:6" ht="27.75" customHeight="1" thickBot="1" x14ac:dyDescent="0.2">
      <c r="B7" s="726" t="s">
        <v>117</v>
      </c>
      <c r="C7" s="120" t="s">
        <v>118</v>
      </c>
      <c r="D7" s="276">
        <v>14000</v>
      </c>
      <c r="E7" s="120" t="s">
        <v>119</v>
      </c>
      <c r="F7" s="276">
        <v>600000</v>
      </c>
    </row>
    <row r="8" spans="1:6" ht="27.75" customHeight="1" thickBot="1" x14ac:dyDescent="0.2">
      <c r="B8" s="727"/>
      <c r="C8" s="120" t="s">
        <v>120</v>
      </c>
      <c r="D8" s="276">
        <v>28000</v>
      </c>
      <c r="E8" s="120" t="s">
        <v>118</v>
      </c>
      <c r="F8" s="276">
        <v>1422000</v>
      </c>
    </row>
    <row r="9" spans="1:6" ht="27.75" customHeight="1" thickBot="1" x14ac:dyDescent="0.2">
      <c r="B9" s="727"/>
      <c r="C9" s="120" t="s">
        <v>121</v>
      </c>
      <c r="D9" s="276">
        <v>42000</v>
      </c>
      <c r="E9" s="120" t="s">
        <v>122</v>
      </c>
      <c r="F9" s="276">
        <v>1760000</v>
      </c>
    </row>
    <row r="10" spans="1:6" ht="27.75" customHeight="1" thickBot="1" x14ac:dyDescent="0.2">
      <c r="B10" s="727"/>
      <c r="C10" s="121"/>
      <c r="D10" s="277"/>
      <c r="E10" s="120" t="s">
        <v>123</v>
      </c>
      <c r="F10" s="276">
        <v>4366000</v>
      </c>
    </row>
    <row r="11" spans="1:6" ht="27.75" customHeight="1" thickBot="1" x14ac:dyDescent="0.2">
      <c r="B11" s="728"/>
      <c r="C11" s="121"/>
      <c r="D11" s="277"/>
      <c r="E11" s="120" t="s">
        <v>124</v>
      </c>
      <c r="F11" s="276">
        <v>5092000</v>
      </c>
    </row>
    <row r="12" spans="1:6" ht="27.75" customHeight="1" thickBot="1" x14ac:dyDescent="0.2">
      <c r="B12" s="726" t="s">
        <v>125</v>
      </c>
      <c r="C12" s="120" t="s">
        <v>118</v>
      </c>
      <c r="D12" s="276">
        <v>14000</v>
      </c>
      <c r="E12" s="120" t="s">
        <v>119</v>
      </c>
      <c r="F12" s="276">
        <v>600000</v>
      </c>
    </row>
    <row r="13" spans="1:6" ht="27.75" customHeight="1" thickBot="1" x14ac:dyDescent="0.2">
      <c r="B13" s="727"/>
      <c r="C13" s="120" t="s">
        <v>120</v>
      </c>
      <c r="D13" s="276">
        <v>28000</v>
      </c>
      <c r="E13" s="120" t="s">
        <v>118</v>
      </c>
      <c r="F13" s="276">
        <v>1422000</v>
      </c>
    </row>
    <row r="14" spans="1:6" ht="27.75" customHeight="1" thickBot="1" x14ac:dyDescent="0.2">
      <c r="B14" s="727"/>
      <c r="C14" s="120" t="s">
        <v>121</v>
      </c>
      <c r="D14" s="276">
        <v>42000</v>
      </c>
      <c r="E14" s="120" t="s">
        <v>122</v>
      </c>
      <c r="F14" s="276">
        <v>1760000</v>
      </c>
    </row>
    <row r="15" spans="1:6" ht="27.75" customHeight="1" thickBot="1" x14ac:dyDescent="0.2">
      <c r="B15" s="727"/>
      <c r="C15" s="121"/>
      <c r="D15" s="277"/>
      <c r="E15" s="120" t="s">
        <v>123</v>
      </c>
      <c r="F15" s="276">
        <v>4366000</v>
      </c>
    </row>
    <row r="16" spans="1:6" ht="27.75" customHeight="1" thickBot="1" x14ac:dyDescent="0.2">
      <c r="B16" s="728"/>
      <c r="C16" s="121"/>
      <c r="D16" s="277"/>
      <c r="E16" s="120" t="s">
        <v>124</v>
      </c>
      <c r="F16" s="276">
        <v>5092000</v>
      </c>
    </row>
    <row r="17" spans="2:6" ht="27.75" customHeight="1" thickBot="1" x14ac:dyDescent="0.2">
      <c r="B17" s="726" t="s">
        <v>174</v>
      </c>
      <c r="C17" s="120" t="s">
        <v>118</v>
      </c>
      <c r="D17" s="276">
        <v>20200</v>
      </c>
      <c r="E17" s="120" t="s">
        <v>119</v>
      </c>
      <c r="F17" s="276">
        <v>552000</v>
      </c>
    </row>
    <row r="18" spans="2:6" ht="27.75" customHeight="1" thickBot="1" x14ac:dyDescent="0.2">
      <c r="B18" s="727"/>
      <c r="C18" s="120" t="s">
        <v>120</v>
      </c>
      <c r="D18" s="276">
        <v>40400</v>
      </c>
      <c r="E18" s="120" t="s">
        <v>118</v>
      </c>
      <c r="F18" s="276">
        <v>1619000</v>
      </c>
    </row>
    <row r="19" spans="2:6" ht="27.75" customHeight="1" thickBot="1" x14ac:dyDescent="0.2">
      <c r="B19" s="727"/>
      <c r="C19" s="120" t="s">
        <v>121</v>
      </c>
      <c r="D19" s="276">
        <v>60600</v>
      </c>
      <c r="E19" s="120" t="s">
        <v>122</v>
      </c>
      <c r="F19" s="276">
        <v>2540000</v>
      </c>
    </row>
    <row r="20" spans="2:6" ht="27.75" customHeight="1" thickBot="1" x14ac:dyDescent="0.2">
      <c r="B20" s="727"/>
      <c r="C20" s="121"/>
      <c r="D20" s="277"/>
      <c r="E20" s="120" t="s">
        <v>123</v>
      </c>
      <c r="F20" s="276">
        <v>5220000</v>
      </c>
    </row>
    <row r="21" spans="2:6" ht="27.75" customHeight="1" thickBot="1" x14ac:dyDescent="0.2">
      <c r="B21" s="728"/>
      <c r="C21" s="121"/>
      <c r="D21" s="277"/>
      <c r="E21" s="120" t="s">
        <v>124</v>
      </c>
      <c r="F21" s="276">
        <v>6168000</v>
      </c>
    </row>
    <row r="22" spans="2:6" ht="27.75" customHeight="1" thickBot="1" x14ac:dyDescent="0.2">
      <c r="B22" s="726" t="s">
        <v>173</v>
      </c>
      <c r="C22" s="120" t="s">
        <v>118</v>
      </c>
      <c r="D22" s="276">
        <v>12900</v>
      </c>
      <c r="E22" s="120" t="s">
        <v>119</v>
      </c>
      <c r="F22" s="276">
        <v>552000</v>
      </c>
    </row>
    <row r="23" spans="2:6" ht="27.75" customHeight="1" thickBot="1" x14ac:dyDescent="0.2">
      <c r="B23" s="727"/>
      <c r="C23" s="120" t="s">
        <v>120</v>
      </c>
      <c r="D23" s="276">
        <v>25800</v>
      </c>
      <c r="E23" s="120" t="s">
        <v>118</v>
      </c>
      <c r="F23" s="276">
        <v>1308000</v>
      </c>
    </row>
    <row r="24" spans="2:6" ht="27.75" customHeight="1" thickBot="1" x14ac:dyDescent="0.2">
      <c r="B24" s="727"/>
      <c r="C24" s="120" t="s">
        <v>121</v>
      </c>
      <c r="D24" s="276">
        <v>38700</v>
      </c>
      <c r="E24" s="120" t="s">
        <v>122</v>
      </c>
      <c r="F24" s="276">
        <v>1619000</v>
      </c>
    </row>
    <row r="25" spans="2:6" ht="27.75" customHeight="1" thickBot="1" x14ac:dyDescent="0.2">
      <c r="B25" s="727"/>
      <c r="C25" s="121"/>
      <c r="D25" s="277"/>
      <c r="E25" s="120" t="s">
        <v>123</v>
      </c>
      <c r="F25" s="276">
        <v>4017000</v>
      </c>
    </row>
    <row r="26" spans="2:6" ht="27.75" customHeight="1" thickBot="1" x14ac:dyDescent="0.2">
      <c r="B26" s="728"/>
      <c r="C26" s="121"/>
      <c r="D26" s="277"/>
      <c r="E26" s="120" t="s">
        <v>124</v>
      </c>
      <c r="F26" s="276">
        <v>4685000</v>
      </c>
    </row>
    <row r="27" spans="2:6" ht="27.75" customHeight="1" thickBot="1" x14ac:dyDescent="0.2">
      <c r="B27" s="726" t="s">
        <v>172</v>
      </c>
      <c r="C27" s="120" t="s">
        <v>118</v>
      </c>
      <c r="D27" s="276">
        <v>12900</v>
      </c>
      <c r="E27" s="120" t="s">
        <v>119</v>
      </c>
      <c r="F27" s="276">
        <v>552000</v>
      </c>
    </row>
    <row r="28" spans="2:6" ht="27.75" customHeight="1" thickBot="1" x14ac:dyDescent="0.2">
      <c r="B28" s="727"/>
      <c r="C28" s="120" t="s">
        <v>120</v>
      </c>
      <c r="D28" s="276">
        <v>25800</v>
      </c>
      <c r="E28" s="120" t="s">
        <v>118</v>
      </c>
      <c r="F28" s="276">
        <v>1308000</v>
      </c>
    </row>
    <row r="29" spans="2:6" ht="27.75" customHeight="1" thickBot="1" x14ac:dyDescent="0.2">
      <c r="B29" s="727"/>
      <c r="C29" s="120" t="s">
        <v>121</v>
      </c>
      <c r="D29" s="276">
        <v>38700</v>
      </c>
      <c r="E29" s="120" t="s">
        <v>122</v>
      </c>
      <c r="F29" s="276">
        <v>1619000</v>
      </c>
    </row>
    <row r="30" spans="2:6" ht="27.75" customHeight="1" thickBot="1" x14ac:dyDescent="0.2">
      <c r="B30" s="727"/>
      <c r="C30" s="121"/>
      <c r="D30" s="277"/>
      <c r="E30" s="120" t="s">
        <v>123</v>
      </c>
      <c r="F30" s="276">
        <v>4017000</v>
      </c>
    </row>
    <row r="31" spans="2:6" ht="27.75" customHeight="1" thickBot="1" x14ac:dyDescent="0.2">
      <c r="B31" s="728"/>
      <c r="C31" s="121"/>
      <c r="D31" s="277"/>
      <c r="E31" s="120" t="s">
        <v>124</v>
      </c>
      <c r="F31" s="276">
        <v>4685000</v>
      </c>
    </row>
    <row r="32" spans="2:6" ht="27.75" customHeight="1" thickBot="1" x14ac:dyDescent="0.2">
      <c r="B32" s="726" t="s">
        <v>171</v>
      </c>
      <c r="C32" s="120" t="s">
        <v>118</v>
      </c>
      <c r="D32" s="276">
        <v>88600</v>
      </c>
      <c r="E32" s="120" t="s">
        <v>119</v>
      </c>
      <c r="F32" s="276">
        <v>314000</v>
      </c>
    </row>
    <row r="33" spans="2:6" ht="27.75" customHeight="1" thickBot="1" x14ac:dyDescent="0.2">
      <c r="B33" s="727"/>
      <c r="C33" s="120" t="s">
        <v>120</v>
      </c>
      <c r="D33" s="276">
        <v>177200</v>
      </c>
      <c r="E33" s="120" t="s">
        <v>118</v>
      </c>
      <c r="F33" s="276">
        <v>627000</v>
      </c>
    </row>
    <row r="34" spans="2:6" ht="27.75" customHeight="1" thickBot="1" x14ac:dyDescent="0.2">
      <c r="B34" s="727"/>
      <c r="C34" s="120" t="s">
        <v>121</v>
      </c>
      <c r="D34" s="276">
        <v>265800</v>
      </c>
      <c r="E34" s="120" t="s">
        <v>122</v>
      </c>
      <c r="F34" s="276">
        <v>1122000</v>
      </c>
    </row>
    <row r="35" spans="2:6" ht="27.75" customHeight="1" thickBot="1" x14ac:dyDescent="0.2">
      <c r="B35" s="727"/>
      <c r="C35" s="121"/>
      <c r="D35" s="277"/>
      <c r="E35" s="120" t="s">
        <v>123</v>
      </c>
      <c r="F35" s="276">
        <v>2792000</v>
      </c>
    </row>
    <row r="36" spans="2:6" ht="27.75" customHeight="1" thickBot="1" x14ac:dyDescent="0.2">
      <c r="B36" s="728"/>
      <c r="C36" s="121"/>
      <c r="D36" s="277"/>
      <c r="E36" s="120" t="s">
        <v>124</v>
      </c>
      <c r="F36" s="276">
        <v>4433000</v>
      </c>
    </row>
    <row r="37" spans="2:6" ht="27.75" customHeight="1" thickBot="1" x14ac:dyDescent="0.2">
      <c r="B37" s="726" t="s">
        <v>170</v>
      </c>
      <c r="C37" s="120" t="s">
        <v>118</v>
      </c>
      <c r="D37" s="276">
        <v>88600</v>
      </c>
      <c r="E37" s="120" t="s">
        <v>119</v>
      </c>
      <c r="F37" s="276">
        <v>161000</v>
      </c>
    </row>
    <row r="38" spans="2:6" ht="27.75" customHeight="1" thickBot="1" x14ac:dyDescent="0.2">
      <c r="B38" s="727"/>
      <c r="C38" s="120" t="s">
        <v>120</v>
      </c>
      <c r="D38" s="276">
        <v>177200</v>
      </c>
      <c r="E38" s="120" t="s">
        <v>118</v>
      </c>
      <c r="F38" s="276">
        <v>321000</v>
      </c>
    </row>
    <row r="39" spans="2:6" ht="27.75" customHeight="1" thickBot="1" x14ac:dyDescent="0.2">
      <c r="B39" s="727"/>
      <c r="C39" s="120" t="s">
        <v>121</v>
      </c>
      <c r="D39" s="276">
        <v>265800</v>
      </c>
      <c r="E39" s="120" t="s">
        <v>122</v>
      </c>
      <c r="F39" s="276">
        <v>587000</v>
      </c>
    </row>
    <row r="40" spans="2:6" ht="27.75" customHeight="1" thickBot="1" x14ac:dyDescent="0.2">
      <c r="B40" s="727"/>
      <c r="C40" s="121"/>
      <c r="D40" s="277"/>
      <c r="E40" s="120" t="s">
        <v>123</v>
      </c>
      <c r="F40" s="276">
        <v>1894000</v>
      </c>
    </row>
    <row r="41" spans="2:6" ht="27.75" customHeight="1" thickBot="1" x14ac:dyDescent="0.2">
      <c r="B41" s="728"/>
      <c r="C41" s="121"/>
      <c r="D41" s="277"/>
      <c r="E41" s="120" t="s">
        <v>124</v>
      </c>
      <c r="F41" s="276">
        <v>3174000</v>
      </c>
    </row>
    <row r="42" spans="2:6" ht="27.75" customHeight="1" thickBot="1" x14ac:dyDescent="0.2">
      <c r="B42" s="726" t="s">
        <v>126</v>
      </c>
      <c r="C42" s="120" t="s">
        <v>118</v>
      </c>
      <c r="D42" s="276">
        <v>17700</v>
      </c>
      <c r="E42" s="120" t="s">
        <v>119</v>
      </c>
      <c r="F42" s="276">
        <v>600000</v>
      </c>
    </row>
    <row r="43" spans="2:6" ht="27.75" customHeight="1" thickBot="1" x14ac:dyDescent="0.2">
      <c r="B43" s="727"/>
      <c r="C43" s="120" t="s">
        <v>120</v>
      </c>
      <c r="D43" s="276">
        <v>35400</v>
      </c>
      <c r="E43" s="120" t="s">
        <v>118</v>
      </c>
      <c r="F43" s="276">
        <v>1422000</v>
      </c>
    </row>
    <row r="44" spans="2:6" ht="27.75" customHeight="1" thickBot="1" x14ac:dyDescent="0.2">
      <c r="B44" s="727"/>
      <c r="C44" s="120" t="s">
        <v>121</v>
      </c>
      <c r="D44" s="276">
        <v>53100</v>
      </c>
      <c r="E44" s="120" t="s">
        <v>122</v>
      </c>
      <c r="F44" s="276">
        <v>1760000</v>
      </c>
    </row>
    <row r="45" spans="2:6" ht="27.75" customHeight="1" thickBot="1" x14ac:dyDescent="0.2">
      <c r="B45" s="727"/>
      <c r="C45" s="121"/>
      <c r="D45" s="277"/>
      <c r="E45" s="120" t="s">
        <v>123</v>
      </c>
      <c r="F45" s="276">
        <v>4346000</v>
      </c>
    </row>
    <row r="46" spans="2:6" ht="27.75" customHeight="1" thickBot="1" x14ac:dyDescent="0.2">
      <c r="B46" s="728"/>
      <c r="C46" s="121"/>
      <c r="D46" s="277"/>
      <c r="E46" s="120" t="s">
        <v>124</v>
      </c>
      <c r="F46" s="276">
        <v>5071000</v>
      </c>
    </row>
    <row r="47" spans="2:6" ht="68.25" customHeight="1" x14ac:dyDescent="0.15">
      <c r="B47" s="736" t="s">
        <v>169</v>
      </c>
      <c r="C47" s="736"/>
      <c r="D47" s="736"/>
      <c r="E47" s="736"/>
      <c r="F47" s="736"/>
    </row>
    <row r="48" spans="2:6" x14ac:dyDescent="0.15">
      <c r="B48" s="128"/>
    </row>
    <row r="49" spans="2:6" ht="14.25" thickBot="1" x14ac:dyDescent="0.2">
      <c r="B49" s="122" t="s">
        <v>153</v>
      </c>
    </row>
    <row r="50" spans="2:6" ht="27.75" customHeight="1" thickBot="1" x14ac:dyDescent="0.2">
      <c r="B50" s="123" t="s">
        <v>154</v>
      </c>
      <c r="C50" s="737" t="s">
        <v>155</v>
      </c>
      <c r="D50" s="738"/>
      <c r="E50" s="738"/>
      <c r="F50" s="739"/>
    </row>
    <row r="51" spans="2:6" ht="27.75" customHeight="1" x14ac:dyDescent="0.15">
      <c r="B51" s="740" t="s">
        <v>114</v>
      </c>
      <c r="C51" s="737" t="s">
        <v>156</v>
      </c>
      <c r="D51" s="738"/>
      <c r="E51" s="738"/>
      <c r="F51" s="739"/>
    </row>
    <row r="52" spans="2:6" ht="27.75" customHeight="1" x14ac:dyDescent="0.15">
      <c r="B52" s="741"/>
      <c r="C52" s="743" t="s">
        <v>157</v>
      </c>
      <c r="D52" s="744"/>
      <c r="E52" s="744"/>
      <c r="F52" s="745"/>
    </row>
    <row r="53" spans="2:6" ht="27.75" customHeight="1" x14ac:dyDescent="0.15">
      <c r="B53" s="741"/>
      <c r="C53" s="743" t="s">
        <v>158</v>
      </c>
      <c r="D53" s="744"/>
      <c r="E53" s="744"/>
      <c r="F53" s="745"/>
    </row>
    <row r="54" spans="2:6" ht="27.75" customHeight="1" x14ac:dyDescent="0.15">
      <c r="B54" s="741"/>
      <c r="C54" s="743" t="s">
        <v>159</v>
      </c>
      <c r="D54" s="744"/>
      <c r="E54" s="744"/>
      <c r="F54" s="745"/>
    </row>
    <row r="55" spans="2:6" ht="27.75" customHeight="1" x14ac:dyDescent="0.15">
      <c r="B55" s="741"/>
      <c r="C55" s="743" t="s">
        <v>160</v>
      </c>
      <c r="D55" s="744"/>
      <c r="E55" s="744"/>
      <c r="F55" s="745"/>
    </row>
    <row r="56" spans="2:6" ht="90" customHeight="1" x14ac:dyDescent="0.15">
      <c r="B56" s="741"/>
      <c r="C56" s="746" t="s">
        <v>161</v>
      </c>
      <c r="D56" s="747"/>
      <c r="E56" s="747"/>
      <c r="F56" s="748"/>
    </row>
    <row r="57" spans="2:6" ht="27.75" customHeight="1" x14ac:dyDescent="0.15">
      <c r="B57" s="741"/>
      <c r="C57" s="746" t="s">
        <v>162</v>
      </c>
      <c r="D57" s="747"/>
      <c r="E57" s="747"/>
      <c r="F57" s="748"/>
    </row>
    <row r="58" spans="2:6" ht="27.75" customHeight="1" thickBot="1" x14ac:dyDescent="0.2">
      <c r="B58" s="742"/>
      <c r="C58" s="750" t="s">
        <v>163</v>
      </c>
      <c r="D58" s="751"/>
      <c r="E58" s="751"/>
      <c r="F58" s="752"/>
    </row>
    <row r="59" spans="2:6" ht="27.75" customHeight="1" x14ac:dyDescent="0.15">
      <c r="B59" s="740" t="s">
        <v>112</v>
      </c>
      <c r="C59" s="746" t="s">
        <v>157</v>
      </c>
      <c r="D59" s="747"/>
      <c r="E59" s="747"/>
      <c r="F59" s="748"/>
    </row>
    <row r="60" spans="2:6" ht="27.75" customHeight="1" x14ac:dyDescent="0.15">
      <c r="B60" s="741"/>
      <c r="C60" s="746" t="s">
        <v>164</v>
      </c>
      <c r="D60" s="747"/>
      <c r="E60" s="747"/>
      <c r="F60" s="748"/>
    </row>
    <row r="61" spans="2:6" ht="27.75" customHeight="1" x14ac:dyDescent="0.15">
      <c r="B61" s="741"/>
      <c r="C61" s="746" t="s">
        <v>165</v>
      </c>
      <c r="D61" s="747"/>
      <c r="E61" s="747"/>
      <c r="F61" s="748"/>
    </row>
    <row r="62" spans="2:6" ht="27.75" customHeight="1" x14ac:dyDescent="0.15">
      <c r="B62" s="741"/>
      <c r="C62" s="746" t="s">
        <v>159</v>
      </c>
      <c r="D62" s="747"/>
      <c r="E62" s="747"/>
      <c r="F62" s="748"/>
    </row>
    <row r="63" spans="2:6" ht="54" customHeight="1" x14ac:dyDescent="0.15">
      <c r="B63" s="741"/>
      <c r="C63" s="746" t="s">
        <v>160</v>
      </c>
      <c r="D63" s="747"/>
      <c r="E63" s="747"/>
      <c r="F63" s="748"/>
    </row>
    <row r="64" spans="2:6" ht="54" customHeight="1" x14ac:dyDescent="0.15">
      <c r="B64" s="741"/>
      <c r="C64" s="746" t="s">
        <v>166</v>
      </c>
      <c r="D64" s="747"/>
      <c r="E64" s="747"/>
      <c r="F64" s="748"/>
    </row>
    <row r="65" spans="2:6" ht="54" customHeight="1" thickBot="1" x14ac:dyDescent="0.2">
      <c r="B65" s="742"/>
      <c r="C65" s="750" t="s">
        <v>167</v>
      </c>
      <c r="D65" s="751"/>
      <c r="E65" s="751"/>
      <c r="F65" s="752"/>
    </row>
    <row r="66" spans="2:6" ht="66.75" customHeight="1" x14ac:dyDescent="0.15">
      <c r="B66" s="749" t="s">
        <v>168</v>
      </c>
      <c r="C66" s="749"/>
      <c r="D66" s="749"/>
      <c r="E66" s="749"/>
      <c r="F66" s="749"/>
    </row>
  </sheetData>
  <sheetProtection algorithmName="SHA-512" hashValue="VQktXlIiCMtt7sLc8vyUatQPfhhDHVMa+txjim/mPHn/R71kQ8bSfwhrSZEEMhA157JyMMTxusTsx8QRqZByPw==" saltValue="c64A+/X34NPTJes+C98PAw==" spinCount="100000" sheet="1" objects="1" scenarios="1"/>
  <mergeCells count="33">
    <mergeCell ref="B66:F66"/>
    <mergeCell ref="C57:F57"/>
    <mergeCell ref="C58:F58"/>
    <mergeCell ref="B59:B65"/>
    <mergeCell ref="C59:F59"/>
    <mergeCell ref="C60:F60"/>
    <mergeCell ref="C61:F61"/>
    <mergeCell ref="C62:F62"/>
    <mergeCell ref="C63:F63"/>
    <mergeCell ref="C64:F64"/>
    <mergeCell ref="C65:F65"/>
    <mergeCell ref="B42:B46"/>
    <mergeCell ref="B47:F47"/>
    <mergeCell ref="C50:F50"/>
    <mergeCell ref="B51:B58"/>
    <mergeCell ref="C51:F51"/>
    <mergeCell ref="C52:F52"/>
    <mergeCell ref="C53:F53"/>
    <mergeCell ref="C54:F54"/>
    <mergeCell ref="C55:F55"/>
    <mergeCell ref="C56:F56"/>
    <mergeCell ref="B37:B41"/>
    <mergeCell ref="B4:B6"/>
    <mergeCell ref="C4:D4"/>
    <mergeCell ref="E4:F4"/>
    <mergeCell ref="C5:D5"/>
    <mergeCell ref="E5:F5"/>
    <mergeCell ref="B7:B11"/>
    <mergeCell ref="B12:B16"/>
    <mergeCell ref="B17:B21"/>
    <mergeCell ref="B22:B26"/>
    <mergeCell ref="B27:B31"/>
    <mergeCell ref="B32:B36"/>
  </mergeCells>
  <phoneticPr fontId="3"/>
  <printOptions horizontalCentered="1" verticalCentered="1"/>
  <pageMargins left="0.70866141732283472" right="0.70866141732283472" top="0.74803149606299213" bottom="0.74803149606299213" header="0.31496062992125984" footer="0.31496062992125984"/>
  <pageSetup paperSize="9" scale="62" orientation="portrait" r:id="rId1"/>
  <rowBreaks count="1" manualBreakCount="1">
    <brk id="47"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8"/>
  <sheetViews>
    <sheetView zoomScale="70" zoomScaleNormal="70" workbookViewId="0">
      <pane xSplit="3" ySplit="1" topLeftCell="D2" activePane="bottomRight" state="frozen"/>
      <selection activeCell="C12" sqref="C12"/>
      <selection pane="topRight" activeCell="C12" sqref="C12"/>
      <selection pane="bottomLeft" activeCell="C12" sqref="C12"/>
      <selection pane="bottomRight"/>
    </sheetView>
  </sheetViews>
  <sheetFormatPr defaultRowHeight="18.75" x14ac:dyDescent="0.15"/>
  <cols>
    <col min="1" max="1" width="11.875" style="293" customWidth="1"/>
    <col min="2" max="2" width="22.875" style="259" customWidth="1"/>
    <col min="3" max="3" width="49.375" style="259" customWidth="1"/>
    <col min="4" max="4" width="42.125" style="259" customWidth="1"/>
    <col min="5" max="5" width="37.75" style="259" customWidth="1"/>
    <col min="6" max="6" width="19.375" style="259" customWidth="1"/>
    <col min="7" max="16384" width="9" style="259"/>
  </cols>
  <sheetData>
    <row r="1" spans="1:6" ht="21.75" customHeight="1" x14ac:dyDescent="0.15">
      <c r="A1" s="292" t="s">
        <v>341</v>
      </c>
      <c r="B1" s="258" t="s">
        <v>342</v>
      </c>
      <c r="C1" s="258" t="s">
        <v>343</v>
      </c>
      <c r="D1" s="258" t="s">
        <v>344</v>
      </c>
      <c r="E1" s="258" t="s">
        <v>345</v>
      </c>
      <c r="F1" s="258" t="s">
        <v>473</v>
      </c>
    </row>
    <row r="2" spans="1:6" ht="18" customHeight="1" x14ac:dyDescent="0.15">
      <c r="A2" s="350" t="s">
        <v>508</v>
      </c>
      <c r="B2" s="260" t="s">
        <v>117</v>
      </c>
      <c r="C2" s="351" t="s">
        <v>302</v>
      </c>
      <c r="D2" s="352" t="s">
        <v>784</v>
      </c>
      <c r="E2" s="260" t="s">
        <v>855</v>
      </c>
      <c r="F2" s="353" t="s">
        <v>458</v>
      </c>
    </row>
    <row r="3" spans="1:6" ht="18" customHeight="1" x14ac:dyDescent="0.15">
      <c r="A3" s="354" t="s">
        <v>509</v>
      </c>
      <c r="B3" s="262" t="s">
        <v>117</v>
      </c>
      <c r="C3" s="351" t="s">
        <v>305</v>
      </c>
      <c r="D3" s="352" t="s">
        <v>785</v>
      </c>
      <c r="E3" s="260" t="s">
        <v>856</v>
      </c>
      <c r="F3" s="353" t="s">
        <v>458</v>
      </c>
    </row>
    <row r="4" spans="1:6" ht="18" customHeight="1" x14ac:dyDescent="0.15">
      <c r="A4" s="354" t="s">
        <v>510</v>
      </c>
      <c r="B4" s="262" t="s">
        <v>117</v>
      </c>
      <c r="C4" s="351" t="s">
        <v>308</v>
      </c>
      <c r="D4" s="352" t="s">
        <v>786</v>
      </c>
      <c r="E4" s="260" t="s">
        <v>857</v>
      </c>
      <c r="F4" s="353" t="s">
        <v>458</v>
      </c>
    </row>
    <row r="5" spans="1:6" ht="18" customHeight="1" x14ac:dyDescent="0.15">
      <c r="A5" s="354" t="s">
        <v>511</v>
      </c>
      <c r="B5" s="262" t="s">
        <v>117</v>
      </c>
      <c r="C5" s="351" t="s">
        <v>383</v>
      </c>
      <c r="D5" s="352" t="s">
        <v>787</v>
      </c>
      <c r="E5" s="260" t="s">
        <v>858</v>
      </c>
      <c r="F5" s="353" t="s">
        <v>458</v>
      </c>
    </row>
    <row r="6" spans="1:6" ht="18" customHeight="1" x14ac:dyDescent="0.15">
      <c r="A6" s="354" t="s">
        <v>512</v>
      </c>
      <c r="B6" s="262" t="s">
        <v>117</v>
      </c>
      <c r="C6" s="351" t="s">
        <v>311</v>
      </c>
      <c r="D6" s="352" t="s">
        <v>788</v>
      </c>
      <c r="E6" s="260" t="s">
        <v>859</v>
      </c>
      <c r="F6" s="353" t="s">
        <v>458</v>
      </c>
    </row>
    <row r="7" spans="1:6" ht="18" customHeight="1" x14ac:dyDescent="0.15">
      <c r="A7" s="354" t="s">
        <v>513</v>
      </c>
      <c r="B7" s="262" t="s">
        <v>117</v>
      </c>
      <c r="C7" s="351" t="s">
        <v>391</v>
      </c>
      <c r="D7" s="352" t="s">
        <v>789</v>
      </c>
      <c r="E7" s="260" t="s">
        <v>860</v>
      </c>
      <c r="F7" s="353" t="s">
        <v>458</v>
      </c>
    </row>
    <row r="8" spans="1:6" ht="18" customHeight="1" x14ac:dyDescent="0.15">
      <c r="A8" s="354" t="s">
        <v>514</v>
      </c>
      <c r="B8" s="262" t="s">
        <v>117</v>
      </c>
      <c r="C8" s="351" t="s">
        <v>394</v>
      </c>
      <c r="D8" s="352" t="s">
        <v>788</v>
      </c>
      <c r="E8" s="260" t="s">
        <v>859</v>
      </c>
      <c r="F8" s="353" t="s">
        <v>458</v>
      </c>
    </row>
    <row r="9" spans="1:6" ht="18" customHeight="1" x14ac:dyDescent="0.15">
      <c r="A9" s="354" t="s">
        <v>515</v>
      </c>
      <c r="B9" s="262" t="s">
        <v>117</v>
      </c>
      <c r="C9" s="351" t="s">
        <v>397</v>
      </c>
      <c r="D9" s="352" t="s">
        <v>790</v>
      </c>
      <c r="E9" s="260" t="s">
        <v>861</v>
      </c>
      <c r="F9" s="353" t="s">
        <v>458</v>
      </c>
    </row>
    <row r="10" spans="1:6" ht="18" customHeight="1" x14ac:dyDescent="0.15">
      <c r="A10" s="354" t="s">
        <v>516</v>
      </c>
      <c r="B10" s="262" t="s">
        <v>117</v>
      </c>
      <c r="C10" s="351" t="s">
        <v>399</v>
      </c>
      <c r="D10" s="352" t="s">
        <v>346</v>
      </c>
      <c r="E10" s="260" t="s">
        <v>862</v>
      </c>
      <c r="F10" s="353" t="s">
        <v>458</v>
      </c>
    </row>
    <row r="11" spans="1:6" ht="18" customHeight="1" x14ac:dyDescent="0.15">
      <c r="A11" s="354" t="s">
        <v>517</v>
      </c>
      <c r="B11" s="262" t="s">
        <v>117</v>
      </c>
      <c r="C11" s="351" t="s">
        <v>401</v>
      </c>
      <c r="D11" s="352" t="s">
        <v>791</v>
      </c>
      <c r="E11" s="260" t="s">
        <v>863</v>
      </c>
      <c r="F11" s="353" t="s">
        <v>458</v>
      </c>
    </row>
    <row r="12" spans="1:6" ht="18" customHeight="1" x14ac:dyDescent="0.15">
      <c r="A12" s="354" t="s">
        <v>518</v>
      </c>
      <c r="B12" s="262" t="s">
        <v>117</v>
      </c>
      <c r="C12" s="351" t="s">
        <v>404</v>
      </c>
      <c r="D12" s="352" t="s">
        <v>792</v>
      </c>
      <c r="E12" s="260" t="s">
        <v>864</v>
      </c>
      <c r="F12" s="353" t="s">
        <v>458</v>
      </c>
    </row>
    <row r="13" spans="1:6" ht="18" customHeight="1" x14ac:dyDescent="0.15">
      <c r="A13" s="354" t="s">
        <v>519</v>
      </c>
      <c r="B13" s="262" t="s">
        <v>117</v>
      </c>
      <c r="C13" s="351" t="s">
        <v>520</v>
      </c>
      <c r="D13" s="352" t="s">
        <v>793</v>
      </c>
      <c r="E13" s="260" t="s">
        <v>865</v>
      </c>
      <c r="F13" s="353" t="s">
        <v>458</v>
      </c>
    </row>
    <row r="14" spans="1:6" ht="18" customHeight="1" x14ac:dyDescent="0.15">
      <c r="A14" s="354" t="s">
        <v>521</v>
      </c>
      <c r="B14" s="262" t="s">
        <v>117</v>
      </c>
      <c r="C14" s="351" t="s">
        <v>316</v>
      </c>
      <c r="D14" s="352" t="s">
        <v>794</v>
      </c>
      <c r="E14" s="260" t="s">
        <v>866</v>
      </c>
      <c r="F14" s="353" t="s">
        <v>53</v>
      </c>
    </row>
    <row r="15" spans="1:6" ht="18" customHeight="1" x14ac:dyDescent="0.15">
      <c r="A15" s="354" t="s">
        <v>522</v>
      </c>
      <c r="B15" s="262" t="s">
        <v>117</v>
      </c>
      <c r="C15" s="351" t="s">
        <v>412</v>
      </c>
      <c r="D15" s="352" t="s">
        <v>794</v>
      </c>
      <c r="E15" s="260" t="s">
        <v>866</v>
      </c>
      <c r="F15" s="353" t="s">
        <v>53</v>
      </c>
    </row>
    <row r="16" spans="1:6" ht="18" customHeight="1" x14ac:dyDescent="0.15">
      <c r="A16" s="354" t="s">
        <v>523</v>
      </c>
      <c r="B16" s="262" t="s">
        <v>117</v>
      </c>
      <c r="C16" s="351" t="s">
        <v>415</v>
      </c>
      <c r="D16" s="352" t="s">
        <v>795</v>
      </c>
      <c r="E16" s="260" t="s">
        <v>347</v>
      </c>
      <c r="F16" s="353" t="s">
        <v>458</v>
      </c>
    </row>
    <row r="17" spans="1:6" ht="18" customHeight="1" x14ac:dyDescent="0.15">
      <c r="A17" s="354" t="s">
        <v>524</v>
      </c>
      <c r="B17" s="262" t="s">
        <v>117</v>
      </c>
      <c r="C17" s="351" t="s">
        <v>418</v>
      </c>
      <c r="D17" s="352" t="s">
        <v>796</v>
      </c>
      <c r="E17" s="260" t="s">
        <v>348</v>
      </c>
      <c r="F17" s="353" t="s">
        <v>458</v>
      </c>
    </row>
    <row r="18" spans="1:6" ht="18" customHeight="1" x14ac:dyDescent="0.15">
      <c r="A18" s="354" t="s">
        <v>525</v>
      </c>
      <c r="B18" s="262" t="s">
        <v>117</v>
      </c>
      <c r="C18" s="351" t="s">
        <v>422</v>
      </c>
      <c r="D18" s="352" t="s">
        <v>349</v>
      </c>
      <c r="E18" s="260" t="s">
        <v>867</v>
      </c>
      <c r="F18" s="353" t="s">
        <v>458</v>
      </c>
    </row>
    <row r="19" spans="1:6" ht="18" customHeight="1" x14ac:dyDescent="0.15">
      <c r="A19" s="354" t="s">
        <v>526</v>
      </c>
      <c r="B19" s="262" t="s">
        <v>117</v>
      </c>
      <c r="C19" s="351" t="s">
        <v>868</v>
      </c>
      <c r="D19" s="352" t="s">
        <v>797</v>
      </c>
      <c r="E19" s="260" t="s">
        <v>869</v>
      </c>
      <c r="F19" s="353" t="s">
        <v>475</v>
      </c>
    </row>
    <row r="20" spans="1:6" ht="18" customHeight="1" x14ac:dyDescent="0.15">
      <c r="A20" s="354" t="s">
        <v>527</v>
      </c>
      <c r="B20" s="262" t="s">
        <v>117</v>
      </c>
      <c r="C20" s="351" t="s">
        <v>428</v>
      </c>
      <c r="D20" s="352" t="s">
        <v>346</v>
      </c>
      <c r="E20" s="260" t="s">
        <v>862</v>
      </c>
      <c r="F20" s="353" t="s">
        <v>458</v>
      </c>
    </row>
    <row r="21" spans="1:6" ht="18" customHeight="1" x14ac:dyDescent="0.15">
      <c r="A21" s="354" t="s">
        <v>528</v>
      </c>
      <c r="B21" s="262" t="s">
        <v>117</v>
      </c>
      <c r="C21" s="351" t="s">
        <v>432</v>
      </c>
      <c r="D21" s="352" t="s">
        <v>798</v>
      </c>
      <c r="E21" s="260" t="s">
        <v>870</v>
      </c>
      <c r="F21" s="353" t="s">
        <v>475</v>
      </c>
    </row>
    <row r="22" spans="1:6" ht="18" customHeight="1" x14ac:dyDescent="0.15">
      <c r="A22" s="354" t="s">
        <v>529</v>
      </c>
      <c r="B22" s="262" t="s">
        <v>117</v>
      </c>
      <c r="C22" s="351" t="s">
        <v>871</v>
      </c>
      <c r="D22" s="352" t="s">
        <v>872</v>
      </c>
      <c r="E22" s="260" t="s">
        <v>873</v>
      </c>
      <c r="F22" s="353" t="s">
        <v>458</v>
      </c>
    </row>
    <row r="23" spans="1:6" ht="18" customHeight="1" x14ac:dyDescent="0.15">
      <c r="A23" s="354" t="s">
        <v>530</v>
      </c>
      <c r="B23" s="262" t="s">
        <v>117</v>
      </c>
      <c r="C23" s="351" t="s">
        <v>437</v>
      </c>
      <c r="D23" s="352" t="s">
        <v>799</v>
      </c>
      <c r="E23" s="260" t="s">
        <v>874</v>
      </c>
      <c r="F23" s="353" t="s">
        <v>458</v>
      </c>
    </row>
    <row r="24" spans="1:6" ht="18" customHeight="1" x14ac:dyDescent="0.15">
      <c r="A24" s="354" t="s">
        <v>531</v>
      </c>
      <c r="B24" s="262" t="s">
        <v>117</v>
      </c>
      <c r="C24" s="351" t="s">
        <v>102</v>
      </c>
      <c r="D24" s="352" t="s">
        <v>800</v>
      </c>
      <c r="E24" s="260" t="s">
        <v>875</v>
      </c>
      <c r="F24" s="353" t="s">
        <v>458</v>
      </c>
    </row>
    <row r="25" spans="1:6" ht="18" customHeight="1" x14ac:dyDescent="0.15">
      <c r="A25" s="354" t="s">
        <v>532</v>
      </c>
      <c r="B25" s="262" t="s">
        <v>117</v>
      </c>
      <c r="C25" s="351" t="s">
        <v>440</v>
      </c>
      <c r="D25" s="352" t="s">
        <v>801</v>
      </c>
      <c r="E25" s="260" t="s">
        <v>350</v>
      </c>
      <c r="F25" s="353" t="s">
        <v>475</v>
      </c>
    </row>
    <row r="26" spans="1:6" ht="18" customHeight="1" x14ac:dyDescent="0.15">
      <c r="A26" s="354" t="s">
        <v>533</v>
      </c>
      <c r="B26" s="262" t="s">
        <v>117</v>
      </c>
      <c r="C26" s="351" t="s">
        <v>327</v>
      </c>
      <c r="D26" s="352" t="s">
        <v>801</v>
      </c>
      <c r="E26" s="260" t="s">
        <v>350</v>
      </c>
      <c r="F26" s="353" t="s">
        <v>475</v>
      </c>
    </row>
    <row r="27" spans="1:6" ht="18" customHeight="1" x14ac:dyDescent="0.15">
      <c r="A27" s="354" t="s">
        <v>534</v>
      </c>
      <c r="B27" s="262" t="s">
        <v>117</v>
      </c>
      <c r="C27" s="351" t="s">
        <v>535</v>
      </c>
      <c r="D27" s="352" t="s">
        <v>793</v>
      </c>
      <c r="E27" s="260" t="s">
        <v>865</v>
      </c>
      <c r="F27" s="353" t="s">
        <v>458</v>
      </c>
    </row>
    <row r="28" spans="1:6" ht="18" customHeight="1" x14ac:dyDescent="0.15">
      <c r="A28" s="354" t="s">
        <v>536</v>
      </c>
      <c r="B28" s="262" t="s">
        <v>117</v>
      </c>
      <c r="C28" s="351" t="s">
        <v>306</v>
      </c>
      <c r="D28" s="352" t="s">
        <v>802</v>
      </c>
      <c r="E28" s="260" t="s">
        <v>352</v>
      </c>
      <c r="F28" s="353" t="s">
        <v>458</v>
      </c>
    </row>
    <row r="29" spans="1:6" ht="18" customHeight="1" x14ac:dyDescent="0.15">
      <c r="A29" s="354" t="s">
        <v>537</v>
      </c>
      <c r="B29" s="262" t="s">
        <v>117</v>
      </c>
      <c r="C29" s="351" t="s">
        <v>309</v>
      </c>
      <c r="D29" s="352" t="s">
        <v>803</v>
      </c>
      <c r="E29" s="260" t="s">
        <v>876</v>
      </c>
      <c r="F29" s="353" t="s">
        <v>458</v>
      </c>
    </row>
    <row r="30" spans="1:6" ht="18" customHeight="1" x14ac:dyDescent="0.15">
      <c r="A30" s="354" t="s">
        <v>538</v>
      </c>
      <c r="B30" s="262" t="s">
        <v>117</v>
      </c>
      <c r="C30" s="351" t="s">
        <v>381</v>
      </c>
      <c r="D30" s="352" t="s">
        <v>557</v>
      </c>
      <c r="E30" s="260" t="s">
        <v>360</v>
      </c>
      <c r="F30" s="353" t="s">
        <v>458</v>
      </c>
    </row>
    <row r="31" spans="1:6" ht="18" customHeight="1" x14ac:dyDescent="0.15">
      <c r="A31" s="354" t="s">
        <v>539</v>
      </c>
      <c r="B31" s="262" t="s">
        <v>117</v>
      </c>
      <c r="C31" s="351" t="s">
        <v>384</v>
      </c>
      <c r="D31" s="352" t="s">
        <v>804</v>
      </c>
      <c r="E31" s="260" t="s">
        <v>877</v>
      </c>
      <c r="F31" s="353" t="s">
        <v>458</v>
      </c>
    </row>
    <row r="32" spans="1:6" ht="18" customHeight="1" x14ac:dyDescent="0.15">
      <c r="A32" s="354" t="s">
        <v>540</v>
      </c>
      <c r="B32" s="262" t="s">
        <v>117</v>
      </c>
      <c r="C32" s="351" t="s">
        <v>387</v>
      </c>
      <c r="D32" s="352" t="s">
        <v>805</v>
      </c>
      <c r="E32" s="260" t="s">
        <v>878</v>
      </c>
      <c r="F32" s="353" t="s">
        <v>458</v>
      </c>
    </row>
    <row r="33" spans="1:6" ht="18" customHeight="1" x14ac:dyDescent="0.15">
      <c r="A33" s="354" t="s">
        <v>541</v>
      </c>
      <c r="B33" s="262" t="s">
        <v>117</v>
      </c>
      <c r="C33" s="351" t="s">
        <v>389</v>
      </c>
      <c r="D33" s="352" t="s">
        <v>806</v>
      </c>
      <c r="E33" s="260" t="s">
        <v>361</v>
      </c>
      <c r="F33" s="353" t="s">
        <v>53</v>
      </c>
    </row>
    <row r="34" spans="1:6" ht="18" customHeight="1" x14ac:dyDescent="0.15">
      <c r="A34" s="354" t="s">
        <v>542</v>
      </c>
      <c r="B34" s="262" t="s">
        <v>117</v>
      </c>
      <c r="C34" s="351" t="s">
        <v>314</v>
      </c>
      <c r="D34" s="352" t="s">
        <v>807</v>
      </c>
      <c r="E34" s="260" t="s">
        <v>879</v>
      </c>
      <c r="F34" s="353" t="s">
        <v>458</v>
      </c>
    </row>
    <row r="35" spans="1:6" ht="18" customHeight="1" x14ac:dyDescent="0.15">
      <c r="A35" s="354" t="s">
        <v>543</v>
      </c>
      <c r="B35" s="262" t="s">
        <v>117</v>
      </c>
      <c r="C35" s="351" t="s">
        <v>240</v>
      </c>
      <c r="D35" s="352" t="s">
        <v>808</v>
      </c>
      <c r="E35" s="260" t="s">
        <v>880</v>
      </c>
      <c r="F35" s="353" t="s">
        <v>458</v>
      </c>
    </row>
    <row r="36" spans="1:6" ht="18" customHeight="1" x14ac:dyDescent="0.15">
      <c r="A36" s="354" t="s">
        <v>544</v>
      </c>
      <c r="B36" s="262" t="s">
        <v>117</v>
      </c>
      <c r="C36" s="351" t="s">
        <v>402</v>
      </c>
      <c r="D36" s="352" t="s">
        <v>809</v>
      </c>
      <c r="E36" s="260" t="s">
        <v>351</v>
      </c>
      <c r="F36" s="353" t="s">
        <v>458</v>
      </c>
    </row>
    <row r="37" spans="1:6" ht="18" customHeight="1" x14ac:dyDescent="0.15">
      <c r="A37" s="354" t="s">
        <v>545</v>
      </c>
      <c r="B37" s="262" t="s">
        <v>117</v>
      </c>
      <c r="C37" s="351" t="s">
        <v>405</v>
      </c>
      <c r="D37" s="352" t="s">
        <v>810</v>
      </c>
      <c r="E37" s="260" t="s">
        <v>352</v>
      </c>
      <c r="F37" s="353" t="s">
        <v>458</v>
      </c>
    </row>
    <row r="38" spans="1:6" ht="18" customHeight="1" x14ac:dyDescent="0.15">
      <c r="A38" s="354" t="s">
        <v>546</v>
      </c>
      <c r="B38" s="262" t="s">
        <v>117</v>
      </c>
      <c r="C38" s="351" t="s">
        <v>353</v>
      </c>
      <c r="D38" s="352" t="s">
        <v>811</v>
      </c>
      <c r="E38" s="260" t="s">
        <v>881</v>
      </c>
      <c r="F38" s="353" t="s">
        <v>476</v>
      </c>
    </row>
    <row r="39" spans="1:6" ht="18" customHeight="1" x14ac:dyDescent="0.15">
      <c r="A39" s="354" t="s">
        <v>547</v>
      </c>
      <c r="B39" s="262" t="s">
        <v>117</v>
      </c>
      <c r="C39" s="351" t="s">
        <v>548</v>
      </c>
      <c r="D39" s="352" t="s">
        <v>812</v>
      </c>
      <c r="E39" s="260" t="s">
        <v>882</v>
      </c>
      <c r="F39" s="353" t="s">
        <v>458</v>
      </c>
    </row>
    <row r="40" spans="1:6" ht="18" customHeight="1" x14ac:dyDescent="0.15">
      <c r="A40" s="354" t="s">
        <v>549</v>
      </c>
      <c r="B40" s="262" t="s">
        <v>117</v>
      </c>
      <c r="C40" s="351" t="s">
        <v>550</v>
      </c>
      <c r="D40" s="352" t="s">
        <v>551</v>
      </c>
      <c r="E40" s="260" t="s">
        <v>552</v>
      </c>
      <c r="F40" s="353" t="s">
        <v>475</v>
      </c>
    </row>
    <row r="41" spans="1:6" ht="18" customHeight="1" x14ac:dyDescent="0.15">
      <c r="A41" s="354" t="s">
        <v>553</v>
      </c>
      <c r="B41" s="262" t="s">
        <v>117</v>
      </c>
      <c r="C41" s="351" t="s">
        <v>772</v>
      </c>
      <c r="D41" s="352" t="s">
        <v>813</v>
      </c>
      <c r="E41" s="260" t="s">
        <v>554</v>
      </c>
      <c r="F41" s="353" t="s">
        <v>458</v>
      </c>
    </row>
    <row r="42" spans="1:6" ht="18" customHeight="1" x14ac:dyDescent="0.15">
      <c r="A42" s="354" t="s">
        <v>555</v>
      </c>
      <c r="B42" s="262" t="s">
        <v>117</v>
      </c>
      <c r="C42" s="351" t="s">
        <v>883</v>
      </c>
      <c r="D42" s="352" t="s">
        <v>814</v>
      </c>
      <c r="E42" s="260" t="s">
        <v>884</v>
      </c>
      <c r="F42" s="353" t="s">
        <v>458</v>
      </c>
    </row>
    <row r="43" spans="1:6" ht="18" customHeight="1" x14ac:dyDescent="0.15">
      <c r="A43" s="354" t="s">
        <v>556</v>
      </c>
      <c r="B43" s="262" t="s">
        <v>117</v>
      </c>
      <c r="C43" s="351" t="s">
        <v>885</v>
      </c>
      <c r="D43" s="352" t="s">
        <v>557</v>
      </c>
      <c r="E43" s="260" t="s">
        <v>360</v>
      </c>
      <c r="F43" s="353" t="s">
        <v>458</v>
      </c>
    </row>
    <row r="44" spans="1:6" ht="18" customHeight="1" x14ac:dyDescent="0.15">
      <c r="A44" s="354" t="s">
        <v>929</v>
      </c>
      <c r="B44" s="262" t="s">
        <v>117</v>
      </c>
      <c r="C44" s="351" t="s">
        <v>886</v>
      </c>
      <c r="D44" s="352" t="s">
        <v>844</v>
      </c>
      <c r="E44" s="260" t="s">
        <v>365</v>
      </c>
      <c r="F44" s="322" t="s">
        <v>458</v>
      </c>
    </row>
    <row r="45" spans="1:6" ht="18" customHeight="1" x14ac:dyDescent="0.15">
      <c r="A45" s="354" t="s">
        <v>558</v>
      </c>
      <c r="B45" s="262" t="s">
        <v>117</v>
      </c>
      <c r="C45" s="351" t="s">
        <v>103</v>
      </c>
      <c r="D45" s="352" t="s">
        <v>354</v>
      </c>
      <c r="E45" s="260" t="s">
        <v>887</v>
      </c>
      <c r="F45" s="353" t="s">
        <v>458</v>
      </c>
    </row>
    <row r="46" spans="1:6" ht="18" customHeight="1" x14ac:dyDescent="0.15">
      <c r="A46" s="354" t="s">
        <v>559</v>
      </c>
      <c r="B46" s="262" t="s">
        <v>117</v>
      </c>
      <c r="C46" s="351" t="s">
        <v>317</v>
      </c>
      <c r="D46" s="352" t="s">
        <v>801</v>
      </c>
      <c r="E46" s="260" t="s">
        <v>350</v>
      </c>
      <c r="F46" s="353" t="s">
        <v>458</v>
      </c>
    </row>
    <row r="47" spans="1:6" ht="18" customHeight="1" x14ac:dyDescent="0.15">
      <c r="A47" s="354" t="s">
        <v>560</v>
      </c>
      <c r="B47" s="262" t="s">
        <v>117</v>
      </c>
      <c r="C47" s="351" t="s">
        <v>429</v>
      </c>
      <c r="D47" s="352" t="s">
        <v>790</v>
      </c>
      <c r="E47" s="260" t="s">
        <v>861</v>
      </c>
      <c r="F47" s="353" t="s">
        <v>458</v>
      </c>
    </row>
    <row r="48" spans="1:6" ht="18" customHeight="1" x14ac:dyDescent="0.15">
      <c r="A48" s="354" t="s">
        <v>561</v>
      </c>
      <c r="B48" s="262" t="s">
        <v>117</v>
      </c>
      <c r="C48" s="351" t="s">
        <v>434</v>
      </c>
      <c r="D48" s="352" t="s">
        <v>791</v>
      </c>
      <c r="E48" s="260" t="s">
        <v>863</v>
      </c>
      <c r="F48" s="353" t="s">
        <v>458</v>
      </c>
    </row>
    <row r="49" spans="1:6" ht="18" customHeight="1" x14ac:dyDescent="0.15">
      <c r="A49" s="354" t="s">
        <v>562</v>
      </c>
      <c r="B49" s="262" t="s">
        <v>117</v>
      </c>
      <c r="C49" s="351" t="s">
        <v>438</v>
      </c>
      <c r="D49" s="352" t="s">
        <v>815</v>
      </c>
      <c r="E49" s="260" t="s">
        <v>356</v>
      </c>
      <c r="F49" s="353" t="s">
        <v>458</v>
      </c>
    </row>
    <row r="50" spans="1:6" ht="18" customHeight="1" x14ac:dyDescent="0.15">
      <c r="A50" s="354" t="s">
        <v>563</v>
      </c>
      <c r="B50" s="262" t="s">
        <v>117</v>
      </c>
      <c r="C50" s="351" t="s">
        <v>322</v>
      </c>
      <c r="D50" s="352" t="s">
        <v>816</v>
      </c>
      <c r="E50" s="260" t="s">
        <v>362</v>
      </c>
      <c r="F50" s="353" t="s">
        <v>458</v>
      </c>
    </row>
    <row r="51" spans="1:6" ht="18" customHeight="1" x14ac:dyDescent="0.15">
      <c r="A51" s="354" t="s">
        <v>564</v>
      </c>
      <c r="B51" s="262" t="s">
        <v>117</v>
      </c>
      <c r="C51" s="351" t="s">
        <v>324</v>
      </c>
      <c r="D51" s="352" t="s">
        <v>801</v>
      </c>
      <c r="E51" s="260" t="s">
        <v>350</v>
      </c>
      <c r="F51" s="353" t="s">
        <v>458</v>
      </c>
    </row>
    <row r="52" spans="1:6" ht="18" customHeight="1" x14ac:dyDescent="0.15">
      <c r="A52" s="354" t="s">
        <v>565</v>
      </c>
      <c r="B52" s="262" t="s">
        <v>117</v>
      </c>
      <c r="C52" s="351" t="s">
        <v>441</v>
      </c>
      <c r="D52" s="352" t="s">
        <v>592</v>
      </c>
      <c r="E52" s="260" t="s">
        <v>593</v>
      </c>
      <c r="F52" s="353" t="s">
        <v>458</v>
      </c>
    </row>
    <row r="53" spans="1:6" ht="18" customHeight="1" x14ac:dyDescent="0.15">
      <c r="A53" s="354" t="s">
        <v>566</v>
      </c>
      <c r="B53" s="262" t="s">
        <v>117</v>
      </c>
      <c r="C53" s="351" t="s">
        <v>328</v>
      </c>
      <c r="D53" s="352" t="s">
        <v>806</v>
      </c>
      <c r="E53" s="260" t="s">
        <v>361</v>
      </c>
      <c r="F53" s="353" t="s">
        <v>458</v>
      </c>
    </row>
    <row r="54" spans="1:6" ht="18" customHeight="1" x14ac:dyDescent="0.15">
      <c r="A54" s="354" t="s">
        <v>567</v>
      </c>
      <c r="B54" s="262" t="s">
        <v>117</v>
      </c>
      <c r="C54" s="351" t="s">
        <v>443</v>
      </c>
      <c r="D54" s="352" t="s">
        <v>817</v>
      </c>
      <c r="E54" s="260" t="s">
        <v>355</v>
      </c>
      <c r="F54" s="353" t="s">
        <v>458</v>
      </c>
    </row>
    <row r="55" spans="1:6" ht="18" customHeight="1" x14ac:dyDescent="0.15">
      <c r="A55" s="354" t="s">
        <v>568</v>
      </c>
      <c r="B55" s="262" t="s">
        <v>117</v>
      </c>
      <c r="C55" s="351" t="s">
        <v>445</v>
      </c>
      <c r="D55" s="352" t="s">
        <v>815</v>
      </c>
      <c r="E55" s="260" t="s">
        <v>356</v>
      </c>
      <c r="F55" s="353" t="s">
        <v>458</v>
      </c>
    </row>
    <row r="56" spans="1:6" ht="18" customHeight="1" x14ac:dyDescent="0.15">
      <c r="A56" s="354" t="s">
        <v>569</v>
      </c>
      <c r="B56" s="262" t="s">
        <v>117</v>
      </c>
      <c r="C56" s="351" t="s">
        <v>446</v>
      </c>
      <c r="D56" s="352" t="s">
        <v>818</v>
      </c>
      <c r="E56" s="260" t="s">
        <v>357</v>
      </c>
      <c r="F56" s="353" t="s">
        <v>458</v>
      </c>
    </row>
    <row r="57" spans="1:6" ht="18" customHeight="1" x14ac:dyDescent="0.15">
      <c r="A57" s="354" t="s">
        <v>570</v>
      </c>
      <c r="B57" s="262" t="s">
        <v>117</v>
      </c>
      <c r="C57" s="351" t="s">
        <v>448</v>
      </c>
      <c r="D57" s="352" t="s">
        <v>819</v>
      </c>
      <c r="E57" s="260" t="s">
        <v>888</v>
      </c>
      <c r="F57" s="353" t="s">
        <v>458</v>
      </c>
    </row>
    <row r="58" spans="1:6" ht="18" customHeight="1" x14ac:dyDescent="0.15">
      <c r="A58" s="354" t="s">
        <v>571</v>
      </c>
      <c r="B58" s="262" t="s">
        <v>117</v>
      </c>
      <c r="C58" s="351" t="s">
        <v>449</v>
      </c>
      <c r="D58" s="352" t="s">
        <v>820</v>
      </c>
      <c r="E58" s="260" t="s">
        <v>358</v>
      </c>
      <c r="F58" s="353" t="s">
        <v>458</v>
      </c>
    </row>
    <row r="59" spans="1:6" ht="18" customHeight="1" x14ac:dyDescent="0.15">
      <c r="A59" s="354" t="s">
        <v>572</v>
      </c>
      <c r="B59" s="262" t="s">
        <v>117</v>
      </c>
      <c r="C59" s="351" t="s">
        <v>303</v>
      </c>
      <c r="D59" s="352" t="s">
        <v>821</v>
      </c>
      <c r="E59" s="260" t="s">
        <v>889</v>
      </c>
      <c r="F59" s="353" t="s">
        <v>458</v>
      </c>
    </row>
    <row r="60" spans="1:6" ht="18" customHeight="1" x14ac:dyDescent="0.15">
      <c r="A60" s="354" t="s">
        <v>573</v>
      </c>
      <c r="B60" s="262" t="s">
        <v>117</v>
      </c>
      <c r="C60" s="351" t="s">
        <v>307</v>
      </c>
      <c r="D60" s="352" t="s">
        <v>822</v>
      </c>
      <c r="E60" s="260" t="s">
        <v>359</v>
      </c>
      <c r="F60" s="353" t="s">
        <v>458</v>
      </c>
    </row>
    <row r="61" spans="1:6" ht="18" customHeight="1" x14ac:dyDescent="0.15">
      <c r="A61" s="354" t="s">
        <v>574</v>
      </c>
      <c r="B61" s="262" t="s">
        <v>117</v>
      </c>
      <c r="C61" s="351" t="s">
        <v>310</v>
      </c>
      <c r="D61" s="352" t="s">
        <v>557</v>
      </c>
      <c r="E61" s="260" t="s">
        <v>360</v>
      </c>
      <c r="F61" s="353" t="s">
        <v>458</v>
      </c>
    </row>
    <row r="62" spans="1:6" ht="18" customHeight="1" x14ac:dyDescent="0.15">
      <c r="A62" s="354" t="s">
        <v>575</v>
      </c>
      <c r="B62" s="262" t="s">
        <v>117</v>
      </c>
      <c r="C62" s="351" t="s">
        <v>385</v>
      </c>
      <c r="D62" s="352" t="s">
        <v>805</v>
      </c>
      <c r="E62" s="260" t="s">
        <v>878</v>
      </c>
      <c r="F62" s="353" t="s">
        <v>458</v>
      </c>
    </row>
    <row r="63" spans="1:6" ht="18" customHeight="1" x14ac:dyDescent="0.15">
      <c r="A63" s="354" t="s">
        <v>576</v>
      </c>
      <c r="B63" s="262" t="s">
        <v>117</v>
      </c>
      <c r="C63" s="351" t="s">
        <v>388</v>
      </c>
      <c r="D63" s="352" t="s">
        <v>823</v>
      </c>
      <c r="E63" s="260" t="s">
        <v>890</v>
      </c>
      <c r="F63" s="353" t="s">
        <v>458</v>
      </c>
    </row>
    <row r="64" spans="1:6" ht="18" customHeight="1" x14ac:dyDescent="0.15">
      <c r="A64" s="354" t="s">
        <v>577</v>
      </c>
      <c r="B64" s="262" t="s">
        <v>117</v>
      </c>
      <c r="C64" s="351" t="s">
        <v>390</v>
      </c>
      <c r="D64" s="352" t="s">
        <v>824</v>
      </c>
      <c r="E64" s="260" t="s">
        <v>891</v>
      </c>
      <c r="F64" s="353" t="s">
        <v>458</v>
      </c>
    </row>
    <row r="65" spans="1:6" ht="18" customHeight="1" x14ac:dyDescent="0.15">
      <c r="A65" s="354" t="s">
        <v>578</v>
      </c>
      <c r="B65" s="262" t="s">
        <v>117</v>
      </c>
      <c r="C65" s="351" t="s">
        <v>392</v>
      </c>
      <c r="D65" s="352" t="s">
        <v>818</v>
      </c>
      <c r="E65" s="260" t="s">
        <v>357</v>
      </c>
      <c r="F65" s="353" t="s">
        <v>458</v>
      </c>
    </row>
    <row r="66" spans="1:6" ht="18" customHeight="1" x14ac:dyDescent="0.15">
      <c r="A66" s="354" t="s">
        <v>579</v>
      </c>
      <c r="B66" s="262" t="s">
        <v>117</v>
      </c>
      <c r="C66" s="351" t="s">
        <v>395</v>
      </c>
      <c r="D66" s="352" t="s">
        <v>796</v>
      </c>
      <c r="E66" s="260" t="s">
        <v>892</v>
      </c>
      <c r="F66" s="353" t="s">
        <v>458</v>
      </c>
    </row>
    <row r="67" spans="1:6" ht="18" customHeight="1" x14ac:dyDescent="0.15">
      <c r="A67" s="354" t="s">
        <v>580</v>
      </c>
      <c r="B67" s="262" t="s">
        <v>117</v>
      </c>
      <c r="C67" s="351" t="s">
        <v>398</v>
      </c>
      <c r="D67" s="352" t="s">
        <v>825</v>
      </c>
      <c r="E67" s="260" t="s">
        <v>361</v>
      </c>
      <c r="F67" s="353" t="s">
        <v>458</v>
      </c>
    </row>
    <row r="68" spans="1:6" ht="18" customHeight="1" x14ac:dyDescent="0.15">
      <c r="A68" s="354" t="s">
        <v>581</v>
      </c>
      <c r="B68" s="262" t="s">
        <v>117</v>
      </c>
      <c r="C68" s="351" t="s">
        <v>104</v>
      </c>
      <c r="D68" s="352"/>
      <c r="E68" s="260"/>
      <c r="F68" s="353" t="s">
        <v>458</v>
      </c>
    </row>
    <row r="69" spans="1:6" ht="18" customHeight="1" x14ac:dyDescent="0.15">
      <c r="A69" s="354" t="s">
        <v>582</v>
      </c>
      <c r="B69" s="262" t="s">
        <v>117</v>
      </c>
      <c r="C69" s="351" t="s">
        <v>400</v>
      </c>
      <c r="D69" s="352" t="s">
        <v>816</v>
      </c>
      <c r="E69" s="260" t="s">
        <v>362</v>
      </c>
      <c r="F69" s="353" t="s">
        <v>458</v>
      </c>
    </row>
    <row r="70" spans="1:6" ht="18" customHeight="1" x14ac:dyDescent="0.15">
      <c r="A70" s="354" t="s">
        <v>583</v>
      </c>
      <c r="B70" s="262" t="s">
        <v>117</v>
      </c>
      <c r="C70" s="351" t="s">
        <v>403</v>
      </c>
      <c r="D70" s="352" t="s">
        <v>826</v>
      </c>
      <c r="E70" s="260" t="s">
        <v>893</v>
      </c>
      <c r="F70" s="353" t="s">
        <v>458</v>
      </c>
    </row>
    <row r="71" spans="1:6" ht="18" customHeight="1" x14ac:dyDescent="0.15">
      <c r="A71" s="354" t="s">
        <v>584</v>
      </c>
      <c r="B71" s="262" t="s">
        <v>117</v>
      </c>
      <c r="C71" s="351" t="s">
        <v>406</v>
      </c>
      <c r="D71" s="352" t="s">
        <v>827</v>
      </c>
      <c r="E71" s="260" t="s">
        <v>894</v>
      </c>
      <c r="F71" s="353" t="s">
        <v>476</v>
      </c>
    </row>
    <row r="72" spans="1:6" ht="18" customHeight="1" x14ac:dyDescent="0.15">
      <c r="A72" s="354" t="s">
        <v>585</v>
      </c>
      <c r="B72" s="262" t="s">
        <v>117</v>
      </c>
      <c r="C72" s="351" t="s">
        <v>408</v>
      </c>
      <c r="D72" s="352" t="s">
        <v>828</v>
      </c>
      <c r="E72" s="260" t="s">
        <v>892</v>
      </c>
      <c r="F72" s="353" t="s">
        <v>458</v>
      </c>
    </row>
    <row r="73" spans="1:6" ht="18" customHeight="1" x14ac:dyDescent="0.15">
      <c r="A73" s="354" t="s">
        <v>586</v>
      </c>
      <c r="B73" s="262" t="s">
        <v>117</v>
      </c>
      <c r="C73" s="351" t="s">
        <v>410</v>
      </c>
      <c r="D73" s="352" t="s">
        <v>828</v>
      </c>
      <c r="E73" s="260" t="s">
        <v>892</v>
      </c>
      <c r="F73" s="353" t="s">
        <v>458</v>
      </c>
    </row>
    <row r="74" spans="1:6" ht="18" customHeight="1" x14ac:dyDescent="0.15">
      <c r="A74" s="354" t="s">
        <v>587</v>
      </c>
      <c r="B74" s="262" t="s">
        <v>117</v>
      </c>
      <c r="C74" s="351" t="s">
        <v>414</v>
      </c>
      <c r="D74" s="352" t="s">
        <v>609</v>
      </c>
      <c r="E74" s="260" t="s">
        <v>610</v>
      </c>
      <c r="F74" s="353" t="s">
        <v>458</v>
      </c>
    </row>
    <row r="75" spans="1:6" ht="18" customHeight="1" x14ac:dyDescent="0.15">
      <c r="A75" s="354" t="s">
        <v>588</v>
      </c>
      <c r="B75" s="262" t="s">
        <v>117</v>
      </c>
      <c r="C75" s="351" t="s">
        <v>895</v>
      </c>
      <c r="D75" s="352" t="s">
        <v>730</v>
      </c>
      <c r="E75" s="260" t="s">
        <v>731</v>
      </c>
      <c r="F75" s="353" t="s">
        <v>458</v>
      </c>
    </row>
    <row r="76" spans="1:6" ht="18" customHeight="1" x14ac:dyDescent="0.15">
      <c r="A76" s="354" t="s">
        <v>589</v>
      </c>
      <c r="B76" s="262" t="s">
        <v>117</v>
      </c>
      <c r="C76" s="351" t="s">
        <v>420</v>
      </c>
      <c r="D76" s="352" t="s">
        <v>809</v>
      </c>
      <c r="E76" s="260" t="s">
        <v>351</v>
      </c>
      <c r="F76" s="353" t="s">
        <v>458</v>
      </c>
    </row>
    <row r="77" spans="1:6" ht="18" customHeight="1" x14ac:dyDescent="0.15">
      <c r="A77" s="354" t="s">
        <v>590</v>
      </c>
      <c r="B77" s="262" t="s">
        <v>117</v>
      </c>
      <c r="C77" s="351" t="s">
        <v>896</v>
      </c>
      <c r="D77" s="352" t="s">
        <v>557</v>
      </c>
      <c r="E77" s="260" t="s">
        <v>360</v>
      </c>
      <c r="F77" s="353" t="s">
        <v>458</v>
      </c>
    </row>
    <row r="78" spans="1:6" ht="18" customHeight="1" x14ac:dyDescent="0.15">
      <c r="A78" s="354" t="s">
        <v>591</v>
      </c>
      <c r="B78" s="262" t="s">
        <v>117</v>
      </c>
      <c r="C78" s="351" t="s">
        <v>426</v>
      </c>
      <c r="D78" s="352" t="s">
        <v>592</v>
      </c>
      <c r="E78" s="260" t="s">
        <v>593</v>
      </c>
      <c r="F78" s="353" t="s">
        <v>476</v>
      </c>
    </row>
    <row r="79" spans="1:6" ht="18" customHeight="1" x14ac:dyDescent="0.15">
      <c r="A79" s="354" t="s">
        <v>594</v>
      </c>
      <c r="B79" s="262" t="s">
        <v>117</v>
      </c>
      <c r="C79" s="351" t="s">
        <v>775</v>
      </c>
      <c r="D79" s="352" t="s">
        <v>595</v>
      </c>
      <c r="E79" s="260" t="s">
        <v>596</v>
      </c>
      <c r="F79" s="353" t="s">
        <v>458</v>
      </c>
    </row>
    <row r="80" spans="1:6" ht="18" customHeight="1" x14ac:dyDescent="0.15">
      <c r="A80" s="354" t="s">
        <v>597</v>
      </c>
      <c r="B80" s="262" t="s">
        <v>117</v>
      </c>
      <c r="C80" s="351" t="s">
        <v>777</v>
      </c>
      <c r="D80" s="352" t="s">
        <v>828</v>
      </c>
      <c r="E80" s="260" t="s">
        <v>892</v>
      </c>
      <c r="F80" s="353" t="s">
        <v>458</v>
      </c>
    </row>
    <row r="81" spans="1:6" ht="18" customHeight="1" x14ac:dyDescent="0.15">
      <c r="A81" s="354" t="s">
        <v>598</v>
      </c>
      <c r="B81" s="262" t="s">
        <v>117</v>
      </c>
      <c r="C81" s="351" t="s">
        <v>778</v>
      </c>
      <c r="D81" s="352" t="s">
        <v>829</v>
      </c>
      <c r="E81" s="260" t="s">
        <v>897</v>
      </c>
      <c r="F81" s="353" t="s">
        <v>458</v>
      </c>
    </row>
    <row r="82" spans="1:6" ht="18" customHeight="1" x14ac:dyDescent="0.15">
      <c r="A82" s="354" t="s">
        <v>599</v>
      </c>
      <c r="B82" s="262" t="s">
        <v>117</v>
      </c>
      <c r="C82" s="351" t="s">
        <v>435</v>
      </c>
      <c r="D82" s="352" t="s">
        <v>830</v>
      </c>
      <c r="E82" s="260" t="s">
        <v>898</v>
      </c>
      <c r="F82" s="353" t="s">
        <v>458</v>
      </c>
    </row>
    <row r="83" spans="1:6" ht="18" customHeight="1" x14ac:dyDescent="0.15">
      <c r="A83" s="354" t="s">
        <v>600</v>
      </c>
      <c r="B83" s="262" t="s">
        <v>117</v>
      </c>
      <c r="C83" s="351" t="s">
        <v>318</v>
      </c>
      <c r="D83" s="352" t="s">
        <v>831</v>
      </c>
      <c r="E83" s="260" t="s">
        <v>899</v>
      </c>
      <c r="F83" s="353" t="s">
        <v>475</v>
      </c>
    </row>
    <row r="84" spans="1:6" ht="18" customHeight="1" x14ac:dyDescent="0.15">
      <c r="A84" s="354" t="s">
        <v>601</v>
      </c>
      <c r="B84" s="262" t="s">
        <v>117</v>
      </c>
      <c r="C84" s="351" t="s">
        <v>900</v>
      </c>
      <c r="D84" s="352" t="s">
        <v>832</v>
      </c>
      <c r="E84" s="260" t="s">
        <v>901</v>
      </c>
      <c r="F84" s="353" t="s">
        <v>458</v>
      </c>
    </row>
    <row r="85" spans="1:6" ht="18" customHeight="1" x14ac:dyDescent="0.15">
      <c r="A85" s="354" t="s">
        <v>602</v>
      </c>
      <c r="B85" s="262" t="s">
        <v>117</v>
      </c>
      <c r="C85" s="351" t="s">
        <v>442</v>
      </c>
      <c r="D85" s="352" t="s">
        <v>833</v>
      </c>
      <c r="E85" s="260" t="s">
        <v>902</v>
      </c>
      <c r="F85" s="353" t="s">
        <v>458</v>
      </c>
    </row>
    <row r="86" spans="1:6" ht="18" customHeight="1" x14ac:dyDescent="0.15">
      <c r="A86" s="354" t="s">
        <v>603</v>
      </c>
      <c r="B86" s="262" t="s">
        <v>117</v>
      </c>
      <c r="C86" s="351" t="s">
        <v>320</v>
      </c>
      <c r="D86" s="352" t="s">
        <v>834</v>
      </c>
      <c r="E86" s="260" t="s">
        <v>903</v>
      </c>
      <c r="F86" s="353" t="s">
        <v>458</v>
      </c>
    </row>
    <row r="87" spans="1:6" ht="18" customHeight="1" x14ac:dyDescent="0.15">
      <c r="A87" s="354" t="s">
        <v>604</v>
      </c>
      <c r="B87" s="262" t="s">
        <v>117</v>
      </c>
      <c r="C87" s="351" t="s">
        <v>444</v>
      </c>
      <c r="D87" s="352" t="s">
        <v>812</v>
      </c>
      <c r="E87" s="260" t="s">
        <v>882</v>
      </c>
      <c r="F87" s="353" t="s">
        <v>458</v>
      </c>
    </row>
    <row r="88" spans="1:6" ht="18" customHeight="1" x14ac:dyDescent="0.15">
      <c r="A88" s="354" t="s">
        <v>605</v>
      </c>
      <c r="B88" s="262" t="s">
        <v>117</v>
      </c>
      <c r="C88" s="351" t="s">
        <v>904</v>
      </c>
      <c r="D88" s="352" t="s">
        <v>872</v>
      </c>
      <c r="E88" s="260" t="s">
        <v>873</v>
      </c>
      <c r="F88" s="353" t="s">
        <v>458</v>
      </c>
    </row>
    <row r="89" spans="1:6" ht="18" customHeight="1" x14ac:dyDescent="0.15">
      <c r="A89" s="354" t="s">
        <v>606</v>
      </c>
      <c r="B89" s="262" t="s">
        <v>117</v>
      </c>
      <c r="C89" s="351" t="s">
        <v>447</v>
      </c>
      <c r="D89" s="352" t="s">
        <v>835</v>
      </c>
      <c r="E89" s="260" t="s">
        <v>905</v>
      </c>
      <c r="F89" s="353" t="s">
        <v>475</v>
      </c>
    </row>
    <row r="90" spans="1:6" ht="18" customHeight="1" x14ac:dyDescent="0.15">
      <c r="A90" s="354" t="s">
        <v>607</v>
      </c>
      <c r="B90" s="262" t="s">
        <v>117</v>
      </c>
      <c r="C90" s="351" t="s">
        <v>608</v>
      </c>
      <c r="D90" s="352" t="s">
        <v>609</v>
      </c>
      <c r="E90" s="260" t="s">
        <v>610</v>
      </c>
      <c r="F90" s="353" t="s">
        <v>458</v>
      </c>
    </row>
    <row r="91" spans="1:6" ht="18" customHeight="1" x14ac:dyDescent="0.15">
      <c r="A91" s="354" t="s">
        <v>836</v>
      </c>
      <c r="B91" s="262" t="s">
        <v>117</v>
      </c>
      <c r="C91" s="351" t="s">
        <v>407</v>
      </c>
      <c r="D91" s="352" t="s">
        <v>837</v>
      </c>
      <c r="E91" s="260" t="s">
        <v>906</v>
      </c>
      <c r="F91" s="353" t="s">
        <v>458</v>
      </c>
    </row>
    <row r="92" spans="1:6" ht="18" customHeight="1" x14ac:dyDescent="0.15">
      <c r="A92" s="354" t="s">
        <v>611</v>
      </c>
      <c r="B92" s="262" t="s">
        <v>117</v>
      </c>
      <c r="C92" s="351" t="s">
        <v>330</v>
      </c>
      <c r="D92" s="352" t="s">
        <v>838</v>
      </c>
      <c r="E92" s="260" t="s">
        <v>907</v>
      </c>
      <c r="F92" s="353" t="s">
        <v>458</v>
      </c>
    </row>
    <row r="93" spans="1:6" ht="18" customHeight="1" x14ac:dyDescent="0.15">
      <c r="A93" s="355" t="s">
        <v>612</v>
      </c>
      <c r="B93" s="264" t="s">
        <v>117</v>
      </c>
      <c r="C93" s="356" t="s">
        <v>363</v>
      </c>
      <c r="D93" s="357" t="s">
        <v>839</v>
      </c>
      <c r="E93" s="263" t="s">
        <v>908</v>
      </c>
      <c r="F93" s="358" t="s">
        <v>458</v>
      </c>
    </row>
    <row r="94" spans="1:6" ht="18" customHeight="1" x14ac:dyDescent="0.15">
      <c r="A94" s="359" t="s">
        <v>613</v>
      </c>
      <c r="B94" s="261" t="s">
        <v>125</v>
      </c>
      <c r="C94" s="351" t="s">
        <v>304</v>
      </c>
      <c r="D94" s="352"/>
      <c r="E94" s="260"/>
      <c r="F94" s="360" t="s">
        <v>458</v>
      </c>
    </row>
    <row r="95" spans="1:6" ht="18" customHeight="1" x14ac:dyDescent="0.15">
      <c r="A95" s="354" t="s">
        <v>614</v>
      </c>
      <c r="B95" s="262" t="s">
        <v>125</v>
      </c>
      <c r="C95" s="351" t="s">
        <v>909</v>
      </c>
      <c r="D95" s="352" t="s">
        <v>910</v>
      </c>
      <c r="E95" s="260" t="s">
        <v>364</v>
      </c>
      <c r="F95" s="322" t="s">
        <v>458</v>
      </c>
    </row>
    <row r="96" spans="1:6" ht="18" customHeight="1" x14ac:dyDescent="0.15">
      <c r="A96" s="354" t="s">
        <v>615</v>
      </c>
      <c r="B96" s="262" t="s">
        <v>125</v>
      </c>
      <c r="C96" s="351" t="s">
        <v>382</v>
      </c>
      <c r="D96" s="352" t="s">
        <v>840</v>
      </c>
      <c r="E96" s="260" t="s">
        <v>911</v>
      </c>
      <c r="F96" s="322" t="s">
        <v>458</v>
      </c>
    </row>
    <row r="97" spans="1:6" ht="18" customHeight="1" x14ac:dyDescent="0.15">
      <c r="A97" s="354" t="s">
        <v>616</v>
      </c>
      <c r="B97" s="262" t="s">
        <v>125</v>
      </c>
      <c r="C97" s="351" t="s">
        <v>386</v>
      </c>
      <c r="D97" s="352" t="s">
        <v>841</v>
      </c>
      <c r="E97" s="260" t="s">
        <v>912</v>
      </c>
      <c r="F97" s="322" t="s">
        <v>458</v>
      </c>
    </row>
    <row r="98" spans="1:6" ht="18" customHeight="1" x14ac:dyDescent="0.15">
      <c r="A98" s="354" t="s">
        <v>617</v>
      </c>
      <c r="B98" s="262" t="s">
        <v>125</v>
      </c>
      <c r="C98" s="351" t="s">
        <v>312</v>
      </c>
      <c r="D98" s="352" t="s">
        <v>842</v>
      </c>
      <c r="E98" s="260" t="s">
        <v>913</v>
      </c>
      <c r="F98" s="322" t="s">
        <v>458</v>
      </c>
    </row>
    <row r="99" spans="1:6" ht="18" customHeight="1" x14ac:dyDescent="0.15">
      <c r="A99" s="354" t="s">
        <v>618</v>
      </c>
      <c r="B99" s="262" t="s">
        <v>125</v>
      </c>
      <c r="C99" s="351" t="s">
        <v>313</v>
      </c>
      <c r="D99" s="352" t="s">
        <v>843</v>
      </c>
      <c r="E99" s="260" t="s">
        <v>914</v>
      </c>
      <c r="F99" s="322" t="s">
        <v>458</v>
      </c>
    </row>
    <row r="100" spans="1:6" ht="18" customHeight="1" x14ac:dyDescent="0.15">
      <c r="A100" s="354" t="s">
        <v>619</v>
      </c>
      <c r="B100" s="262" t="s">
        <v>125</v>
      </c>
      <c r="C100" s="351" t="s">
        <v>845</v>
      </c>
      <c r="D100" s="352" t="s">
        <v>620</v>
      </c>
      <c r="E100" s="260" t="s">
        <v>621</v>
      </c>
      <c r="F100" s="322" t="s">
        <v>930</v>
      </c>
    </row>
    <row r="101" spans="1:6" ht="18" customHeight="1" x14ac:dyDescent="0.15">
      <c r="A101" s="354" t="s">
        <v>622</v>
      </c>
      <c r="B101" s="262" t="s">
        <v>125</v>
      </c>
      <c r="C101" s="351" t="s">
        <v>315</v>
      </c>
      <c r="D101" s="352" t="s">
        <v>366</v>
      </c>
      <c r="E101" s="260" t="s">
        <v>915</v>
      </c>
      <c r="F101" s="322" t="s">
        <v>458</v>
      </c>
    </row>
    <row r="102" spans="1:6" ht="18" customHeight="1" x14ac:dyDescent="0.15">
      <c r="A102" s="354" t="s">
        <v>623</v>
      </c>
      <c r="B102" s="262" t="s">
        <v>125</v>
      </c>
      <c r="C102" s="351" t="s">
        <v>105</v>
      </c>
      <c r="D102" s="352" t="s">
        <v>846</v>
      </c>
      <c r="E102" s="260" t="s">
        <v>916</v>
      </c>
      <c r="F102" s="322" t="s">
        <v>458</v>
      </c>
    </row>
    <row r="103" spans="1:6" ht="18" customHeight="1" x14ac:dyDescent="0.15">
      <c r="A103" s="354" t="s">
        <v>624</v>
      </c>
      <c r="B103" s="262" t="s">
        <v>125</v>
      </c>
      <c r="C103" s="351" t="s">
        <v>409</v>
      </c>
      <c r="D103" s="352" t="s">
        <v>847</v>
      </c>
      <c r="E103" s="260" t="s">
        <v>917</v>
      </c>
      <c r="F103" s="353" t="s">
        <v>475</v>
      </c>
    </row>
    <row r="104" spans="1:6" ht="18" customHeight="1" x14ac:dyDescent="0.15">
      <c r="A104" s="361" t="s">
        <v>625</v>
      </c>
      <c r="B104" s="263" t="s">
        <v>125</v>
      </c>
      <c r="C104" s="351" t="s">
        <v>411</v>
      </c>
      <c r="D104" s="352" t="s">
        <v>848</v>
      </c>
      <c r="E104" s="260" t="s">
        <v>918</v>
      </c>
      <c r="F104" s="362" t="s">
        <v>458</v>
      </c>
    </row>
    <row r="105" spans="1:6" ht="18" customHeight="1" x14ac:dyDescent="0.15">
      <c r="A105" s="359" t="s">
        <v>626</v>
      </c>
      <c r="B105" s="261" t="s">
        <v>931</v>
      </c>
      <c r="C105" s="363" t="s">
        <v>627</v>
      </c>
      <c r="D105" s="364"/>
      <c r="E105" s="261" t="s">
        <v>628</v>
      </c>
      <c r="F105" s="360" t="s">
        <v>475</v>
      </c>
    </row>
    <row r="106" spans="1:6" ht="18" customHeight="1" x14ac:dyDescent="0.15">
      <c r="A106" s="354" t="s">
        <v>629</v>
      </c>
      <c r="B106" s="262" t="s">
        <v>931</v>
      </c>
      <c r="C106" s="365" t="s">
        <v>932</v>
      </c>
      <c r="D106" s="366"/>
      <c r="E106" s="262" t="s">
        <v>919</v>
      </c>
      <c r="F106" s="322" t="s">
        <v>475</v>
      </c>
    </row>
    <row r="107" spans="1:6" ht="18" customHeight="1" x14ac:dyDescent="0.15">
      <c r="A107" s="354" t="s">
        <v>630</v>
      </c>
      <c r="B107" s="262" t="s">
        <v>931</v>
      </c>
      <c r="C107" s="365" t="s">
        <v>631</v>
      </c>
      <c r="D107" s="367"/>
      <c r="E107" s="262" t="s">
        <v>632</v>
      </c>
      <c r="F107" s="322" t="s">
        <v>475</v>
      </c>
    </row>
    <row r="108" spans="1:6" ht="18" customHeight="1" x14ac:dyDescent="0.15">
      <c r="A108" s="354" t="s">
        <v>633</v>
      </c>
      <c r="B108" s="262" t="s">
        <v>931</v>
      </c>
      <c r="C108" s="365" t="s">
        <v>634</v>
      </c>
      <c r="D108" s="367"/>
      <c r="E108" s="262" t="s">
        <v>635</v>
      </c>
      <c r="F108" s="322" t="s">
        <v>475</v>
      </c>
    </row>
    <row r="109" spans="1:6" ht="18" customHeight="1" x14ac:dyDescent="0.15">
      <c r="A109" s="354" t="s">
        <v>636</v>
      </c>
      <c r="B109" s="262" t="s">
        <v>931</v>
      </c>
      <c r="C109" s="365" t="s">
        <v>637</v>
      </c>
      <c r="D109" s="367"/>
      <c r="E109" s="262" t="s">
        <v>638</v>
      </c>
      <c r="F109" s="322" t="s">
        <v>475</v>
      </c>
    </row>
    <row r="110" spans="1:6" ht="18" customHeight="1" x14ac:dyDescent="0.15">
      <c r="A110" s="354" t="s">
        <v>639</v>
      </c>
      <c r="B110" s="262" t="s">
        <v>931</v>
      </c>
      <c r="C110" s="365" t="s">
        <v>640</v>
      </c>
      <c r="D110" s="367"/>
      <c r="E110" s="262" t="s">
        <v>641</v>
      </c>
      <c r="F110" s="322" t="s">
        <v>475</v>
      </c>
    </row>
    <row r="111" spans="1:6" ht="18" customHeight="1" x14ac:dyDescent="0.15">
      <c r="A111" s="361" t="s">
        <v>642</v>
      </c>
      <c r="B111" s="263" t="s">
        <v>931</v>
      </c>
      <c r="C111" s="368" t="s">
        <v>643</v>
      </c>
      <c r="D111" s="369"/>
      <c r="E111" s="263" t="s">
        <v>644</v>
      </c>
      <c r="F111" s="362" t="s">
        <v>475</v>
      </c>
    </row>
    <row r="112" spans="1:6" ht="18" customHeight="1" x14ac:dyDescent="0.15">
      <c r="A112" s="359" t="s">
        <v>645</v>
      </c>
      <c r="B112" s="370" t="s">
        <v>933</v>
      </c>
      <c r="C112" s="363" t="s">
        <v>646</v>
      </c>
      <c r="D112" s="371"/>
      <c r="E112" s="261" t="s">
        <v>646</v>
      </c>
      <c r="F112" s="353" t="s">
        <v>475</v>
      </c>
    </row>
    <row r="113" spans="1:6" ht="18" customHeight="1" x14ac:dyDescent="0.15">
      <c r="A113" s="354" t="s">
        <v>647</v>
      </c>
      <c r="B113" s="370" t="s">
        <v>933</v>
      </c>
      <c r="C113" s="365" t="s">
        <v>648</v>
      </c>
      <c r="D113" s="367"/>
      <c r="E113" s="262" t="s">
        <v>648</v>
      </c>
      <c r="F113" s="353" t="s">
        <v>475</v>
      </c>
    </row>
    <row r="114" spans="1:6" ht="18" customHeight="1" x14ac:dyDescent="0.15">
      <c r="A114" s="354" t="s">
        <v>649</v>
      </c>
      <c r="B114" s="370" t="s">
        <v>933</v>
      </c>
      <c r="C114" s="365" t="s">
        <v>650</v>
      </c>
      <c r="D114" s="367"/>
      <c r="E114" s="262" t="s">
        <v>651</v>
      </c>
      <c r="F114" s="353" t="s">
        <v>475</v>
      </c>
    </row>
    <row r="115" spans="1:6" ht="18" customHeight="1" x14ac:dyDescent="0.15">
      <c r="A115" s="354" t="s">
        <v>652</v>
      </c>
      <c r="B115" s="370" t="s">
        <v>933</v>
      </c>
      <c r="C115" s="365" t="s">
        <v>653</v>
      </c>
      <c r="D115" s="367"/>
      <c r="E115" s="262" t="s">
        <v>653</v>
      </c>
      <c r="F115" s="353" t="s">
        <v>475</v>
      </c>
    </row>
    <row r="116" spans="1:6" ht="18" customHeight="1" x14ac:dyDescent="0.15">
      <c r="A116" s="354" t="s">
        <v>654</v>
      </c>
      <c r="B116" s="370" t="s">
        <v>933</v>
      </c>
      <c r="C116" s="365" t="s">
        <v>655</v>
      </c>
      <c r="D116" s="367"/>
      <c r="E116" s="262" t="s">
        <v>655</v>
      </c>
      <c r="F116" s="353" t="s">
        <v>475</v>
      </c>
    </row>
    <row r="117" spans="1:6" ht="18" customHeight="1" x14ac:dyDescent="0.15">
      <c r="A117" s="354" t="s">
        <v>656</v>
      </c>
      <c r="B117" s="370" t="s">
        <v>933</v>
      </c>
      <c r="C117" s="365" t="s">
        <v>657</v>
      </c>
      <c r="D117" s="367"/>
      <c r="E117" s="262" t="s">
        <v>657</v>
      </c>
      <c r="F117" s="353" t="s">
        <v>475</v>
      </c>
    </row>
    <row r="118" spans="1:6" ht="18" customHeight="1" x14ac:dyDescent="0.15">
      <c r="A118" s="354" t="s">
        <v>283</v>
      </c>
      <c r="B118" s="370" t="s">
        <v>933</v>
      </c>
      <c r="C118" s="365" t="s">
        <v>658</v>
      </c>
      <c r="D118" s="367"/>
      <c r="E118" s="262" t="s">
        <v>658</v>
      </c>
      <c r="F118" s="322" t="s">
        <v>53</v>
      </c>
    </row>
    <row r="119" spans="1:6" ht="18" customHeight="1" x14ac:dyDescent="0.15">
      <c r="A119" s="354" t="s">
        <v>659</v>
      </c>
      <c r="B119" s="370" t="s">
        <v>933</v>
      </c>
      <c r="C119" s="365" t="s">
        <v>660</v>
      </c>
      <c r="D119" s="367"/>
      <c r="E119" s="262" t="s">
        <v>660</v>
      </c>
      <c r="F119" s="353" t="s">
        <v>475</v>
      </c>
    </row>
    <row r="120" spans="1:6" ht="18" customHeight="1" x14ac:dyDescent="0.15">
      <c r="A120" s="354" t="s">
        <v>661</v>
      </c>
      <c r="B120" s="370" t="s">
        <v>933</v>
      </c>
      <c r="C120" s="365" t="s">
        <v>934</v>
      </c>
      <c r="D120" s="367"/>
      <c r="E120" s="262" t="s">
        <v>662</v>
      </c>
      <c r="F120" s="353" t="s">
        <v>475</v>
      </c>
    </row>
    <row r="121" spans="1:6" ht="18" customHeight="1" x14ac:dyDescent="0.15">
      <c r="A121" s="354" t="s">
        <v>663</v>
      </c>
      <c r="B121" s="370" t="s">
        <v>933</v>
      </c>
      <c r="C121" s="365" t="s">
        <v>664</v>
      </c>
      <c r="D121" s="367"/>
      <c r="E121" s="262" t="s">
        <v>664</v>
      </c>
      <c r="F121" s="353" t="s">
        <v>475</v>
      </c>
    </row>
    <row r="122" spans="1:6" ht="18" customHeight="1" x14ac:dyDescent="0.15">
      <c r="A122" s="354" t="s">
        <v>665</v>
      </c>
      <c r="B122" s="370" t="s">
        <v>933</v>
      </c>
      <c r="C122" s="365" t="s">
        <v>666</v>
      </c>
      <c r="D122" s="367"/>
      <c r="E122" s="262" t="s">
        <v>666</v>
      </c>
      <c r="F122" s="353" t="s">
        <v>475</v>
      </c>
    </row>
    <row r="123" spans="1:6" ht="18" customHeight="1" x14ac:dyDescent="0.15">
      <c r="A123" s="354" t="s">
        <v>667</v>
      </c>
      <c r="B123" s="370" t="s">
        <v>933</v>
      </c>
      <c r="C123" s="365" t="s">
        <v>668</v>
      </c>
      <c r="D123" s="367"/>
      <c r="E123" s="262" t="s">
        <v>668</v>
      </c>
      <c r="F123" s="353" t="s">
        <v>475</v>
      </c>
    </row>
    <row r="124" spans="1:6" ht="18" customHeight="1" x14ac:dyDescent="0.15">
      <c r="A124" s="354" t="s">
        <v>669</v>
      </c>
      <c r="B124" s="370" t="s">
        <v>933</v>
      </c>
      <c r="C124" s="365" t="s">
        <v>670</v>
      </c>
      <c r="D124" s="367"/>
      <c r="E124" s="262" t="s">
        <v>670</v>
      </c>
      <c r="F124" s="353" t="s">
        <v>475</v>
      </c>
    </row>
    <row r="125" spans="1:6" ht="18" customHeight="1" x14ac:dyDescent="0.15">
      <c r="A125" s="354" t="s">
        <v>671</v>
      </c>
      <c r="B125" s="370" t="s">
        <v>933</v>
      </c>
      <c r="C125" s="365" t="s">
        <v>672</v>
      </c>
      <c r="D125" s="367"/>
      <c r="E125" s="262" t="s">
        <v>672</v>
      </c>
      <c r="F125" s="353" t="s">
        <v>475</v>
      </c>
    </row>
    <row r="126" spans="1:6" ht="18" customHeight="1" x14ac:dyDescent="0.15">
      <c r="A126" s="354" t="s">
        <v>673</v>
      </c>
      <c r="B126" s="370" t="s">
        <v>933</v>
      </c>
      <c r="C126" s="365" t="s">
        <v>674</v>
      </c>
      <c r="D126" s="367"/>
      <c r="E126" s="262" t="s">
        <v>674</v>
      </c>
      <c r="F126" s="353" t="s">
        <v>475</v>
      </c>
    </row>
    <row r="127" spans="1:6" ht="18" customHeight="1" x14ac:dyDescent="0.15">
      <c r="A127" s="354" t="s">
        <v>675</v>
      </c>
      <c r="B127" s="370" t="s">
        <v>933</v>
      </c>
      <c r="C127" s="365" t="s">
        <v>676</v>
      </c>
      <c r="D127" s="367"/>
      <c r="E127" s="262" t="s">
        <v>676</v>
      </c>
      <c r="F127" s="353" t="s">
        <v>475</v>
      </c>
    </row>
    <row r="128" spans="1:6" ht="18" customHeight="1" x14ac:dyDescent="0.15">
      <c r="A128" s="354" t="s">
        <v>677</v>
      </c>
      <c r="B128" s="370" t="s">
        <v>933</v>
      </c>
      <c r="C128" s="365" t="s">
        <v>678</v>
      </c>
      <c r="D128" s="367"/>
      <c r="E128" s="262" t="s">
        <v>678</v>
      </c>
      <c r="F128" s="353" t="s">
        <v>475</v>
      </c>
    </row>
    <row r="129" spans="1:6" ht="18" customHeight="1" x14ac:dyDescent="0.15">
      <c r="A129" s="354" t="s">
        <v>679</v>
      </c>
      <c r="B129" s="370" t="s">
        <v>933</v>
      </c>
      <c r="C129" s="365" t="s">
        <v>680</v>
      </c>
      <c r="D129" s="367"/>
      <c r="E129" s="262" t="s">
        <v>680</v>
      </c>
      <c r="F129" s="353" t="s">
        <v>475</v>
      </c>
    </row>
    <row r="130" spans="1:6" ht="18" customHeight="1" x14ac:dyDescent="0.15">
      <c r="A130" s="354" t="s">
        <v>681</v>
      </c>
      <c r="B130" s="370" t="s">
        <v>933</v>
      </c>
      <c r="C130" s="365" t="s">
        <v>682</v>
      </c>
      <c r="D130" s="367"/>
      <c r="E130" s="262" t="s">
        <v>682</v>
      </c>
      <c r="F130" s="353" t="s">
        <v>475</v>
      </c>
    </row>
    <row r="131" spans="1:6" ht="18" customHeight="1" x14ac:dyDescent="0.15">
      <c r="A131" s="354" t="s">
        <v>683</v>
      </c>
      <c r="B131" s="370" t="s">
        <v>933</v>
      </c>
      <c r="C131" s="365" t="s">
        <v>684</v>
      </c>
      <c r="D131" s="367"/>
      <c r="E131" s="262" t="s">
        <v>684</v>
      </c>
      <c r="F131" s="353" t="s">
        <v>475</v>
      </c>
    </row>
    <row r="132" spans="1:6" ht="18" customHeight="1" x14ac:dyDescent="0.15">
      <c r="A132" s="354" t="s">
        <v>685</v>
      </c>
      <c r="B132" s="370" t="s">
        <v>933</v>
      </c>
      <c r="C132" s="365" t="s">
        <v>686</v>
      </c>
      <c r="D132" s="367"/>
      <c r="E132" s="262" t="s">
        <v>686</v>
      </c>
      <c r="F132" s="353" t="s">
        <v>475</v>
      </c>
    </row>
    <row r="133" spans="1:6" ht="18" customHeight="1" x14ac:dyDescent="0.15">
      <c r="A133" s="354" t="s">
        <v>687</v>
      </c>
      <c r="B133" s="370" t="s">
        <v>933</v>
      </c>
      <c r="C133" s="365" t="s">
        <v>688</v>
      </c>
      <c r="D133" s="367"/>
      <c r="E133" s="262" t="s">
        <v>688</v>
      </c>
      <c r="F133" s="353" t="s">
        <v>475</v>
      </c>
    </row>
    <row r="134" spans="1:6" ht="18" customHeight="1" x14ac:dyDescent="0.15">
      <c r="A134" s="354" t="s">
        <v>689</v>
      </c>
      <c r="B134" s="370" t="s">
        <v>933</v>
      </c>
      <c r="C134" s="365" t="s">
        <v>690</v>
      </c>
      <c r="D134" s="367"/>
      <c r="E134" s="262" t="s">
        <v>691</v>
      </c>
      <c r="F134" s="353" t="s">
        <v>475</v>
      </c>
    </row>
    <row r="135" spans="1:6" ht="18" customHeight="1" x14ac:dyDescent="0.15">
      <c r="A135" s="354" t="s">
        <v>920</v>
      </c>
      <c r="B135" s="370" t="s">
        <v>933</v>
      </c>
      <c r="C135" s="365" t="s">
        <v>935</v>
      </c>
      <c r="D135" s="372"/>
      <c r="E135" s="365" t="s">
        <v>935</v>
      </c>
      <c r="F135" s="322" t="s">
        <v>930</v>
      </c>
    </row>
    <row r="136" spans="1:6" ht="18" customHeight="1" x14ac:dyDescent="0.15">
      <c r="A136" s="354" t="s">
        <v>692</v>
      </c>
      <c r="B136" s="370" t="s">
        <v>933</v>
      </c>
      <c r="C136" s="365" t="s">
        <v>693</v>
      </c>
      <c r="D136" s="367"/>
      <c r="E136" s="262" t="s">
        <v>693</v>
      </c>
      <c r="F136" s="353" t="s">
        <v>475</v>
      </c>
    </row>
    <row r="137" spans="1:6" ht="18" customHeight="1" x14ac:dyDescent="0.15">
      <c r="A137" s="354" t="s">
        <v>694</v>
      </c>
      <c r="B137" s="370" t="s">
        <v>933</v>
      </c>
      <c r="C137" s="365" t="s">
        <v>695</v>
      </c>
      <c r="D137" s="367"/>
      <c r="E137" s="262" t="s">
        <v>695</v>
      </c>
      <c r="F137" s="353" t="s">
        <v>475</v>
      </c>
    </row>
    <row r="138" spans="1:6" ht="18" customHeight="1" x14ac:dyDescent="0.15">
      <c r="A138" s="354" t="s">
        <v>696</v>
      </c>
      <c r="B138" s="370" t="s">
        <v>933</v>
      </c>
      <c r="C138" s="365" t="s">
        <v>697</v>
      </c>
      <c r="D138" s="367"/>
      <c r="E138" s="262" t="s">
        <v>697</v>
      </c>
      <c r="F138" s="353" t="s">
        <v>475</v>
      </c>
    </row>
    <row r="139" spans="1:6" ht="18" customHeight="1" x14ac:dyDescent="0.15">
      <c r="A139" s="354" t="s">
        <v>698</v>
      </c>
      <c r="B139" s="370" t="s">
        <v>933</v>
      </c>
      <c r="C139" s="365" t="s">
        <v>699</v>
      </c>
      <c r="D139" s="367"/>
      <c r="E139" s="262" t="s">
        <v>699</v>
      </c>
      <c r="F139" s="353" t="s">
        <v>475</v>
      </c>
    </row>
    <row r="140" spans="1:6" ht="18" customHeight="1" x14ac:dyDescent="0.15">
      <c r="A140" s="354" t="s">
        <v>700</v>
      </c>
      <c r="B140" s="370" t="s">
        <v>933</v>
      </c>
      <c r="C140" s="365" t="s">
        <v>701</v>
      </c>
      <c r="D140" s="367"/>
      <c r="E140" s="262" t="s">
        <v>702</v>
      </c>
      <c r="F140" s="353" t="s">
        <v>475</v>
      </c>
    </row>
    <row r="141" spans="1:6" ht="18" customHeight="1" x14ac:dyDescent="0.15">
      <c r="A141" s="354" t="s">
        <v>703</v>
      </c>
      <c r="B141" s="370" t="s">
        <v>933</v>
      </c>
      <c r="C141" s="365" t="s">
        <v>704</v>
      </c>
      <c r="D141" s="367"/>
      <c r="E141" s="262" t="s">
        <v>704</v>
      </c>
      <c r="F141" s="353" t="s">
        <v>475</v>
      </c>
    </row>
    <row r="142" spans="1:6" ht="18" customHeight="1" x14ac:dyDescent="0.15">
      <c r="A142" s="354" t="s">
        <v>705</v>
      </c>
      <c r="B142" s="370" t="s">
        <v>933</v>
      </c>
      <c r="C142" s="365" t="s">
        <v>706</v>
      </c>
      <c r="D142" s="367"/>
      <c r="E142" s="262" t="s">
        <v>706</v>
      </c>
      <c r="F142" s="353" t="s">
        <v>475</v>
      </c>
    </row>
    <row r="143" spans="1:6" ht="18" customHeight="1" x14ac:dyDescent="0.15">
      <c r="A143" s="354" t="s">
        <v>707</v>
      </c>
      <c r="B143" s="370" t="s">
        <v>933</v>
      </c>
      <c r="C143" s="365" t="s">
        <v>708</v>
      </c>
      <c r="D143" s="367"/>
      <c r="E143" s="262" t="s">
        <v>708</v>
      </c>
      <c r="F143" s="353" t="s">
        <v>475</v>
      </c>
    </row>
    <row r="144" spans="1:6" ht="18" customHeight="1" x14ac:dyDescent="0.15">
      <c r="A144" s="354" t="s">
        <v>709</v>
      </c>
      <c r="B144" s="370" t="s">
        <v>933</v>
      </c>
      <c r="C144" s="365" t="s">
        <v>710</v>
      </c>
      <c r="D144" s="367"/>
      <c r="E144" s="262" t="s">
        <v>710</v>
      </c>
      <c r="F144" s="353" t="s">
        <v>475</v>
      </c>
    </row>
    <row r="145" spans="1:6" ht="18" customHeight="1" x14ac:dyDescent="0.15">
      <c r="A145" s="354" t="s">
        <v>711</v>
      </c>
      <c r="B145" s="370" t="s">
        <v>933</v>
      </c>
      <c r="C145" s="365" t="s">
        <v>712</v>
      </c>
      <c r="D145" s="367"/>
      <c r="E145" s="262" t="s">
        <v>712</v>
      </c>
      <c r="F145" s="353" t="s">
        <v>475</v>
      </c>
    </row>
    <row r="146" spans="1:6" ht="18" customHeight="1" x14ac:dyDescent="0.15">
      <c r="A146" s="354" t="s">
        <v>290</v>
      </c>
      <c r="B146" s="370" t="s">
        <v>933</v>
      </c>
      <c r="C146" s="365" t="s">
        <v>936</v>
      </c>
      <c r="D146" s="367"/>
      <c r="E146" s="262" t="s">
        <v>713</v>
      </c>
      <c r="F146" s="353" t="s">
        <v>475</v>
      </c>
    </row>
    <row r="147" spans="1:6" ht="18" customHeight="1" x14ac:dyDescent="0.15">
      <c r="A147" s="354" t="s">
        <v>295</v>
      </c>
      <c r="B147" s="370" t="s">
        <v>933</v>
      </c>
      <c r="C147" s="365" t="s">
        <v>714</v>
      </c>
      <c r="D147" s="367"/>
      <c r="E147" s="262" t="s">
        <v>714</v>
      </c>
      <c r="F147" s="353" t="s">
        <v>475</v>
      </c>
    </row>
    <row r="148" spans="1:6" ht="18" customHeight="1" x14ac:dyDescent="0.15">
      <c r="A148" s="354" t="s">
        <v>297</v>
      </c>
      <c r="B148" s="370" t="s">
        <v>933</v>
      </c>
      <c r="C148" s="365" t="s">
        <v>715</v>
      </c>
      <c r="D148" s="367"/>
      <c r="E148" s="262" t="s">
        <v>715</v>
      </c>
      <c r="F148" s="353" t="s">
        <v>475</v>
      </c>
    </row>
    <row r="149" spans="1:6" ht="18" customHeight="1" x14ac:dyDescent="0.15">
      <c r="A149" s="354" t="s">
        <v>299</v>
      </c>
      <c r="B149" s="370" t="s">
        <v>933</v>
      </c>
      <c r="C149" s="365" t="s">
        <v>716</v>
      </c>
      <c r="D149" s="367"/>
      <c r="E149" s="262" t="s">
        <v>716</v>
      </c>
      <c r="F149" s="353" t="s">
        <v>475</v>
      </c>
    </row>
    <row r="150" spans="1:6" ht="18" customHeight="1" x14ac:dyDescent="0.15">
      <c r="A150" s="361" t="s">
        <v>717</v>
      </c>
      <c r="B150" s="373" t="s">
        <v>937</v>
      </c>
      <c r="C150" s="368" t="s">
        <v>718</v>
      </c>
      <c r="D150" s="369"/>
      <c r="E150" s="263" t="s">
        <v>718</v>
      </c>
      <c r="F150" s="349" t="s">
        <v>930</v>
      </c>
    </row>
    <row r="151" spans="1:6" ht="18" customHeight="1" x14ac:dyDescent="0.15">
      <c r="A151" s="354" t="s">
        <v>719</v>
      </c>
      <c r="B151" s="374" t="s">
        <v>368</v>
      </c>
      <c r="C151" s="351" t="s">
        <v>720</v>
      </c>
      <c r="D151" s="352" t="s">
        <v>849</v>
      </c>
      <c r="E151" s="260" t="s">
        <v>721</v>
      </c>
      <c r="F151" s="322" t="s">
        <v>458</v>
      </c>
    </row>
    <row r="152" spans="1:6" ht="18" customHeight="1" x14ac:dyDescent="0.15">
      <c r="A152" s="354" t="s">
        <v>722</v>
      </c>
      <c r="B152" s="374" t="s">
        <v>368</v>
      </c>
      <c r="C152" s="351" t="s">
        <v>723</v>
      </c>
      <c r="D152" s="352" t="s">
        <v>595</v>
      </c>
      <c r="E152" s="260" t="s">
        <v>596</v>
      </c>
      <c r="F152" s="353" t="s">
        <v>476</v>
      </c>
    </row>
    <row r="153" spans="1:6" ht="18" customHeight="1" x14ac:dyDescent="0.15">
      <c r="A153" s="354" t="s">
        <v>724</v>
      </c>
      <c r="B153" s="374" t="s">
        <v>368</v>
      </c>
      <c r="C153" s="351" t="s">
        <v>725</v>
      </c>
      <c r="D153" s="352" t="s">
        <v>726</v>
      </c>
      <c r="E153" s="260" t="s">
        <v>727</v>
      </c>
      <c r="F153" s="322" t="s">
        <v>938</v>
      </c>
    </row>
    <row r="154" spans="1:6" ht="18" customHeight="1" x14ac:dyDescent="0.15">
      <c r="A154" s="354" t="s">
        <v>728</v>
      </c>
      <c r="B154" s="374" t="s">
        <v>368</v>
      </c>
      <c r="C154" s="351" t="s">
        <v>729</v>
      </c>
      <c r="D154" s="352" t="s">
        <v>730</v>
      </c>
      <c r="E154" s="260" t="s">
        <v>731</v>
      </c>
      <c r="F154" s="322" t="s">
        <v>458</v>
      </c>
    </row>
    <row r="155" spans="1:6" ht="18" customHeight="1" x14ac:dyDescent="0.15">
      <c r="A155" s="354" t="s">
        <v>921</v>
      </c>
      <c r="B155" s="374" t="s">
        <v>368</v>
      </c>
      <c r="C155" s="351" t="s">
        <v>922</v>
      </c>
      <c r="D155" s="352" t="s">
        <v>923</v>
      </c>
      <c r="E155" s="260" t="s">
        <v>924</v>
      </c>
      <c r="F155" s="322" t="s">
        <v>938</v>
      </c>
    </row>
    <row r="156" spans="1:6" ht="18" customHeight="1" x14ac:dyDescent="0.15">
      <c r="A156" s="354" t="s">
        <v>732</v>
      </c>
      <c r="B156" s="374" t="s">
        <v>368</v>
      </c>
      <c r="C156" s="351" t="s">
        <v>733</v>
      </c>
      <c r="D156" s="352" t="s">
        <v>734</v>
      </c>
      <c r="E156" s="260" t="s">
        <v>735</v>
      </c>
      <c r="F156" s="322" t="s">
        <v>458</v>
      </c>
    </row>
    <row r="157" spans="1:6" ht="18" customHeight="1" x14ac:dyDescent="0.15">
      <c r="A157" s="361" t="s">
        <v>736</v>
      </c>
      <c r="B157" s="263" t="s">
        <v>368</v>
      </c>
      <c r="C157" s="356" t="s">
        <v>925</v>
      </c>
      <c r="D157" s="357" t="s">
        <v>850</v>
      </c>
      <c r="E157" s="263" t="s">
        <v>737</v>
      </c>
      <c r="F157" s="362" t="s">
        <v>458</v>
      </c>
    </row>
    <row r="158" spans="1:6" ht="18" customHeight="1" x14ac:dyDescent="0.15">
      <c r="A158" s="350" t="s">
        <v>738</v>
      </c>
      <c r="B158" s="260" t="s">
        <v>368</v>
      </c>
      <c r="C158" s="351" t="s">
        <v>739</v>
      </c>
      <c r="D158" s="352" t="s">
        <v>740</v>
      </c>
      <c r="E158" s="260" t="s">
        <v>741</v>
      </c>
      <c r="F158" s="360" t="s">
        <v>475</v>
      </c>
    </row>
    <row r="159" spans="1:6" ht="18" customHeight="1" x14ac:dyDescent="0.15">
      <c r="A159" s="354" t="s">
        <v>742</v>
      </c>
      <c r="B159" s="262" t="s">
        <v>371</v>
      </c>
      <c r="C159" s="351" t="s">
        <v>743</v>
      </c>
      <c r="D159" s="352" t="s">
        <v>744</v>
      </c>
      <c r="E159" s="260" t="s">
        <v>370</v>
      </c>
      <c r="F159" s="322" t="s">
        <v>475</v>
      </c>
    </row>
    <row r="160" spans="1:6" ht="18" customHeight="1" x14ac:dyDescent="0.15">
      <c r="A160" s="354" t="s">
        <v>745</v>
      </c>
      <c r="B160" s="262" t="s">
        <v>371</v>
      </c>
      <c r="C160" s="351" t="s">
        <v>746</v>
      </c>
      <c r="D160" s="352" t="s">
        <v>747</v>
      </c>
      <c r="E160" s="260" t="s">
        <v>748</v>
      </c>
      <c r="F160" s="322" t="s">
        <v>458</v>
      </c>
    </row>
    <row r="161" spans="1:6" ht="18" customHeight="1" x14ac:dyDescent="0.15">
      <c r="A161" s="355" t="s">
        <v>749</v>
      </c>
      <c r="B161" s="264" t="s">
        <v>371</v>
      </c>
      <c r="C161" s="356" t="s">
        <v>750</v>
      </c>
      <c r="D161" s="357" t="s">
        <v>744</v>
      </c>
      <c r="E161" s="263" t="s">
        <v>370</v>
      </c>
      <c r="F161" s="362" t="s">
        <v>475</v>
      </c>
    </row>
    <row r="162" spans="1:6" ht="18" customHeight="1" x14ac:dyDescent="0.15">
      <c r="A162" s="359" t="s">
        <v>751</v>
      </c>
      <c r="B162" s="261" t="s">
        <v>939</v>
      </c>
      <c r="C162" s="351" t="s">
        <v>752</v>
      </c>
      <c r="D162" s="352" t="s">
        <v>753</v>
      </c>
      <c r="E162" s="260" t="s">
        <v>754</v>
      </c>
      <c r="F162" s="353" t="s">
        <v>53</v>
      </c>
    </row>
    <row r="163" spans="1:6" ht="18" customHeight="1" x14ac:dyDescent="0.15">
      <c r="A163" s="354" t="s">
        <v>755</v>
      </c>
      <c r="B163" s="262" t="s">
        <v>939</v>
      </c>
      <c r="C163" s="351" t="s">
        <v>926</v>
      </c>
      <c r="D163" s="352" t="s">
        <v>851</v>
      </c>
      <c r="E163" s="260" t="s">
        <v>927</v>
      </c>
      <c r="F163" s="353" t="s">
        <v>458</v>
      </c>
    </row>
    <row r="164" spans="1:6" ht="18" customHeight="1" x14ac:dyDescent="0.15">
      <c r="A164" s="354" t="s">
        <v>756</v>
      </c>
      <c r="B164" s="262" t="s">
        <v>939</v>
      </c>
      <c r="C164" s="351" t="s">
        <v>757</v>
      </c>
      <c r="D164" s="352" t="s">
        <v>758</v>
      </c>
      <c r="E164" s="260" t="s">
        <v>759</v>
      </c>
      <c r="F164" s="353" t="s">
        <v>458</v>
      </c>
    </row>
    <row r="165" spans="1:6" ht="18" customHeight="1" x14ac:dyDescent="0.15">
      <c r="A165" s="354" t="s">
        <v>760</v>
      </c>
      <c r="B165" s="262" t="s">
        <v>939</v>
      </c>
      <c r="C165" s="351" t="s">
        <v>106</v>
      </c>
      <c r="D165" s="352" t="s">
        <v>761</v>
      </c>
      <c r="E165" s="260" t="s">
        <v>762</v>
      </c>
      <c r="F165" s="353" t="s">
        <v>475</v>
      </c>
    </row>
    <row r="166" spans="1:6" ht="18" customHeight="1" x14ac:dyDescent="0.15">
      <c r="A166" s="354" t="s">
        <v>763</v>
      </c>
      <c r="B166" s="262" t="s">
        <v>939</v>
      </c>
      <c r="C166" s="351" t="s">
        <v>373</v>
      </c>
      <c r="D166" s="352" t="s">
        <v>764</v>
      </c>
      <c r="E166" s="260" t="s">
        <v>765</v>
      </c>
      <c r="F166" s="353" t="s">
        <v>938</v>
      </c>
    </row>
    <row r="167" spans="1:6" ht="18" customHeight="1" x14ac:dyDescent="0.15">
      <c r="A167" s="361" t="s">
        <v>766</v>
      </c>
      <c r="B167" s="263" t="s">
        <v>939</v>
      </c>
      <c r="C167" s="351" t="s">
        <v>767</v>
      </c>
      <c r="D167" s="352" t="s">
        <v>768</v>
      </c>
      <c r="E167" s="260" t="s">
        <v>769</v>
      </c>
      <c r="F167" s="353" t="s">
        <v>458</v>
      </c>
    </row>
    <row r="168" spans="1:6" ht="18" customHeight="1" x14ac:dyDescent="0.15">
      <c r="A168" s="375" t="s">
        <v>928</v>
      </c>
      <c r="B168" s="323" t="s">
        <v>301</v>
      </c>
      <c r="C168" s="324" t="s">
        <v>455</v>
      </c>
      <c r="D168" s="325" t="s">
        <v>456</v>
      </c>
      <c r="E168" s="326" t="s">
        <v>457</v>
      </c>
      <c r="F168" s="327" t="s">
        <v>458</v>
      </c>
    </row>
  </sheetData>
  <autoFilter ref="A1:F168"/>
  <phoneticPr fontId="3"/>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一番最初に入力</vt:lpstr>
      <vt:lpstr>様式第４号</vt:lpstr>
      <vt:lpstr>収支予算書</vt:lpstr>
      <vt:lpstr>別表１</vt:lpstr>
      <vt:lpstr>別表２-①</vt:lpstr>
      <vt:lpstr>別表２-②</vt:lpstr>
      <vt:lpstr>別紙1【延長保育料減免分】</vt:lpstr>
      <vt:lpstr>補助金基準額表 </vt:lpstr>
      <vt:lpstr>【適宜更新してください】法人情報</vt:lpstr>
      <vt:lpstr>一番最初に入力!Print_Area</vt:lpstr>
      <vt:lpstr>収支予算書!Print_Area</vt:lpstr>
      <vt:lpstr>別紙1【延長保育料減免分】!Print_Area</vt:lpstr>
      <vt:lpstr>別表１!Print_Area</vt:lpstr>
      <vt:lpstr>'別表２-①'!Print_Area</vt:lpstr>
      <vt:lpstr>'別表２-②'!Print_Area</vt:lpstr>
      <vt:lpstr>'補助金基準額表 '!Print_Area</vt:lpstr>
      <vt:lpstr>様式第４号!Print_Area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2021-03-02T07:11:15Z</cp:lastPrinted>
  <dcterms:created xsi:type="dcterms:W3CDTF">2006-02-13T04:55:03Z</dcterms:created>
  <dcterms:modified xsi:type="dcterms:W3CDTF">2025-04-17T07:19:56Z</dcterms:modified>
</cp:coreProperties>
</file>