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6\060710_３件（舗装）\244210020_宮城野区管内道路維持補修工事（３工区・その２）\"/>
    </mc:Choice>
  </mc:AlternateContent>
  <bookViews>
    <workbookView xWindow="0" yWindow="0" windowWidth="20490" windowHeight="75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<sst xmlns="http://schemas.openxmlformats.org/spreadsheetml/2006/main" count="564" uniqueCount="383">
  <si>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</si>
  <si>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</si>
  <si>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</si>
  <si>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</si>
  <si>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</si>
  <si>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</si>
  <si>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</si>
  <si>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</si>
  <si>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</si>
  <si>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</si>
  <si>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</si>
  <si>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</si>
  <si>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</si>
  <si>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</si>
  <si>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</si>
  <si>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</si>
  <si>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</si>
  <si>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</si>
  <si>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</si>
  <si>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</si>
  <si>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</si>
  <si>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</si>
  <si>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</si>
  <si>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</si>
  <si>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</si>
  <si>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</si>
  <si>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</si>
  <si>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</si>
  <si>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</si>
  <si>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</si>
  <si>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</si>
  <si>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</si>
  <si>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</si>
  <si>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</si>
  <si>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</si>
  <si>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</si>
  <si>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</si>
  <si>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</si>
  <si>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</si>
  <si>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</si>
  <si>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</si>
  <si>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</si>
  <si>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</si>
  <si>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</si>
  <si>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</si>
  <si>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</si>
  <si>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</si>
  <si>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</si>
  <si>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</si>
  <si>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</si>
  <si>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</si>
  <si>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</si>
  <si>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</si>
  <si>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</si>
  <si>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</si>
  <si>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</si>
  <si>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</si>
  <si>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</si>
  <si>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</si>
  <si>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</si>
  <si>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</si>
  <si>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</si>
  <si>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</si>
  <si>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</si>
  <si>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</si>
  <si>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</si>
  <si>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</si>
  <si>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</si>
  <si>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</si>
  <si>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</si>
  <si>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</si>
  <si>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</si>
  <si>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</si>
  <si>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</si>
  <si>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</si>
  <si>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</si>
  <si>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</si>
  <si>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</si>
  <si>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</si>
  <si>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</si>
  <si>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</si>
  <si>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</si>
  <si>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</si>
  <si>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</si>
  <si>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</si>
  <si>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</si>
  <si>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</si>
  <si>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</si>
  <si>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</si>
  <si>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</si>
  <si>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</si>
  <si>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</si>
  <si>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</si>
  <si>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</si>
  <si>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</si>
  <si>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</si>
  <si>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</si>
  <si>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</si>
  <si>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</si>
  <si>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</si>
  <si>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</si>
  <si>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</si>
  <si>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</si>
  <si>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</si>
  <si>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</si>
  <si>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</si>
  <si>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</si>
  <si>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</si>
  <si>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</si>
  <si>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</si>
  <si>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</si>
  <si>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</si>
  <si>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</si>
  <si>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</si>
  <si>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</si>
  <si>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</si>
  <si>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</si>
  <si>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</si>
  <si>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</si>
  <si>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</si>
  <si>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</si>
  <si>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</si>
  <si>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</si>
  <si>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</si>
  <si>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</si>
  <si>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</si>
  <si>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</si>
  <si>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</si>
  <si>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</si>
  <si>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</si>
  <si>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</si>
  <si>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</si>
  <si>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</si>
  <si>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</si>
  <si>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</si>
  <si>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</si>
  <si>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</si>
  <si>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</si>
  <si>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</si>
  <si>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</si>
  <si>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</si>
  <si>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</si>
  <si>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</si>
  <si>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</si>
  <si>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</si>
  <si>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</si>
  <si>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</si>
  <si>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</si>
  <si>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</si>
  <si>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</si>
  <si>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</si>
  <si>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</si>
  <si>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</si>
  <si>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</si>
  <si>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</si>
  <si>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</si>
  <si>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</si>
  <si>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</si>
  <si>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</si>
  <si>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</si>
  <si>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</si>
  <si>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</si>
  <si>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</si>
  <si>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</si>
  <si>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</si>
  <si>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</si>
  <si>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</si>
  <si>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</si>
  <si>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</si>
  <si>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</si>
  <si>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</si>
  <si>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</si>
  <si>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</si>
  <si>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</si>
  <si>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</si>
  <si>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</si>
  <si>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</si>
  <si>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</si>
  <si>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</si>
  <si>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</si>
  <si>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</si>
  <si>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</si>
  <si>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</si>
  <si>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</si>
  <si>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</si>
  <si>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</si>
  <si>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</si>
  <si>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</si>
  <si>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</si>
  <si>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</si>
  <si>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</si>
  <si>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</si>
  <si>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</si>
  <si>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</si>
  <si>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</si>
  <si>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</si>
  <si>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</si>
  <si>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</si>
  <si>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</si>
  <si>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</si>
  <si>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</si>
  <si>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</si>
  <si>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</si>
  <si>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</si>
  <si>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</si>
  <si>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</si>
  <si>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</si>
  <si>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</si>
  <si>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</si>
  <si>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</si>
  <si>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</si>
  <si>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</si>
  <si>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</si>
  <si>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</si>
  <si>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</si>
  <si>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</si>
  <si>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</si>
  <si>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</si>
  <si>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</si>
  <si>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</si>
  <si>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</si>
  <si>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</si>
  <si>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</si>
  <si>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</si>
  <si>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</si>
  <si>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</si>
  <si>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</si>
  <si>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</si>
  <si>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</si>
  <si>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</si>
  <si>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</si>
  <si>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</si>
  <si>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</si>
  <si>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</si>
  <si>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</si>
  <si>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</si>
  <si>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</si>
  <si>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</si>
  <si>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</si>
  <si>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</si>
  <si>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</si>
  <si>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</si>
  <si>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</si>
  <si>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</si>
  <si>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</si>
  <si>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</si>
  <si>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</si>
  <si>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</si>
  <si>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</si>
  <si>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</si>
  <si>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</si>
  <si>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</si>
  <si>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</si>
  <si>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</si>
  <si>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</si>
  <si>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</si>
  <si>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</si>
  <si>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</si>
  <si>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</si>
  <si>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</si>
  <si>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</si>
  <si>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</si>
  <si>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</si>
  <si>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</si>
  <si>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</si>
  <si>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</si>
  <si>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</si>
  <si>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</si>
  <si>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</si>
  <si>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</si>
  <si>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</si>
  <si>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</si>
  <si>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</si>
  <si>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</si>
  <si>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</si>
  <si>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</si>
  <si>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</si>
  <si>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</si>
  <si>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</si>
  <si>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</si>
  <si>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</si>
  <si>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</si>
  <si>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</si>
  <si>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</si>
  <si>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</si>
  <si>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</si>
  <si>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</si>
  <si>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</si>
  <si>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</si>
  <si>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</si>
  <si>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</si>
  <si>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</si>
  <si>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</si>
  <si>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</si>
  <si>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</si>
  <si>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</si>
  <si>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</si>
  <si>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</si>
  <si>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</si>
  <si>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</si>
  <si>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</si>
  <si>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</si>
  <si>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</si>
  <si>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</si>
  <si>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</si>
  <si>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</si>
  <si>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</si>
  <si>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</si>
  <si>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</si>
  <si>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</si>
  <si>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</si>
  <si>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</si>
  <si>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</si>
  <si>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</si>
  <si>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</si>
  <si>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</si>
  <si>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</si>
  <si>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</si>
  <si>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</si>
  <si>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</si>
  <si>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</si>
  <si>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</si>
  <si>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</si>
  <si>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</si>
  <si>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</si>
  <si>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</si>
  <si>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</si>
  <si>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</si>
  <si>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</si>
  <si>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</si>
  <si>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</si>
  <si>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</si>
  <si>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</si>
  <si>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</si>
  <si>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</si>
  <si>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</si>
  <si>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</si>
  <si>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</si>
  <si>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</si>
  <si>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</si>
  <si>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</si>
  <si>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</si>
  <si>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</si>
  <si>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</si>
  <si>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</si>
  <si>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</si>
  <si>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</si>
  <si>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</si>
  <si>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</si>
  <si>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</si>
  <si>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</si>
  <si>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</si>
  <si>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</si>
  <si>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</si>
  <si>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</si>
  <si>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</si>
  <si>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</si>
  <si>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</si>
  <si>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</si>
  <si>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</si>
  <si>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</si>
  <si>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</si>
  <si>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</si>
  <si>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</si>
  <si>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</si>
  <si>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</si>
  <si>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</si>
  <si>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</si>
  <si>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</si>
  <si>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</si>
  <si>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</si>
  <si>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</si>
  <si>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</si>
  <si>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</si>
  <si>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</si>
  <si>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</si>
  <si>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</si>
  <si>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</si>
  <si>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</si>
  <si>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</si>
  <si>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</si>
  <si>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</si>
  <si>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宮城野区管内道路維持補修工事（３工区・その２）</t>
    <rPh sb="0" eb="4">
      <t>ミヤギノク</t>
    </rPh>
    <rPh sb="4" eb="6">
      <t>カンナイ</t>
    </rPh>
    <rPh sb="6" eb="8">
      <t>ドウロ</t>
    </rPh>
    <rPh sb="8" eb="10">
      <t>イジ</t>
    </rPh>
    <rPh sb="10" eb="12">
      <t>ホシュウ</t>
    </rPh>
    <rPh sb="12" eb="14">
      <t>コウジ</t>
    </rPh>
    <rPh sb="16" eb="18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</si>
</sst>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68" t="s">
        <v>0</v>
      </c>
      <c r="G2" s="269"/>
      <c r="H2" s="297">
        <v>244210020</v>
      </c>
      <c r="I2" s="298"/>
      <c r="J2" s="298"/>
      <c r="K2" s="298"/>
      <c r="L2" s="299"/>
      <c r="M2" s="37"/>
    </row>
    <row r="3" spans="1:29" s="2" customFormat="1" ht="15.75" customHeight="1">
      <c r="A3" s="300" t="s">
        <v>369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1" t="s">
        <v>183</v>
      </c>
      <c r="E5" s="302"/>
      <c r="F5" s="303"/>
      <c r="G5" s="304"/>
      <c r="H5" s="305"/>
      <c r="I5" s="305"/>
      <c r="J5" s="305"/>
      <c r="K5" s="305"/>
      <c r="L5" s="305"/>
      <c r="M5" s="306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4" t="s">
        <v>382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6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68" t="s">
        <v>4</v>
      </c>
      <c r="C9" s="269"/>
      <c r="D9" s="270"/>
      <c r="E9" s="43" t="s">
        <v>171</v>
      </c>
      <c r="F9" s="44" t="s">
        <v>5</v>
      </c>
      <c r="G9" s="271" t="s">
        <v>6</v>
      </c>
      <c r="H9" s="272"/>
      <c r="I9" s="273"/>
      <c r="J9" s="45" t="s">
        <v>7</v>
      </c>
      <c r="K9" s="274" t="s">
        <v>8</v>
      </c>
      <c r="L9" s="27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2" t="s">
        <v>100</v>
      </c>
      <c r="B10" s="276" t="s">
        <v>234</v>
      </c>
      <c r="C10" s="277"/>
      <c r="D10" s="278"/>
      <c r="E10" s="245">
        <f>SUM(F10:F18)</f>
        <v>9</v>
      </c>
      <c r="F10" s="250">
        <v>6</v>
      </c>
      <c r="G10" s="53" t="s">
        <v>161</v>
      </c>
      <c r="H10" s="286"/>
      <c r="I10" s="287"/>
      <c r="J10" s="288">
        <f>IF(G15="",0,ROUND(MAX(MIN(6,((ROUND(G15-69,1))/13*6)),0),2))</f>
        <v>0</v>
      </c>
      <c r="K10" s="235" t="str">
        <f>IF(H10="","",J10)</f>
        <v/>
      </c>
      <c r="L10" s="236"/>
      <c r="M10" s="263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3"/>
      <c r="B11" s="279"/>
      <c r="C11" s="280"/>
      <c r="D11" s="281"/>
      <c r="E11" s="246"/>
      <c r="F11" s="285"/>
      <c r="G11" s="54" t="s">
        <v>162</v>
      </c>
      <c r="H11" s="261"/>
      <c r="I11" s="262"/>
      <c r="J11" s="289"/>
      <c r="K11" s="237"/>
      <c r="L11" s="238"/>
      <c r="M11" s="264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3"/>
      <c r="B12" s="279"/>
      <c r="C12" s="280"/>
      <c r="D12" s="281"/>
      <c r="E12" s="246"/>
      <c r="F12" s="285"/>
      <c r="G12" s="54" t="s">
        <v>163</v>
      </c>
      <c r="H12" s="261"/>
      <c r="I12" s="262"/>
      <c r="J12" s="289"/>
      <c r="K12" s="237"/>
      <c r="L12" s="238"/>
      <c r="M12" s="264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3"/>
      <c r="B13" s="279"/>
      <c r="C13" s="280"/>
      <c r="D13" s="281"/>
      <c r="E13" s="246"/>
      <c r="F13" s="285"/>
      <c r="G13" s="54" t="s">
        <v>172</v>
      </c>
      <c r="H13" s="261"/>
      <c r="I13" s="262"/>
      <c r="J13" s="289"/>
      <c r="K13" s="237"/>
      <c r="L13" s="238"/>
      <c r="M13" s="264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3"/>
      <c r="B14" s="279"/>
      <c r="C14" s="280"/>
      <c r="D14" s="281"/>
      <c r="E14" s="246"/>
      <c r="F14" s="285"/>
      <c r="G14" s="54" t="s">
        <v>173</v>
      </c>
      <c r="H14" s="261"/>
      <c r="I14" s="262"/>
      <c r="J14" s="289"/>
      <c r="K14" s="237"/>
      <c r="L14" s="238"/>
      <c r="M14" s="264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3"/>
      <c r="B15" s="282"/>
      <c r="C15" s="283"/>
      <c r="D15" s="284"/>
      <c r="E15" s="246"/>
      <c r="F15" s="251"/>
      <c r="G15" s="265" t="str">
        <f>IF(OR(H10=0,H10="",H11="",H12="",H13="",H14=""),"",ROUND(AVERAGE(H10:I14),1))</f>
        <v/>
      </c>
      <c r="H15" s="266"/>
      <c r="I15" s="267"/>
      <c r="J15" s="290"/>
      <c r="K15" s="291"/>
      <c r="L15" s="292"/>
      <c r="M15" s="264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3"/>
      <c r="B16" s="293" t="s">
        <v>63</v>
      </c>
      <c r="C16" s="293"/>
      <c r="D16" s="293"/>
      <c r="E16" s="246"/>
      <c r="F16" s="94">
        <v>1</v>
      </c>
      <c r="G16" s="229"/>
      <c r="H16" s="230"/>
      <c r="I16" s="231"/>
      <c r="J16" s="211">
        <f>IF(G16="実績あり",1,0)</f>
        <v>0</v>
      </c>
      <c r="K16" s="232" t="str">
        <f>IF(G16="","",J16)</f>
        <v/>
      </c>
      <c r="L16" s="232"/>
      <c r="M16" s="264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3"/>
      <c r="B17" s="293" t="s">
        <v>64</v>
      </c>
      <c r="C17" s="293"/>
      <c r="D17" s="293"/>
      <c r="E17" s="246"/>
      <c r="F17" s="94">
        <v>2</v>
      </c>
      <c r="G17" s="229"/>
      <c r="H17" s="230"/>
      <c r="I17" s="231"/>
      <c r="J17" s="211">
        <f>IF(G17="表彰あり",2,0)</f>
        <v>0</v>
      </c>
      <c r="K17" s="232" t="str">
        <f t="shared" ref="K17:K29" si="0">IF(G17="","",J17)</f>
        <v/>
      </c>
      <c r="L17" s="232"/>
      <c r="M17" s="264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3"/>
      <c r="B18" s="293" t="s">
        <v>167</v>
      </c>
      <c r="C18" s="293"/>
      <c r="D18" s="293"/>
      <c r="E18" s="246"/>
      <c r="F18" s="94">
        <v>0</v>
      </c>
      <c r="G18" s="229"/>
      <c r="H18" s="230"/>
      <c r="I18" s="231"/>
      <c r="J18" s="211">
        <f>IF(OR(G18="指名停止",G18="文書指導"),-1,IF(G18="複数",-2,0))</f>
        <v>0</v>
      </c>
      <c r="K18" s="232" t="str">
        <f t="shared" si="0"/>
        <v/>
      </c>
      <c r="L18" s="232"/>
      <c r="M18" s="264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2" t="s">
        <v>101</v>
      </c>
      <c r="B19" s="244" t="s">
        <v>235</v>
      </c>
      <c r="C19" s="244"/>
      <c r="D19" s="244"/>
      <c r="E19" s="245">
        <f>SUM(F19:F21)</f>
        <v>4</v>
      </c>
      <c r="F19" s="94">
        <v>1</v>
      </c>
      <c r="G19" s="229"/>
      <c r="H19" s="230"/>
      <c r="I19" s="231"/>
      <c r="J19" s="211">
        <f>IF(G19="実績あり",1,0)</f>
        <v>0</v>
      </c>
      <c r="K19" s="232" t="str">
        <f t="shared" si="0"/>
        <v/>
      </c>
      <c r="L19" s="232"/>
      <c r="M19" s="258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3"/>
      <c r="B20" s="244" t="s">
        <v>236</v>
      </c>
      <c r="C20" s="244"/>
      <c r="D20" s="244"/>
      <c r="E20" s="246"/>
      <c r="F20" s="47">
        <v>2</v>
      </c>
      <c r="G20" s="260"/>
      <c r="H20" s="261"/>
      <c r="I20" s="262"/>
      <c r="J20" s="212">
        <f>ROUND(MAX(MIN(2,((G20-69)/13*2)),0),2)</f>
        <v>0</v>
      </c>
      <c r="K20" s="232" t="str">
        <f t="shared" si="0"/>
        <v/>
      </c>
      <c r="L20" s="232"/>
      <c r="M20" s="259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3"/>
      <c r="B21" s="244" t="s">
        <v>237</v>
      </c>
      <c r="C21" s="244"/>
      <c r="D21" s="244"/>
      <c r="E21" s="246"/>
      <c r="F21" s="94">
        <v>1</v>
      </c>
      <c r="G21" s="229"/>
      <c r="H21" s="230"/>
      <c r="I21" s="231"/>
      <c r="J21" s="211">
        <f>IF(G21="2件",1,IF(G21="1件",0.5,0))</f>
        <v>0</v>
      </c>
      <c r="K21" s="232" t="str">
        <f t="shared" si="0"/>
        <v/>
      </c>
      <c r="L21" s="232"/>
      <c r="M21" s="259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7" t="s">
        <v>238</v>
      </c>
      <c r="B22" s="244" t="s">
        <v>374</v>
      </c>
      <c r="C22" s="244"/>
      <c r="D22" s="102" t="s">
        <v>239</v>
      </c>
      <c r="E22" s="245">
        <f>SUM(F22:F31)</f>
        <v>9.5</v>
      </c>
      <c r="F22" s="47">
        <v>1.5</v>
      </c>
      <c r="G22" s="229"/>
      <c r="H22" s="230"/>
      <c r="I22" s="231"/>
      <c r="J22" s="212">
        <f>IF(G22="①②③全て",1.5,IF(G22="①②③のうち2項目",1,IF(G22="①②③のうち1項目",0.5,0)))</f>
        <v>0</v>
      </c>
      <c r="K22" s="232" t="str">
        <f t="shared" si="0"/>
        <v/>
      </c>
      <c r="L22" s="232"/>
      <c r="M22" s="227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8"/>
      <c r="B23" s="244"/>
      <c r="C23" s="244"/>
      <c r="D23" s="102" t="s">
        <v>240</v>
      </c>
      <c r="E23" s="246"/>
      <c r="F23" s="47">
        <v>0.5</v>
      </c>
      <c r="G23" s="229"/>
      <c r="H23" s="230"/>
      <c r="I23" s="231"/>
      <c r="J23" s="212">
        <f>IF(G23="対応実績あり",0.5,0)</f>
        <v>0</v>
      </c>
      <c r="K23" s="232" t="str">
        <f t="shared" si="0"/>
        <v/>
      </c>
      <c r="L23" s="232"/>
      <c r="M23" s="228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8"/>
      <c r="B24" s="244"/>
      <c r="C24" s="244"/>
      <c r="D24" s="102" t="s">
        <v>241</v>
      </c>
      <c r="E24" s="246"/>
      <c r="F24" s="47">
        <v>0.5</v>
      </c>
      <c r="G24" s="229"/>
      <c r="H24" s="230"/>
      <c r="I24" s="231"/>
      <c r="J24" s="212">
        <f>IF(G24="参加実績あり",0.5,0)</f>
        <v>0</v>
      </c>
      <c r="K24" s="232" t="str">
        <f t="shared" si="0"/>
        <v/>
      </c>
      <c r="L24" s="232"/>
      <c r="M24" s="228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8"/>
      <c r="B25" s="244" t="s">
        <v>242</v>
      </c>
      <c r="C25" s="244"/>
      <c r="D25" s="244"/>
      <c r="E25" s="246"/>
      <c r="F25" s="47">
        <v>1</v>
      </c>
      <c r="G25" s="229"/>
      <c r="H25" s="230"/>
      <c r="I25" s="231"/>
      <c r="J25" s="212">
        <f>IF(G25="発注区・支所含む2件",1,IF(G25="発注区・支所外2件",0.5,IF(G25="発注区・支所1件",0.5,IF(G25="発注区・支所外1件",0.25,0))))</f>
        <v>0</v>
      </c>
      <c r="K25" s="232" t="str">
        <f t="shared" si="0"/>
        <v/>
      </c>
      <c r="L25" s="232"/>
      <c r="M25" s="228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8"/>
      <c r="B26" s="244" t="s">
        <v>243</v>
      </c>
      <c r="C26" s="244"/>
      <c r="D26" s="244"/>
      <c r="E26" s="246"/>
      <c r="F26" s="47">
        <v>2</v>
      </c>
      <c r="G26" s="249"/>
      <c r="H26" s="233"/>
      <c r="I26" s="234"/>
      <c r="J26" s="212">
        <f>IF(G26="所管区域2件",2,IF(G26="所管区域1件・区域外1件",1.5,IF(G26="所管区域外2件",1,IF(G26="所管区域1件",1,IF(G26="所管区域外1件",0.5,0)))))</f>
        <v>0</v>
      </c>
      <c r="K26" s="232" t="str">
        <f t="shared" si="0"/>
        <v/>
      </c>
      <c r="L26" s="232"/>
      <c r="M26" s="228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8"/>
      <c r="B27" s="244" t="s">
        <v>244</v>
      </c>
      <c r="C27" s="244"/>
      <c r="D27" s="244"/>
      <c r="E27" s="246"/>
      <c r="F27" s="250">
        <v>2</v>
      </c>
      <c r="G27" s="54" t="s">
        <v>245</v>
      </c>
      <c r="H27" s="233"/>
      <c r="I27" s="234"/>
      <c r="J27" s="213">
        <f>IF(H27="所管区域内",1,IF(H27="所管区域外",0.5,0))</f>
        <v>0</v>
      </c>
      <c r="K27" s="232" t="str">
        <f>IF(H27="","",J27)</f>
        <v/>
      </c>
      <c r="L27" s="232"/>
      <c r="M27" s="228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8"/>
      <c r="B28" s="244"/>
      <c r="C28" s="244"/>
      <c r="D28" s="244"/>
      <c r="E28" s="246"/>
      <c r="F28" s="251"/>
      <c r="G28" s="54" t="s">
        <v>377</v>
      </c>
      <c r="H28" s="233"/>
      <c r="I28" s="234"/>
      <c r="J28" s="213">
        <f>IF(H28="所管区域内",1,IF(H28="所管区域外",0.5,0))</f>
        <v>0</v>
      </c>
      <c r="K28" s="232" t="str">
        <f>IF(H28="","",J28)</f>
        <v/>
      </c>
      <c r="L28" s="232"/>
      <c r="M28" s="228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8"/>
      <c r="B29" s="244" t="s">
        <v>246</v>
      </c>
      <c r="C29" s="244"/>
      <c r="D29" s="244"/>
      <c r="E29" s="246"/>
      <c r="F29" s="94">
        <v>1</v>
      </c>
      <c r="G29" s="229"/>
      <c r="H29" s="230"/>
      <c r="I29" s="231"/>
      <c r="J29" s="212">
        <f>IF(G29="2件",1,IF(G29="1件",0.5,0))</f>
        <v>0</v>
      </c>
      <c r="K29" s="232" t="str">
        <f t="shared" si="0"/>
        <v/>
      </c>
      <c r="L29" s="232"/>
      <c r="M29" s="228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8"/>
      <c r="B30" s="252" t="s">
        <v>247</v>
      </c>
      <c r="C30" s="253"/>
      <c r="D30" s="103" t="s">
        <v>248</v>
      </c>
      <c r="E30" s="246"/>
      <c r="F30" s="256">
        <v>1</v>
      </c>
      <c r="G30" s="229"/>
      <c r="H30" s="230"/>
      <c r="I30" s="231"/>
      <c r="J30" s="212">
        <f>IF(G30="2件",0.5,IF(G30="1件",0.25,0))</f>
        <v>0</v>
      </c>
      <c r="K30" s="235" t="str">
        <f>IF(AND(G30="",G31=""),"",SUM(J30:J31))</f>
        <v/>
      </c>
      <c r="L30" s="236"/>
      <c r="M30" s="228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8"/>
      <c r="B31" s="254"/>
      <c r="C31" s="255"/>
      <c r="D31" s="104" t="s">
        <v>249</v>
      </c>
      <c r="E31" s="246"/>
      <c r="F31" s="257"/>
      <c r="G31" s="239"/>
      <c r="H31" s="240"/>
      <c r="I31" s="241"/>
      <c r="J31" s="214">
        <f>IF(G31="登録及び実績あり",0.5,0)</f>
        <v>0</v>
      </c>
      <c r="K31" s="237"/>
      <c r="L31" s="238"/>
      <c r="M31" s="228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19"/>
      <c r="G34" s="220"/>
      <c r="H34" s="220"/>
      <c r="I34" s="22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2" t="s">
        <v>12</v>
      </c>
      <c r="B36" s="223" t="s">
        <v>102</v>
      </c>
      <c r="C36" s="223"/>
      <c r="D36" s="224" t="s">
        <v>13</v>
      </c>
      <c r="E36" s="223" t="s">
        <v>14</v>
      </c>
      <c r="F36" s="223"/>
      <c r="G36" s="225"/>
      <c r="H36" s="63" t="str">
        <f>IF(F34="","",M32)</f>
        <v/>
      </c>
      <c r="I36" s="61"/>
      <c r="J36" s="224" t="s">
        <v>13</v>
      </c>
      <c r="K36" s="226" t="str">
        <f>IF(E37="","",ROUNDDOWN((100+H36)/(E37/1000000),5))</f>
        <v/>
      </c>
      <c r="L36" s="226"/>
      <c r="M36" s="226"/>
      <c r="N36" s="215"/>
      <c r="P36" s="20"/>
    </row>
    <row r="37" spans="1:29" s="17" customFormat="1" ht="11.25" customHeight="1">
      <c r="A37" s="222"/>
      <c r="B37" s="216" t="s">
        <v>103</v>
      </c>
      <c r="C37" s="216"/>
      <c r="D37" s="224"/>
      <c r="E37" s="217" t="str">
        <f>IF(F34="","",F34)</f>
        <v/>
      </c>
      <c r="F37" s="217"/>
      <c r="G37" s="217"/>
      <c r="H37" s="96" t="s">
        <v>93</v>
      </c>
      <c r="I37" s="106"/>
      <c r="J37" s="224"/>
      <c r="K37" s="226"/>
      <c r="L37" s="226"/>
      <c r="M37" s="226"/>
      <c r="N37" s="215"/>
      <c r="P37" s="20"/>
    </row>
    <row r="38" spans="1:29" s="28" customFormat="1" ht="11.25" customHeight="1">
      <c r="A38" s="218" t="s">
        <v>19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42" t="s">
        <v>0</v>
      </c>
      <c r="I3" s="391"/>
      <c r="J3" s="391"/>
      <c r="K3" s="392">
        <f>'様式-1-Ⅰ（地域実績）'!H2</f>
        <v>244210020</v>
      </c>
      <c r="L3" s="393"/>
      <c r="M3" s="393"/>
      <c r="N3" s="393"/>
      <c r="O3" s="393"/>
      <c r="P3" s="394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95" t="s">
        <v>251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96" t="s">
        <v>219</v>
      </c>
      <c r="B6" s="397"/>
      <c r="C6" s="398"/>
      <c r="D6" s="114"/>
      <c r="E6" s="114" t="s">
        <v>170</v>
      </c>
      <c r="F6" s="405" t="s">
        <v>254</v>
      </c>
      <c r="G6" s="406"/>
      <c r="H6" s="407" t="s">
        <v>255</v>
      </c>
      <c r="I6" s="407"/>
      <c r="J6" s="407"/>
      <c r="K6" s="407"/>
      <c r="L6" s="407"/>
      <c r="M6" s="407"/>
      <c r="N6" s="407"/>
      <c r="O6" s="407"/>
      <c r="P6" s="407"/>
      <c r="Q6" s="408"/>
      <c r="R6" s="65"/>
      <c r="S6" s="65"/>
      <c r="AB6" s="86"/>
    </row>
    <row r="7" spans="1:28" ht="36" customHeight="1" thickBot="1">
      <c r="A7" s="399"/>
      <c r="B7" s="400"/>
      <c r="C7" s="401"/>
      <c r="D7" s="115" t="s">
        <v>256</v>
      </c>
      <c r="E7" s="116" t="s">
        <v>160</v>
      </c>
      <c r="F7" s="409" t="s">
        <v>77</v>
      </c>
      <c r="G7" s="410"/>
      <c r="H7" s="411"/>
      <c r="I7" s="412"/>
      <c r="J7" s="412"/>
      <c r="K7" s="412"/>
      <c r="L7" s="412"/>
      <c r="M7" s="412"/>
      <c r="N7" s="412"/>
      <c r="O7" s="412"/>
      <c r="P7" s="412"/>
      <c r="Q7" s="413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99"/>
      <c r="B8" s="400"/>
      <c r="C8" s="401"/>
      <c r="D8" s="115" t="s">
        <v>258</v>
      </c>
      <c r="E8" s="116" t="s">
        <v>160</v>
      </c>
      <c r="F8" s="409" t="s">
        <v>259</v>
      </c>
      <c r="G8" s="410"/>
      <c r="H8" s="411"/>
      <c r="I8" s="412"/>
      <c r="J8" s="412"/>
      <c r="K8" s="412"/>
      <c r="L8" s="412"/>
      <c r="M8" s="412"/>
      <c r="N8" s="412"/>
      <c r="O8" s="412"/>
      <c r="P8" s="412"/>
      <c r="Q8" s="413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99"/>
      <c r="B9" s="400"/>
      <c r="C9" s="401"/>
      <c r="D9" s="115" t="s">
        <v>262</v>
      </c>
      <c r="E9" s="116" t="s">
        <v>160</v>
      </c>
      <c r="F9" s="409" t="s">
        <v>259</v>
      </c>
      <c r="G9" s="410"/>
      <c r="H9" s="411"/>
      <c r="I9" s="412"/>
      <c r="J9" s="412"/>
      <c r="K9" s="412"/>
      <c r="L9" s="412"/>
      <c r="M9" s="412"/>
      <c r="N9" s="412"/>
      <c r="O9" s="412"/>
      <c r="P9" s="412"/>
      <c r="Q9" s="413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99"/>
      <c r="B10" s="400"/>
      <c r="C10" s="401"/>
      <c r="D10" s="115" t="s">
        <v>375</v>
      </c>
      <c r="E10" s="116" t="s">
        <v>160</v>
      </c>
      <c r="F10" s="409" t="s">
        <v>259</v>
      </c>
      <c r="G10" s="410"/>
      <c r="H10" s="411"/>
      <c r="I10" s="412"/>
      <c r="J10" s="412"/>
      <c r="K10" s="412"/>
      <c r="L10" s="412"/>
      <c r="M10" s="412"/>
      <c r="N10" s="412"/>
      <c r="O10" s="412"/>
      <c r="P10" s="412"/>
      <c r="Q10" s="413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402"/>
      <c r="B11" s="403"/>
      <c r="C11" s="404"/>
      <c r="D11" s="115" t="s">
        <v>376</v>
      </c>
      <c r="E11" s="116" t="s">
        <v>160</v>
      </c>
      <c r="F11" s="409" t="s">
        <v>259</v>
      </c>
      <c r="G11" s="410"/>
      <c r="H11" s="411"/>
      <c r="I11" s="412"/>
      <c r="J11" s="412"/>
      <c r="K11" s="412"/>
      <c r="L11" s="412"/>
      <c r="M11" s="412"/>
      <c r="N11" s="412"/>
      <c r="O11" s="412"/>
      <c r="P11" s="412"/>
      <c r="Q11" s="413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67" t="s">
        <v>220</v>
      </c>
      <c r="B12" s="348" t="s">
        <v>20</v>
      </c>
      <c r="C12" s="370"/>
      <c r="D12" s="371" t="s">
        <v>21</v>
      </c>
      <c r="E12" s="372"/>
      <c r="F12" s="314" t="s">
        <v>61</v>
      </c>
      <c r="G12" s="315"/>
      <c r="H12" s="316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68"/>
      <c r="B13" s="347" t="s">
        <v>270</v>
      </c>
      <c r="C13" s="347"/>
      <c r="D13" s="373" t="s">
        <v>254</v>
      </c>
      <c r="E13" s="374"/>
      <c r="F13" s="375" t="s">
        <v>259</v>
      </c>
      <c r="G13" s="376"/>
      <c r="H13" s="377" t="s">
        <v>271</v>
      </c>
      <c r="I13" s="378"/>
      <c r="J13" s="378"/>
      <c r="K13" s="379"/>
      <c r="L13" s="385"/>
      <c r="M13" s="386"/>
      <c r="N13" s="386"/>
      <c r="O13" s="386"/>
      <c r="P13" s="386"/>
      <c r="Q13" s="387"/>
      <c r="R13" s="65"/>
      <c r="S13" s="66"/>
      <c r="W13" s="86" t="s">
        <v>263</v>
      </c>
    </row>
    <row r="14" spans="1:28" ht="22.5" customHeight="1" thickBot="1">
      <c r="A14" s="368"/>
      <c r="B14" s="347" t="s">
        <v>140</v>
      </c>
      <c r="C14" s="348"/>
      <c r="D14" s="385"/>
      <c r="E14" s="386"/>
      <c r="F14" s="386"/>
      <c r="G14" s="386"/>
      <c r="H14" s="386"/>
      <c r="I14" s="38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68"/>
      <c r="B15" s="347" t="s">
        <v>94</v>
      </c>
      <c r="C15" s="348"/>
      <c r="D15" s="385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7"/>
      <c r="R15" s="65"/>
      <c r="S15" s="66"/>
      <c r="U15" s="68"/>
      <c r="W15" s="86" t="s">
        <v>267</v>
      </c>
    </row>
    <row r="16" spans="1:28" ht="23.25" customHeight="1" thickBot="1">
      <c r="A16" s="368"/>
      <c r="B16" s="347" t="s">
        <v>131</v>
      </c>
      <c r="C16" s="348"/>
      <c r="D16" s="314" t="s">
        <v>68</v>
      </c>
      <c r="E16" s="316"/>
      <c r="F16" s="361" t="s">
        <v>272</v>
      </c>
      <c r="G16" s="362"/>
      <c r="H16" s="362"/>
      <c r="I16" s="362"/>
      <c r="J16" s="362"/>
      <c r="K16" s="362"/>
      <c r="L16" s="362"/>
      <c r="M16" s="362"/>
      <c r="N16" s="363"/>
      <c r="O16" s="364"/>
      <c r="P16" s="365"/>
      <c r="Q16" s="366"/>
      <c r="R16" s="65"/>
      <c r="S16" s="66"/>
      <c r="W16" s="86" t="s">
        <v>269</v>
      </c>
    </row>
    <row r="17" spans="1:27" ht="22.5" customHeight="1" thickBot="1">
      <c r="A17" s="368"/>
      <c r="B17" s="380" t="s">
        <v>273</v>
      </c>
      <c r="C17" s="381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381"/>
      <c r="O17" s="381"/>
      <c r="P17" s="381"/>
      <c r="Q17" s="383"/>
      <c r="R17" s="65"/>
      <c r="S17" s="66"/>
      <c r="W17" s="86" t="s">
        <v>378</v>
      </c>
    </row>
    <row r="18" spans="1:27" ht="32.25" customHeight="1" thickBot="1">
      <c r="A18" s="368"/>
      <c r="B18" s="384" t="s">
        <v>164</v>
      </c>
      <c r="C18" s="331"/>
      <c r="D18" s="388">
        <v>0</v>
      </c>
      <c r="E18" s="389"/>
      <c r="F18" s="389"/>
      <c r="G18" s="390"/>
      <c r="H18" s="358"/>
      <c r="I18" s="359"/>
      <c r="J18" s="359"/>
      <c r="K18" s="359"/>
      <c r="L18" s="359"/>
      <c r="M18" s="359"/>
      <c r="N18" s="359"/>
      <c r="O18" s="359"/>
      <c r="P18" s="359"/>
      <c r="Q18" s="360"/>
      <c r="R18" s="65"/>
      <c r="S18" s="66"/>
    </row>
    <row r="19" spans="1:27" ht="22.5" customHeight="1" thickBot="1">
      <c r="A19" s="368"/>
      <c r="B19" s="347" t="s">
        <v>109</v>
      </c>
      <c r="C19" s="348"/>
      <c r="D19" s="349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1"/>
      <c r="R19" s="65"/>
      <c r="S19" s="66"/>
    </row>
    <row r="20" spans="1:27" ht="60" customHeight="1" thickBot="1">
      <c r="A20" s="368"/>
      <c r="B20" s="347" t="s">
        <v>22</v>
      </c>
      <c r="C20" s="348"/>
      <c r="D20" s="352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65"/>
      <c r="S20" s="66"/>
    </row>
    <row r="21" spans="1:27" ht="23.25" customHeight="1" thickBot="1">
      <c r="A21" s="369"/>
      <c r="B21" s="347" t="s">
        <v>95</v>
      </c>
      <c r="C21" s="348"/>
      <c r="D21" s="355"/>
      <c r="E21" s="356"/>
      <c r="F21" s="356"/>
      <c r="G21" s="356"/>
      <c r="H21" s="124" t="s">
        <v>141</v>
      </c>
      <c r="I21" s="356"/>
      <c r="J21" s="356"/>
      <c r="K21" s="356"/>
      <c r="L21" s="356"/>
      <c r="M21" s="356"/>
      <c r="N21" s="356"/>
      <c r="O21" s="356"/>
      <c r="P21" s="356"/>
      <c r="Q21" s="357"/>
      <c r="R21" s="65"/>
      <c r="S21" s="66"/>
    </row>
    <row r="22" spans="1:27" ht="27" customHeight="1" thickBot="1">
      <c r="A22" s="307" t="s">
        <v>221</v>
      </c>
      <c r="B22" s="308"/>
      <c r="C22" s="309"/>
      <c r="D22" s="331" t="s">
        <v>23</v>
      </c>
      <c r="E22" s="332"/>
      <c r="F22" s="333" t="s">
        <v>142</v>
      </c>
      <c r="G22" s="334"/>
      <c r="H22" s="335"/>
      <c r="I22" s="336" t="s">
        <v>274</v>
      </c>
      <c r="J22" s="337"/>
      <c r="K22" s="338"/>
      <c r="L22" s="339" t="s">
        <v>259</v>
      </c>
      <c r="M22" s="340"/>
      <c r="N22" s="340"/>
      <c r="O22" s="340"/>
      <c r="P22" s="340"/>
      <c r="Q22" s="341"/>
      <c r="R22" s="65"/>
      <c r="S22" s="66"/>
    </row>
    <row r="23" spans="1:27" ht="39" customHeight="1" thickBot="1">
      <c r="A23" s="328"/>
      <c r="B23" s="329"/>
      <c r="C23" s="330"/>
      <c r="D23" s="342" t="s">
        <v>110</v>
      </c>
      <c r="E23" s="343"/>
      <c r="F23" s="34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6"/>
      <c r="R23" s="65"/>
      <c r="S23" s="66"/>
    </row>
    <row r="24" spans="1:27" ht="39" customHeight="1" thickBot="1">
      <c r="A24" s="307" t="s">
        <v>222</v>
      </c>
      <c r="B24" s="308"/>
      <c r="C24" s="309"/>
      <c r="D24" s="310" t="s">
        <v>108</v>
      </c>
      <c r="E24" s="311"/>
      <c r="F24" s="312"/>
      <c r="G24" s="312"/>
      <c r="H24" s="312"/>
      <c r="I24" s="311"/>
      <c r="J24" s="311"/>
      <c r="K24" s="311"/>
      <c r="L24" s="313"/>
      <c r="M24" s="314" t="s">
        <v>69</v>
      </c>
      <c r="N24" s="315"/>
      <c r="O24" s="315"/>
      <c r="P24" s="315"/>
      <c r="Q24" s="316"/>
      <c r="R24" s="65"/>
      <c r="S24" s="66"/>
    </row>
    <row r="25" spans="1:27" ht="39" customHeight="1" thickBot="1">
      <c r="A25" s="317" t="s">
        <v>275</v>
      </c>
      <c r="B25" s="318"/>
      <c r="C25" s="319"/>
      <c r="D25" s="320" t="s">
        <v>56</v>
      </c>
      <c r="E25" s="321"/>
      <c r="F25" s="322" t="s">
        <v>142</v>
      </c>
      <c r="G25" s="323"/>
      <c r="H25" s="324"/>
      <c r="I25" s="325"/>
      <c r="J25" s="326"/>
      <c r="K25" s="326"/>
      <c r="L25" s="326"/>
      <c r="M25" s="326"/>
      <c r="N25" s="326"/>
      <c r="O25" s="326"/>
      <c r="P25" s="326"/>
      <c r="Q25" s="327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8" sqref="E8:F8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517">
        <f>'様式-1-Ⅰ（地域実績）'!H2</f>
        <v>244210020</v>
      </c>
      <c r="H2" s="518"/>
      <c r="I2" s="518"/>
      <c r="J2" s="518"/>
      <c r="K2" s="518"/>
      <c r="L2" s="519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0" t="s">
        <v>279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521" t="s">
        <v>71</v>
      </c>
      <c r="D5" s="522"/>
      <c r="E5" s="522"/>
      <c r="F5" s="522"/>
      <c r="G5" s="522"/>
      <c r="H5" s="522"/>
      <c r="I5" s="522"/>
      <c r="J5" s="522"/>
      <c r="K5" s="523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502" t="s">
        <v>72</v>
      </c>
      <c r="B7" s="503"/>
      <c r="C7" s="504"/>
      <c r="D7" s="140" t="s">
        <v>37</v>
      </c>
      <c r="E7" s="524"/>
      <c r="F7" s="525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505"/>
      <c r="B8" s="506"/>
      <c r="C8" s="507"/>
      <c r="D8" s="140" t="s">
        <v>38</v>
      </c>
      <c r="E8" s="457" t="s">
        <v>70</v>
      </c>
      <c r="F8" s="459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502" t="s">
        <v>73</v>
      </c>
      <c r="B9" s="503"/>
      <c r="C9" s="504"/>
      <c r="D9" s="140" t="s">
        <v>37</v>
      </c>
      <c r="E9" s="508"/>
      <c r="F9" s="509"/>
      <c r="G9" s="510" t="s">
        <v>169</v>
      </c>
      <c r="H9" s="511"/>
      <c r="I9" s="511"/>
      <c r="J9" s="511"/>
      <c r="K9" s="512"/>
      <c r="L9" s="513" t="s">
        <v>159</v>
      </c>
      <c r="M9" s="514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505"/>
      <c r="B10" s="506"/>
      <c r="C10" s="507"/>
      <c r="D10" s="136" t="s">
        <v>38</v>
      </c>
      <c r="E10" s="515" t="s">
        <v>50</v>
      </c>
      <c r="F10" s="516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63" t="s">
        <v>300</v>
      </c>
      <c r="B12" s="464"/>
      <c r="C12" s="153" t="s">
        <v>39</v>
      </c>
      <c r="D12" s="140" t="s">
        <v>21</v>
      </c>
      <c r="E12" s="457" t="s">
        <v>61</v>
      </c>
      <c r="F12" s="459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65"/>
      <c r="B13" s="466"/>
      <c r="C13" s="154" t="s">
        <v>301</v>
      </c>
      <c r="D13" s="155" t="s">
        <v>254</v>
      </c>
      <c r="E13" s="156" t="s">
        <v>259</v>
      </c>
      <c r="F13" s="469" t="s">
        <v>302</v>
      </c>
      <c r="G13" s="470"/>
      <c r="H13" s="470"/>
      <c r="I13" s="471"/>
      <c r="J13" s="472"/>
      <c r="K13" s="472"/>
      <c r="L13" s="472"/>
      <c r="M13" s="473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5"/>
      <c r="B14" s="466"/>
      <c r="C14" s="157" t="s">
        <v>140</v>
      </c>
      <c r="D14" s="474"/>
      <c r="E14" s="475"/>
      <c r="F14" s="476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5"/>
      <c r="B15" s="466"/>
      <c r="C15" s="161" t="s">
        <v>143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5"/>
      <c r="B16" s="466"/>
      <c r="C16" s="161" t="s">
        <v>131</v>
      </c>
      <c r="D16" s="162" t="s">
        <v>68</v>
      </c>
      <c r="E16" s="477" t="s">
        <v>303</v>
      </c>
      <c r="F16" s="478"/>
      <c r="G16" s="478"/>
      <c r="H16" s="478"/>
      <c r="I16" s="478"/>
      <c r="J16" s="478"/>
      <c r="K16" s="478"/>
      <c r="L16" s="479"/>
      <c r="M16" s="480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5"/>
      <c r="B17" s="466"/>
      <c r="C17" s="157" t="s">
        <v>41</v>
      </c>
      <c r="D17" s="457" t="s">
        <v>70</v>
      </c>
      <c r="E17" s="459"/>
      <c r="F17" s="481" t="s">
        <v>304</v>
      </c>
      <c r="G17" s="482"/>
      <c r="H17" s="482"/>
      <c r="I17" s="482"/>
      <c r="J17" s="482"/>
      <c r="K17" s="482"/>
      <c r="L17" s="482"/>
      <c r="M17" s="483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65"/>
      <c r="B18" s="466"/>
      <c r="C18" s="164" t="s">
        <v>42</v>
      </c>
      <c r="D18" s="165" t="s">
        <v>43</v>
      </c>
      <c r="E18" s="484"/>
      <c r="F18" s="485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5"/>
      <c r="B19" s="466"/>
      <c r="C19" s="486" t="s">
        <v>305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5"/>
      <c r="B20" s="466"/>
      <c r="C20" s="161" t="s">
        <v>165</v>
      </c>
      <c r="D20" s="492">
        <v>0</v>
      </c>
      <c r="E20" s="493"/>
      <c r="F20" s="171"/>
      <c r="G20" s="494"/>
      <c r="H20" s="494"/>
      <c r="I20" s="494"/>
      <c r="J20" s="494"/>
      <c r="K20" s="494"/>
      <c r="L20" s="494"/>
      <c r="M20" s="495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5"/>
      <c r="B21" s="466"/>
      <c r="C21" s="157" t="s">
        <v>120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5"/>
      <c r="B22" s="466"/>
      <c r="C22" s="157" t="s">
        <v>144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5"/>
      <c r="B23" s="466"/>
      <c r="C23" s="157" t="s">
        <v>121</v>
      </c>
      <c r="D23" s="452"/>
      <c r="E23" s="453"/>
      <c r="F23" s="172" t="s">
        <v>141</v>
      </c>
      <c r="G23" s="453"/>
      <c r="H23" s="453"/>
      <c r="I23" s="453"/>
      <c r="J23" s="453"/>
      <c r="K23" s="453"/>
      <c r="L23" s="453"/>
      <c r="M23" s="454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5"/>
      <c r="B24" s="466"/>
      <c r="C24" s="157" t="s">
        <v>59</v>
      </c>
      <c r="D24" s="449"/>
      <c r="E24" s="450"/>
      <c r="F24" s="450"/>
      <c r="G24" s="450"/>
      <c r="H24" s="450"/>
      <c r="I24" s="450"/>
      <c r="J24" s="450"/>
      <c r="K24" s="450"/>
      <c r="L24" s="450"/>
      <c r="M24" s="451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67"/>
      <c r="B25" s="468"/>
      <c r="C25" s="157" t="s">
        <v>122</v>
      </c>
      <c r="D25" s="452"/>
      <c r="E25" s="453"/>
      <c r="F25" s="172" t="s">
        <v>141</v>
      </c>
      <c r="G25" s="453"/>
      <c r="H25" s="453"/>
      <c r="I25" s="453"/>
      <c r="J25" s="453"/>
      <c r="K25" s="453"/>
      <c r="L25" s="453"/>
      <c r="M25" s="454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15" t="s">
        <v>306</v>
      </c>
      <c r="B26" s="416"/>
      <c r="C26" s="417"/>
      <c r="D26" s="174" t="s">
        <v>44</v>
      </c>
      <c r="E26" s="175" t="s">
        <v>61</v>
      </c>
      <c r="F26" s="455" t="s">
        <v>145</v>
      </c>
      <c r="G26" s="456"/>
      <c r="H26" s="456"/>
      <c r="I26" s="457" t="s">
        <v>70</v>
      </c>
      <c r="J26" s="458"/>
      <c r="K26" s="458"/>
      <c r="L26" s="458"/>
      <c r="M26" s="459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8"/>
      <c r="B27" s="419"/>
      <c r="C27" s="420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8"/>
      <c r="B28" s="419"/>
      <c r="C28" s="420"/>
      <c r="D28" s="140" t="s">
        <v>307</v>
      </c>
      <c r="E28" s="182" t="s">
        <v>77</v>
      </c>
      <c r="F28" s="460"/>
      <c r="G28" s="461"/>
      <c r="H28" s="461"/>
      <c r="I28" s="461"/>
      <c r="J28" s="461"/>
      <c r="K28" s="461"/>
      <c r="L28" s="461"/>
      <c r="M28" s="462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8"/>
      <c r="B29" s="419"/>
      <c r="C29" s="420"/>
      <c r="D29" s="157" t="s">
        <v>59</v>
      </c>
      <c r="E29" s="449"/>
      <c r="F29" s="450"/>
      <c r="G29" s="450"/>
      <c r="H29" s="450"/>
      <c r="I29" s="450"/>
      <c r="J29" s="450"/>
      <c r="K29" s="450"/>
      <c r="L29" s="450"/>
      <c r="M29" s="451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1"/>
      <c r="B30" s="422"/>
      <c r="C30" s="423"/>
      <c r="D30" s="184" t="s">
        <v>40</v>
      </c>
      <c r="E30" s="452"/>
      <c r="F30" s="453"/>
      <c r="G30" s="185" t="s">
        <v>141</v>
      </c>
      <c r="H30" s="453"/>
      <c r="I30" s="453"/>
      <c r="J30" s="453"/>
      <c r="K30" s="453"/>
      <c r="L30" s="453"/>
      <c r="M30" s="454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5" t="s">
        <v>308</v>
      </c>
      <c r="B31" s="416"/>
      <c r="C31" s="417"/>
      <c r="D31" s="186" t="s">
        <v>23</v>
      </c>
      <c r="E31" s="175" t="s">
        <v>75</v>
      </c>
      <c r="F31" s="424"/>
      <c r="G31" s="425"/>
      <c r="H31" s="187"/>
      <c r="I31" s="187"/>
      <c r="J31" s="188"/>
      <c r="K31" s="336" t="s">
        <v>274</v>
      </c>
      <c r="L31" s="337"/>
      <c r="M31" s="338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8"/>
      <c r="B32" s="419"/>
      <c r="C32" s="420"/>
      <c r="D32" s="189" t="s">
        <v>309</v>
      </c>
      <c r="E32" s="426"/>
      <c r="F32" s="427"/>
      <c r="G32" s="427"/>
      <c r="H32" s="427"/>
      <c r="I32" s="427"/>
      <c r="J32" s="428"/>
      <c r="K32" s="429" t="s">
        <v>259</v>
      </c>
      <c r="L32" s="430"/>
      <c r="M32" s="431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1"/>
      <c r="B33" s="422"/>
      <c r="C33" s="423"/>
      <c r="D33" s="189" t="s">
        <v>310</v>
      </c>
      <c r="E33" s="426"/>
      <c r="F33" s="427"/>
      <c r="G33" s="427"/>
      <c r="H33" s="427"/>
      <c r="I33" s="427"/>
      <c r="J33" s="428"/>
      <c r="K33" s="429" t="s">
        <v>259</v>
      </c>
      <c r="L33" s="430"/>
      <c r="M33" s="431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2" t="s">
        <v>311</v>
      </c>
      <c r="B34" s="433"/>
      <c r="C34" s="434"/>
      <c r="D34" s="207" t="s">
        <v>112</v>
      </c>
      <c r="E34" s="438" t="s">
        <v>155</v>
      </c>
      <c r="F34" s="439"/>
      <c r="G34" s="439"/>
      <c r="H34" s="440"/>
      <c r="I34" s="441" t="s">
        <v>312</v>
      </c>
      <c r="J34" s="442"/>
      <c r="K34" s="443" t="s">
        <v>313</v>
      </c>
      <c r="L34" s="444"/>
      <c r="M34" s="445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435"/>
      <c r="B35" s="436"/>
      <c r="C35" s="437"/>
      <c r="D35" s="207" t="s">
        <v>45</v>
      </c>
      <c r="E35" s="446" t="s">
        <v>76</v>
      </c>
      <c r="F35" s="447"/>
      <c r="G35" s="447"/>
      <c r="H35" s="447"/>
      <c r="I35" s="447"/>
      <c r="J35" s="447"/>
      <c r="K35" s="447"/>
      <c r="L35" s="447"/>
      <c r="M35" s="448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414" t="s">
        <v>113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4" sqref="F4:J4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42" t="s">
        <v>0</v>
      </c>
      <c r="I2" s="391"/>
      <c r="J2" s="517">
        <f>'様式-1-Ⅰ（地域実績）'!H2</f>
        <v>244210020</v>
      </c>
      <c r="K2" s="518"/>
      <c r="L2" s="518"/>
      <c r="M2" s="518"/>
      <c r="N2" s="518"/>
      <c r="O2" s="518"/>
      <c r="P2" s="519"/>
      <c r="Q2" s="112"/>
      <c r="R2" s="65"/>
      <c r="S2" s="65"/>
    </row>
    <row r="3" spans="1:24" ht="15.75" customHeight="1" thickBot="1">
      <c r="A3" s="395" t="s">
        <v>314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65"/>
      <c r="S3" s="65"/>
    </row>
    <row r="4" spans="1:24" ht="24.95" customHeight="1" thickBot="1">
      <c r="A4" s="396" t="s">
        <v>315</v>
      </c>
      <c r="B4" s="397"/>
      <c r="C4" s="398"/>
      <c r="D4" s="738" t="s">
        <v>123</v>
      </c>
      <c r="E4" s="97" t="s">
        <v>152</v>
      </c>
      <c r="F4" s="753" t="s">
        <v>75</v>
      </c>
      <c r="G4" s="754"/>
      <c r="H4" s="754"/>
      <c r="I4" s="754"/>
      <c r="J4" s="755"/>
      <c r="K4" s="756" t="s">
        <v>316</v>
      </c>
      <c r="L4" s="757"/>
      <c r="M4" s="757"/>
      <c r="N4" s="757"/>
      <c r="O4" s="757"/>
      <c r="P4" s="757"/>
      <c r="Q4" s="758"/>
      <c r="R4" s="65"/>
      <c r="S4" s="66"/>
      <c r="U4" s="71" t="s">
        <v>147</v>
      </c>
      <c r="X4" s="69" t="s">
        <v>151</v>
      </c>
    </row>
    <row r="5" spans="1:24" ht="15" customHeight="1" thickBot="1">
      <c r="A5" s="399"/>
      <c r="B5" s="400"/>
      <c r="C5" s="401"/>
      <c r="D5" s="739"/>
      <c r="E5" s="199" t="s">
        <v>317</v>
      </c>
      <c r="F5" s="744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6"/>
      <c r="R5" s="65"/>
      <c r="S5" s="65"/>
      <c r="U5" s="69" t="s">
        <v>148</v>
      </c>
      <c r="X5" s="72" t="s">
        <v>153</v>
      </c>
    </row>
    <row r="6" spans="1:24" ht="15" customHeight="1" thickBot="1">
      <c r="A6" s="399"/>
      <c r="B6" s="400"/>
      <c r="C6" s="401"/>
      <c r="D6" s="739"/>
      <c r="E6" s="200" t="s">
        <v>318</v>
      </c>
      <c r="F6" s="744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6"/>
      <c r="R6" s="65"/>
      <c r="S6" s="65"/>
      <c r="U6" s="69" t="s">
        <v>149</v>
      </c>
      <c r="X6" s="72" t="s">
        <v>154</v>
      </c>
    </row>
    <row r="7" spans="1:24" ht="15" customHeight="1" thickBot="1">
      <c r="A7" s="399"/>
      <c r="B7" s="400"/>
      <c r="C7" s="401"/>
      <c r="D7" s="739"/>
      <c r="E7" s="199" t="s">
        <v>319</v>
      </c>
      <c r="F7" s="744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6"/>
      <c r="R7" s="65"/>
      <c r="S7" s="65"/>
      <c r="U7" s="69" t="s">
        <v>150</v>
      </c>
      <c r="X7" s="72" t="s">
        <v>156</v>
      </c>
    </row>
    <row r="8" spans="1:24" ht="15" customHeight="1" thickBot="1">
      <c r="A8" s="399"/>
      <c r="B8" s="400"/>
      <c r="C8" s="401"/>
      <c r="D8" s="739"/>
      <c r="E8" s="200" t="s">
        <v>320</v>
      </c>
      <c r="F8" s="744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6"/>
      <c r="R8" s="65"/>
      <c r="S8" s="65"/>
    </row>
    <row r="9" spans="1:24" ht="15" customHeight="1" thickBot="1">
      <c r="A9" s="399"/>
      <c r="B9" s="400"/>
      <c r="C9" s="401"/>
      <c r="D9" s="739"/>
      <c r="E9" s="199" t="s">
        <v>321</v>
      </c>
      <c r="F9" s="744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6"/>
      <c r="R9" s="65"/>
      <c r="S9" s="65"/>
    </row>
    <row r="10" spans="1:24" ht="15" customHeight="1" thickBot="1">
      <c r="A10" s="399"/>
      <c r="B10" s="400"/>
      <c r="C10" s="401"/>
      <c r="D10" s="739"/>
      <c r="E10" s="201" t="s">
        <v>322</v>
      </c>
      <c r="F10" s="744"/>
      <c r="G10" s="745"/>
      <c r="H10" s="745"/>
      <c r="I10" s="745"/>
      <c r="J10" s="745"/>
      <c r="K10" s="745"/>
      <c r="L10" s="745"/>
      <c r="M10" s="745"/>
      <c r="N10" s="745"/>
      <c r="O10" s="745"/>
      <c r="P10" s="745"/>
      <c r="Q10" s="746"/>
      <c r="R10" s="65"/>
      <c r="S10" s="65"/>
    </row>
    <row r="11" spans="1:24" ht="15" customHeight="1" thickBot="1">
      <c r="A11" s="399"/>
      <c r="B11" s="400"/>
      <c r="C11" s="401"/>
      <c r="D11" s="738" t="s">
        <v>146</v>
      </c>
      <c r="E11" s="87" t="s">
        <v>208</v>
      </c>
      <c r="F11" s="740" t="s">
        <v>61</v>
      </c>
      <c r="G11" s="741"/>
      <c r="H11" s="748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99"/>
      <c r="B12" s="400"/>
      <c r="C12" s="401"/>
      <c r="D12" s="739"/>
      <c r="E12" s="749" t="s">
        <v>323</v>
      </c>
      <c r="F12" s="644" t="s">
        <v>324</v>
      </c>
      <c r="G12" s="743"/>
      <c r="H12" s="705" t="s">
        <v>209</v>
      </c>
      <c r="I12" s="706"/>
      <c r="J12" s="706"/>
      <c r="K12" s="706"/>
      <c r="L12" s="644" t="s">
        <v>78</v>
      </c>
      <c r="M12" s="645"/>
      <c r="N12" s="645"/>
      <c r="O12" s="645"/>
      <c r="P12" s="645"/>
      <c r="Q12" s="646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99"/>
      <c r="B13" s="400"/>
      <c r="C13" s="401"/>
      <c r="D13" s="747"/>
      <c r="E13" s="750"/>
      <c r="F13" s="751" t="s">
        <v>326</v>
      </c>
      <c r="G13" s="752"/>
      <c r="H13" s="735"/>
      <c r="I13" s="736"/>
      <c r="J13" s="736"/>
      <c r="K13" s="736"/>
      <c r="L13" s="736"/>
      <c r="M13" s="736"/>
      <c r="N13" s="736"/>
      <c r="O13" s="736"/>
      <c r="P13" s="736"/>
      <c r="Q13" s="737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99"/>
      <c r="B14" s="400"/>
      <c r="C14" s="401"/>
      <c r="D14" s="738" t="s">
        <v>196</v>
      </c>
      <c r="E14" s="87" t="s">
        <v>211</v>
      </c>
      <c r="F14" s="740" t="s">
        <v>61</v>
      </c>
      <c r="G14" s="741"/>
      <c r="H14" s="742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99"/>
      <c r="B15" s="400"/>
      <c r="C15" s="401"/>
      <c r="D15" s="739"/>
      <c r="E15" s="202" t="s">
        <v>212</v>
      </c>
      <c r="F15" s="644" t="s">
        <v>77</v>
      </c>
      <c r="G15" s="743"/>
      <c r="H15" s="705" t="s">
        <v>209</v>
      </c>
      <c r="I15" s="706"/>
      <c r="J15" s="706"/>
      <c r="K15" s="706"/>
      <c r="L15" s="644" t="s">
        <v>78</v>
      </c>
      <c r="M15" s="645"/>
      <c r="N15" s="645"/>
      <c r="O15" s="645"/>
      <c r="P15" s="645"/>
      <c r="Q15" s="646"/>
      <c r="R15" s="65"/>
      <c r="S15" s="65"/>
      <c r="U15" s="69" t="s">
        <v>213</v>
      </c>
      <c r="X15" s="69" t="s">
        <v>268</v>
      </c>
    </row>
    <row r="16" spans="1:24" ht="15" customHeight="1" thickBot="1">
      <c r="A16" s="307" t="s">
        <v>329</v>
      </c>
      <c r="B16" s="308"/>
      <c r="C16" s="722"/>
      <c r="D16" s="731" t="s">
        <v>53</v>
      </c>
      <c r="E16" s="732"/>
      <c r="F16" s="671" t="s">
        <v>75</v>
      </c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3"/>
      <c r="R16" s="65"/>
      <c r="S16" s="66"/>
      <c r="X16" s="69" t="s">
        <v>257</v>
      </c>
    </row>
    <row r="17" spans="1:33" ht="15" customHeight="1" thickBot="1">
      <c r="A17" s="723"/>
      <c r="B17" s="724"/>
      <c r="C17" s="725"/>
      <c r="D17" s="733" t="s">
        <v>86</v>
      </c>
      <c r="E17" s="734"/>
      <c r="F17" s="687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65"/>
      <c r="S17" s="65"/>
      <c r="U17" s="73" t="s">
        <v>185</v>
      </c>
      <c r="X17" s="69" t="s">
        <v>168</v>
      </c>
    </row>
    <row r="18" spans="1:33" ht="15" customHeight="1" thickBot="1">
      <c r="A18" s="723"/>
      <c r="B18" s="724"/>
      <c r="C18" s="725"/>
      <c r="D18" s="676" t="s">
        <v>54</v>
      </c>
      <c r="E18" s="677"/>
      <c r="F18" s="687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9"/>
      <c r="R18" s="65"/>
      <c r="S18" s="65"/>
      <c r="U18" s="73" t="s">
        <v>157</v>
      </c>
      <c r="X18" s="69" t="s">
        <v>330</v>
      </c>
    </row>
    <row r="19" spans="1:33" ht="15" customHeight="1" thickBot="1">
      <c r="A19" s="726"/>
      <c r="B19" s="727"/>
      <c r="C19" s="725"/>
      <c r="D19" s="733" t="s">
        <v>87</v>
      </c>
      <c r="E19" s="734"/>
      <c r="F19" s="687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65"/>
      <c r="S19" s="65"/>
      <c r="U19" s="69" t="s">
        <v>158</v>
      </c>
      <c r="X19" s="69" t="s">
        <v>331</v>
      </c>
    </row>
    <row r="20" spans="1:33" ht="15" customHeight="1" thickBot="1">
      <c r="A20" s="728"/>
      <c r="B20" s="729"/>
      <c r="C20" s="730"/>
      <c r="D20" s="676" t="s">
        <v>55</v>
      </c>
      <c r="E20" s="677"/>
      <c r="F20" s="687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711" t="s">
        <v>332</v>
      </c>
      <c r="B21" s="712"/>
      <c r="C21" s="713"/>
      <c r="D21" s="669" t="s">
        <v>30</v>
      </c>
      <c r="E21" s="670"/>
      <c r="F21" s="671" t="s">
        <v>75</v>
      </c>
      <c r="G21" s="672"/>
      <c r="H21" s="672"/>
      <c r="I21" s="672"/>
      <c r="J21" s="672"/>
      <c r="K21" s="672"/>
      <c r="L21" s="672"/>
      <c r="M21" s="672"/>
      <c r="N21" s="672"/>
      <c r="O21" s="672"/>
      <c r="P21" s="672"/>
      <c r="Q21" s="673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4"/>
      <c r="B22" s="715"/>
      <c r="C22" s="716"/>
      <c r="D22" s="720" t="s">
        <v>335</v>
      </c>
      <c r="E22" s="721"/>
      <c r="F22" s="644" t="s">
        <v>77</v>
      </c>
      <c r="G22" s="645"/>
      <c r="H22" s="646"/>
      <c r="I22" s="705" t="s">
        <v>84</v>
      </c>
      <c r="J22" s="706"/>
      <c r="K22" s="707"/>
      <c r="L22" s="708"/>
      <c r="M22" s="709"/>
      <c r="N22" s="709"/>
      <c r="O22" s="709"/>
      <c r="P22" s="709"/>
      <c r="Q22" s="710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4"/>
      <c r="B23" s="715"/>
      <c r="C23" s="716"/>
      <c r="D23" s="685" t="s">
        <v>115</v>
      </c>
      <c r="E23" s="686"/>
      <c r="F23" s="687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2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4"/>
      <c r="B24" s="715"/>
      <c r="C24" s="716"/>
      <c r="D24" s="676" t="s">
        <v>57</v>
      </c>
      <c r="E24" s="677"/>
      <c r="F24" s="687"/>
      <c r="G24" s="701"/>
      <c r="H24" s="701"/>
      <c r="I24" s="701"/>
      <c r="J24" s="701"/>
      <c r="K24" s="701"/>
      <c r="L24" s="701"/>
      <c r="M24" s="701"/>
      <c r="N24" s="701"/>
      <c r="O24" s="701"/>
      <c r="P24" s="701"/>
      <c r="Q24" s="702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4"/>
      <c r="B25" s="715"/>
      <c r="C25" s="716"/>
      <c r="D25" s="703" t="s">
        <v>338</v>
      </c>
      <c r="E25" s="704"/>
      <c r="F25" s="644" t="s">
        <v>259</v>
      </c>
      <c r="G25" s="645"/>
      <c r="H25" s="646"/>
      <c r="I25" s="705" t="s">
        <v>85</v>
      </c>
      <c r="J25" s="706"/>
      <c r="K25" s="707"/>
      <c r="L25" s="708"/>
      <c r="M25" s="709"/>
      <c r="N25" s="709"/>
      <c r="O25" s="709"/>
      <c r="P25" s="709"/>
      <c r="Q25" s="710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4"/>
      <c r="B26" s="715"/>
      <c r="C26" s="716"/>
      <c r="D26" s="685" t="s">
        <v>116</v>
      </c>
      <c r="E26" s="686"/>
      <c r="F26" s="687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7"/>
      <c r="B27" s="718"/>
      <c r="C27" s="719"/>
      <c r="D27" s="676" t="s">
        <v>58</v>
      </c>
      <c r="E27" s="677"/>
      <c r="F27" s="687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3" t="s">
        <v>340</v>
      </c>
      <c r="B28" s="664"/>
      <c r="C28" s="665"/>
      <c r="D28" s="669" t="s">
        <v>48</v>
      </c>
      <c r="E28" s="670"/>
      <c r="F28" s="671" t="s">
        <v>155</v>
      </c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3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3"/>
      <c r="B29" s="664"/>
      <c r="C29" s="665"/>
      <c r="D29" s="674" t="s">
        <v>49</v>
      </c>
      <c r="E29" s="690"/>
      <c r="F29" s="692" t="s">
        <v>381</v>
      </c>
      <c r="G29" s="693"/>
      <c r="H29" s="639"/>
      <c r="I29" s="682"/>
      <c r="J29" s="682"/>
      <c r="K29" s="682"/>
      <c r="L29" s="682"/>
      <c r="M29" s="682"/>
      <c r="N29" s="682"/>
      <c r="O29" s="682"/>
      <c r="P29" s="682"/>
      <c r="Q29" s="683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3"/>
      <c r="B30" s="664"/>
      <c r="C30" s="665"/>
      <c r="D30" s="676"/>
      <c r="E30" s="691"/>
      <c r="F30" s="694"/>
      <c r="G30" s="695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3"/>
      <c r="B31" s="664"/>
      <c r="C31" s="665"/>
      <c r="D31" s="696" t="s">
        <v>342</v>
      </c>
      <c r="E31" s="697"/>
      <c r="F31" s="698" t="s">
        <v>299</v>
      </c>
      <c r="G31" s="695"/>
      <c r="H31" s="639"/>
      <c r="I31" s="682"/>
      <c r="J31" s="682"/>
      <c r="K31" s="682"/>
      <c r="L31" s="682"/>
      <c r="M31" s="682"/>
      <c r="N31" s="682"/>
      <c r="O31" s="682"/>
      <c r="P31" s="682"/>
      <c r="Q31" s="683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6"/>
      <c r="B32" s="667"/>
      <c r="C32" s="668"/>
      <c r="D32" s="676"/>
      <c r="E32" s="691"/>
      <c r="F32" s="699"/>
      <c r="G32" s="700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3" t="s">
        <v>343</v>
      </c>
      <c r="B33" s="664"/>
      <c r="C33" s="665"/>
      <c r="D33" s="669" t="s">
        <v>48</v>
      </c>
      <c r="E33" s="670"/>
      <c r="F33" s="671" t="s">
        <v>155</v>
      </c>
      <c r="G33" s="672"/>
      <c r="H33" s="672"/>
      <c r="I33" s="672"/>
      <c r="J33" s="672"/>
      <c r="K33" s="672"/>
      <c r="L33" s="672"/>
      <c r="M33" s="672"/>
      <c r="N33" s="672"/>
      <c r="O33" s="672"/>
      <c r="P33" s="672"/>
      <c r="Q33" s="673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3"/>
      <c r="B34" s="664"/>
      <c r="C34" s="665"/>
      <c r="D34" s="674" t="s">
        <v>344</v>
      </c>
      <c r="E34" s="675"/>
      <c r="F34" s="678" t="s">
        <v>259</v>
      </c>
      <c r="G34" s="679"/>
      <c r="H34" s="639"/>
      <c r="I34" s="682"/>
      <c r="J34" s="682"/>
      <c r="K34" s="682"/>
      <c r="L34" s="682"/>
      <c r="M34" s="682"/>
      <c r="N34" s="682"/>
      <c r="O34" s="682"/>
      <c r="P34" s="682"/>
      <c r="Q34" s="683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3"/>
      <c r="B35" s="664"/>
      <c r="C35" s="665"/>
      <c r="D35" s="676"/>
      <c r="E35" s="677"/>
      <c r="F35" s="680"/>
      <c r="G35" s="681"/>
      <c r="H35" s="684"/>
      <c r="I35" s="682"/>
      <c r="J35" s="682"/>
      <c r="K35" s="682"/>
      <c r="L35" s="682"/>
      <c r="M35" s="682"/>
      <c r="N35" s="682"/>
      <c r="O35" s="682"/>
      <c r="P35" s="682"/>
      <c r="Q35" s="683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3"/>
      <c r="B36" s="664"/>
      <c r="C36" s="665"/>
      <c r="D36" s="674" t="s">
        <v>345</v>
      </c>
      <c r="E36" s="675"/>
      <c r="F36" s="678" t="s">
        <v>259</v>
      </c>
      <c r="G36" s="679"/>
      <c r="H36" s="639"/>
      <c r="I36" s="682"/>
      <c r="J36" s="682"/>
      <c r="K36" s="682"/>
      <c r="L36" s="682"/>
      <c r="M36" s="682"/>
      <c r="N36" s="682"/>
      <c r="O36" s="682"/>
      <c r="P36" s="682"/>
      <c r="Q36" s="683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6"/>
      <c r="B37" s="667"/>
      <c r="C37" s="668"/>
      <c r="D37" s="676"/>
      <c r="E37" s="677"/>
      <c r="F37" s="680"/>
      <c r="G37" s="681"/>
      <c r="H37" s="684"/>
      <c r="I37" s="682"/>
      <c r="J37" s="682"/>
      <c r="K37" s="682"/>
      <c r="L37" s="682"/>
      <c r="M37" s="682"/>
      <c r="N37" s="682"/>
      <c r="O37" s="682"/>
      <c r="P37" s="682"/>
      <c r="Q37" s="683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5" t="s">
        <v>346</v>
      </c>
      <c r="B38" s="616"/>
      <c r="C38" s="617"/>
      <c r="D38" s="624" t="s">
        <v>123</v>
      </c>
      <c r="E38" s="203" t="s">
        <v>347</v>
      </c>
      <c r="F38" s="627" t="s">
        <v>75</v>
      </c>
      <c r="G38" s="628"/>
      <c r="H38" s="629"/>
      <c r="I38" s="630"/>
      <c r="J38" s="631"/>
      <c r="K38" s="631"/>
      <c r="L38" s="631"/>
      <c r="M38" s="631"/>
      <c r="N38" s="631"/>
      <c r="O38" s="631"/>
      <c r="P38" s="631"/>
      <c r="Q38" s="632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18"/>
      <c r="B39" s="619"/>
      <c r="C39" s="620"/>
      <c r="D39" s="625"/>
      <c r="E39" s="633" t="s">
        <v>28</v>
      </c>
      <c r="F39" s="635" t="s">
        <v>77</v>
      </c>
      <c r="G39" s="636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18"/>
      <c r="B40" s="619"/>
      <c r="C40" s="620"/>
      <c r="D40" s="625"/>
      <c r="E40" s="634"/>
      <c r="F40" s="637"/>
      <c r="G40" s="638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18"/>
      <c r="B41" s="619"/>
      <c r="C41" s="620"/>
      <c r="D41" s="625"/>
      <c r="E41" s="643" t="s">
        <v>29</v>
      </c>
      <c r="F41" s="635" t="s">
        <v>77</v>
      </c>
      <c r="G41" s="636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65"/>
      <c r="S41" s="65"/>
      <c r="Y41" s="73"/>
    </row>
    <row r="42" spans="1:33" ht="14.1" customHeight="1" thickBot="1">
      <c r="A42" s="618"/>
      <c r="B42" s="619"/>
      <c r="C42" s="620"/>
      <c r="D42" s="626"/>
      <c r="E42" s="634"/>
      <c r="F42" s="637"/>
      <c r="G42" s="638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18"/>
      <c r="B43" s="619"/>
      <c r="C43" s="620"/>
      <c r="D43" s="206" t="s">
        <v>146</v>
      </c>
      <c r="E43" s="98" t="s">
        <v>214</v>
      </c>
      <c r="F43" s="644" t="s">
        <v>61</v>
      </c>
      <c r="G43" s="645"/>
      <c r="H43" s="646"/>
      <c r="I43" s="647"/>
      <c r="J43" s="648"/>
      <c r="K43" s="648"/>
      <c r="L43" s="648"/>
      <c r="M43" s="648"/>
      <c r="N43" s="648"/>
      <c r="O43" s="648"/>
      <c r="P43" s="648"/>
      <c r="Q43" s="649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8"/>
      <c r="B44" s="619"/>
      <c r="C44" s="620"/>
      <c r="D44" s="650" t="s">
        <v>353</v>
      </c>
      <c r="E44" s="208" t="s">
        <v>119</v>
      </c>
      <c r="F44" s="552" t="s">
        <v>92</v>
      </c>
      <c r="G44" s="553"/>
      <c r="H44" s="553"/>
      <c r="I44" s="553"/>
      <c r="J44" s="554"/>
      <c r="K44" s="654"/>
      <c r="L44" s="655"/>
      <c r="M44" s="655"/>
      <c r="N44" s="655"/>
      <c r="O44" s="655"/>
      <c r="P44" s="655"/>
      <c r="Q44" s="656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8"/>
      <c r="B45" s="619"/>
      <c r="C45" s="620"/>
      <c r="D45" s="651"/>
      <c r="E45" s="657" t="s">
        <v>354</v>
      </c>
      <c r="F45" s="658"/>
      <c r="G45" s="658"/>
      <c r="H45" s="658"/>
      <c r="I45" s="658"/>
      <c r="J45" s="658"/>
      <c r="K45" s="658"/>
      <c r="L45" s="658"/>
      <c r="M45" s="659"/>
      <c r="N45" s="653"/>
      <c r="O45" s="595"/>
      <c r="P45" s="596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1"/>
      <c r="B46" s="622"/>
      <c r="C46" s="623"/>
      <c r="D46" s="652"/>
      <c r="E46" s="660" t="s">
        <v>355</v>
      </c>
      <c r="F46" s="658"/>
      <c r="G46" s="658"/>
      <c r="H46" s="658"/>
      <c r="I46" s="658"/>
      <c r="J46" s="658"/>
      <c r="K46" s="658"/>
      <c r="L46" s="661"/>
      <c r="M46" s="662"/>
      <c r="N46" s="653"/>
      <c r="O46" s="595"/>
      <c r="P46" s="596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1" t="s">
        <v>357</v>
      </c>
      <c r="B47" s="597"/>
      <c r="C47" s="598"/>
      <c r="D47" s="605" t="s">
        <v>24</v>
      </c>
      <c r="E47" s="606"/>
      <c r="F47" s="607" t="s">
        <v>155</v>
      </c>
      <c r="G47" s="566"/>
      <c r="H47" s="566"/>
      <c r="I47" s="566"/>
      <c r="J47" s="566"/>
      <c r="K47" s="567"/>
      <c r="L47" s="537"/>
      <c r="M47" s="538"/>
      <c r="N47" s="538"/>
      <c r="O47" s="538"/>
      <c r="P47" s="538"/>
      <c r="Q47" s="539"/>
      <c r="R47" s="65"/>
      <c r="S47" s="66"/>
      <c r="U47" s="205" t="s">
        <v>232</v>
      </c>
      <c r="X47" s="69" t="s">
        <v>358</v>
      </c>
    </row>
    <row r="48" spans="1:33" ht="15" customHeight="1" thickBot="1">
      <c r="A48" s="599"/>
      <c r="B48" s="600"/>
      <c r="C48" s="601"/>
      <c r="D48" s="592" t="s">
        <v>359</v>
      </c>
      <c r="E48" s="608"/>
      <c r="F48" s="593"/>
      <c r="G48" s="609" t="s">
        <v>360</v>
      </c>
      <c r="H48" s="610"/>
      <c r="I48" s="610"/>
      <c r="J48" s="611"/>
      <c r="K48" s="612" t="s">
        <v>361</v>
      </c>
      <c r="L48" s="613"/>
      <c r="M48" s="614"/>
      <c r="N48" s="572"/>
      <c r="O48" s="573"/>
      <c r="P48" s="573"/>
      <c r="Q48" s="574"/>
      <c r="R48" s="65"/>
      <c r="S48" s="66"/>
      <c r="U48" s="205" t="s">
        <v>91</v>
      </c>
      <c r="X48" s="69" t="s">
        <v>96</v>
      </c>
    </row>
    <row r="49" spans="1:33" ht="15" customHeight="1" thickBot="1">
      <c r="A49" s="602"/>
      <c r="B49" s="603"/>
      <c r="C49" s="604"/>
      <c r="D49" s="575" t="s">
        <v>362</v>
      </c>
      <c r="E49" s="535"/>
      <c r="F49" s="535"/>
      <c r="G49" s="565" t="s">
        <v>360</v>
      </c>
      <c r="H49" s="566"/>
      <c r="I49" s="566"/>
      <c r="J49" s="567"/>
      <c r="K49" s="576" t="s">
        <v>361</v>
      </c>
      <c r="L49" s="577"/>
      <c r="M49" s="577"/>
      <c r="N49" s="578"/>
      <c r="O49" s="579"/>
      <c r="P49" s="579"/>
      <c r="Q49" s="580"/>
      <c r="R49" s="65"/>
      <c r="S49" s="66"/>
    </row>
    <row r="50" spans="1:33" ht="15" customHeight="1" thickBot="1">
      <c r="A50" s="581" t="s">
        <v>363</v>
      </c>
      <c r="B50" s="582"/>
      <c r="C50" s="583"/>
      <c r="D50" s="587" t="s">
        <v>52</v>
      </c>
      <c r="E50" s="588"/>
      <c r="F50" s="589" t="s">
        <v>69</v>
      </c>
      <c r="G50" s="590"/>
      <c r="H50" s="591"/>
      <c r="I50" s="534"/>
      <c r="J50" s="535"/>
      <c r="K50" s="535"/>
      <c r="L50" s="535"/>
      <c r="M50" s="535"/>
      <c r="N50" s="535"/>
      <c r="O50" s="535"/>
      <c r="P50" s="535"/>
      <c r="Q50" s="536"/>
      <c r="R50" s="65"/>
      <c r="S50" s="66"/>
      <c r="X50" s="73" t="s">
        <v>215</v>
      </c>
    </row>
    <row r="51" spans="1:33" ht="15" customHeight="1" thickBot="1">
      <c r="A51" s="584"/>
      <c r="B51" s="585"/>
      <c r="C51" s="586"/>
      <c r="D51" s="592" t="s">
        <v>60</v>
      </c>
      <c r="E51" s="593"/>
      <c r="F51" s="594"/>
      <c r="G51" s="595"/>
      <c r="H51" s="596"/>
      <c r="I51" s="558" t="s">
        <v>47</v>
      </c>
      <c r="J51" s="559"/>
      <c r="K51" s="560"/>
      <c r="L51" s="561"/>
      <c r="M51" s="562"/>
      <c r="N51" s="562"/>
      <c r="O51" s="562"/>
      <c r="P51" s="562"/>
      <c r="Q51" s="563"/>
      <c r="R51" s="65"/>
      <c r="S51" s="66"/>
      <c r="X51" s="69" t="s">
        <v>158</v>
      </c>
    </row>
    <row r="52" spans="1:33" ht="24.95" customHeight="1" thickBot="1">
      <c r="A52" s="564" t="s">
        <v>364</v>
      </c>
      <c r="B52" s="564"/>
      <c r="C52" s="564"/>
      <c r="D52" s="526" t="s">
        <v>214</v>
      </c>
      <c r="E52" s="527"/>
      <c r="F52" s="565" t="s">
        <v>61</v>
      </c>
      <c r="G52" s="566"/>
      <c r="H52" s="567"/>
      <c r="I52" s="568"/>
      <c r="J52" s="569"/>
      <c r="K52" s="569"/>
      <c r="L52" s="570"/>
      <c r="M52" s="570"/>
      <c r="N52" s="570"/>
      <c r="O52" s="570"/>
      <c r="P52" s="570"/>
      <c r="Q52" s="571"/>
      <c r="R52" s="65"/>
      <c r="S52" s="66"/>
      <c r="X52" s="128"/>
    </row>
    <row r="53" spans="1:33" ht="15" customHeight="1" thickBot="1">
      <c r="A53" s="540" t="s">
        <v>365</v>
      </c>
      <c r="B53" s="541"/>
      <c r="C53" s="542"/>
      <c r="D53" s="526" t="s">
        <v>27</v>
      </c>
      <c r="E53" s="527"/>
      <c r="F53" s="546" t="s">
        <v>61</v>
      </c>
      <c r="G53" s="547"/>
      <c r="H53" s="548"/>
      <c r="I53" s="549" t="s">
        <v>366</v>
      </c>
      <c r="J53" s="550"/>
      <c r="K53" s="551"/>
      <c r="L53" s="552" t="s">
        <v>259</v>
      </c>
      <c r="M53" s="553"/>
      <c r="N53" s="553"/>
      <c r="O53" s="553"/>
      <c r="P53" s="553"/>
      <c r="Q53" s="554"/>
      <c r="R53" s="65"/>
      <c r="S53" s="66"/>
      <c r="X53" s="191" t="s">
        <v>135</v>
      </c>
    </row>
    <row r="54" spans="1:33" ht="15" customHeight="1" thickBot="1">
      <c r="A54" s="543"/>
      <c r="B54" s="544"/>
      <c r="C54" s="545"/>
      <c r="D54" s="526" t="s">
        <v>114</v>
      </c>
      <c r="E54" s="527"/>
      <c r="F54" s="555"/>
      <c r="G54" s="556"/>
      <c r="H54" s="556"/>
      <c r="I54" s="556"/>
      <c r="J54" s="556"/>
      <c r="K54" s="556"/>
      <c r="L54" s="556"/>
      <c r="M54" s="556"/>
      <c r="N54" s="556"/>
      <c r="O54" s="556"/>
      <c r="P54" s="556"/>
      <c r="Q54" s="557"/>
      <c r="R54" s="65"/>
      <c r="S54" s="65"/>
      <c r="X54" s="191" t="s">
        <v>96</v>
      </c>
    </row>
    <row r="55" spans="1:33" s="6" customFormat="1" ht="24.95" customHeight="1" thickBot="1">
      <c r="A55" s="317" t="s">
        <v>250</v>
      </c>
      <c r="B55" s="318"/>
      <c r="C55" s="319"/>
      <c r="D55" s="526" t="s">
        <v>52</v>
      </c>
      <c r="E55" s="527"/>
      <c r="F55" s="528" t="s">
        <v>61</v>
      </c>
      <c r="G55" s="529"/>
      <c r="H55" s="530"/>
      <c r="I55" s="531" t="s">
        <v>367</v>
      </c>
      <c r="J55" s="532"/>
      <c r="K55" s="532"/>
      <c r="L55" s="532"/>
      <c r="M55" s="532"/>
      <c r="N55" s="532"/>
      <c r="O55" s="532"/>
      <c r="P55" s="532"/>
      <c r="Q55" s="533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2024-06-25T02:08:26Z</cp:lastPrinted>
  <dcterms:created xsi:type="dcterms:W3CDTF">2010-05-27T06:44:32Z</dcterms:created>
  <dcterms:modified xsi:type="dcterms:W3CDTF">2024-07-17T09:49:30Z</dcterms:modified>
</cp:coreProperties>
</file>