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51613\Desktop\R02.1111_取立金計算シート\"/>
    </mc:Choice>
  </mc:AlternateContent>
  <workbookProtection workbookPassword="8B14" lockStructure="1"/>
  <bookViews>
    <workbookView xWindow="0" yWindow="0" windowWidth="20490" windowHeight="7155"/>
  </bookViews>
  <sheets>
    <sheet name="給与取立金計算シート" sheetId="1" r:id="rId1"/>
    <sheet name="入力例" sheetId="2" r:id="rId2"/>
  </sheets>
  <definedNames>
    <definedName name="_xlnm.Print_Area" localSheetId="0">給与取立金計算シート!$A$1:$G$15</definedName>
    <definedName name="_xlnm.Print_Area" localSheetId="1">入力例!$A$1:$G$15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 s="1"/>
  <c r="F9" i="2"/>
  <c r="F8" i="2"/>
  <c r="F7" i="2"/>
  <c r="F6" i="2"/>
  <c r="F6" i="1"/>
  <c r="F11" i="1"/>
  <c r="F12" i="1" s="1"/>
  <c r="F9" i="1"/>
  <c r="F8" i="1"/>
  <c r="F7" i="1"/>
  <c r="D13" i="2" l="1"/>
  <c r="F13" i="2" s="1"/>
  <c r="F14" i="2" s="1"/>
  <c r="F15" i="2" s="1"/>
  <c r="D13" i="1"/>
  <c r="F13" i="1" s="1"/>
  <c r="F14" i="1" s="1"/>
  <c r="F15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8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D11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sharedStrings.xml><?xml version="1.0" encoding="utf-8"?>
<sst xmlns="http://schemas.openxmlformats.org/spreadsheetml/2006/main" count="66" uniqueCount="30">
  <si>
    <t>区分</t>
    <rPh sb="0" eb="2">
      <t>クブン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</si>
  <si>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</si>
  <si>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</si>
  <si>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給料等の金額</t>
    <rPh sb="0" eb="3">
      <t>キュウリョウトウ</t>
    </rPh>
    <rPh sb="4" eb="6">
      <t>キンガク</t>
    </rPh>
    <phoneticPr fontId="3"/>
  </si>
  <si>
    <t>基本給に相当する金額</t>
    <rPh sb="0" eb="3">
      <t>キホンキュウ</t>
    </rPh>
    <rPh sb="4" eb="6">
      <t>ソウトウ</t>
    </rPh>
    <rPh sb="8" eb="10">
      <t>キンガク</t>
    </rPh>
    <phoneticPr fontId="3"/>
  </si>
  <si>
    <t>扶養手当、日当直料、通勤手当等</t>
    <rPh sb="0" eb="2">
      <t>フヨウ</t>
    </rPh>
    <rPh sb="2" eb="4">
      <t>テアテ</t>
    </rPh>
    <rPh sb="5" eb="6">
      <t>ニチ</t>
    </rPh>
    <rPh sb="6" eb="8">
      <t>トウチョク</t>
    </rPh>
    <rPh sb="8" eb="9">
      <t>リョウ</t>
    </rPh>
    <rPh sb="10" eb="12">
      <t>ツウキン</t>
    </rPh>
    <rPh sb="12" eb="15">
      <t>テアテトウ</t>
    </rPh>
    <phoneticPr fontId="3"/>
  </si>
  <si>
    <t>時間外手当その他</t>
    <rPh sb="0" eb="3">
      <t>ジカンガイ</t>
    </rPh>
    <rPh sb="3" eb="5">
      <t>テアテ</t>
    </rPh>
    <rPh sb="7" eb="8">
      <t>タ</t>
    </rPh>
    <phoneticPr fontId="3"/>
  </si>
  <si>
    <t>計</t>
    <rPh sb="0" eb="1">
      <t>ケイ</t>
    </rPh>
    <phoneticPr fontId="3"/>
  </si>
  <si>
    <t>①</t>
    <phoneticPr fontId="3"/>
  </si>
  <si>
    <t>千円未満切捨て</t>
    <rPh sb="0" eb="2">
      <t>センエン</t>
    </rPh>
    <rPh sb="2" eb="4">
      <t>ミマン</t>
    </rPh>
    <rPh sb="4" eb="6">
      <t>キリス</t>
    </rPh>
    <phoneticPr fontId="3"/>
  </si>
  <si>
    <t>差押禁止額</t>
    <rPh sb="0" eb="2">
      <t>サシオサ</t>
    </rPh>
    <rPh sb="2" eb="4">
      <t>キンシ</t>
    </rPh>
    <rPh sb="4" eb="5">
      <t>ガク</t>
    </rPh>
    <phoneticPr fontId="3"/>
  </si>
  <si>
    <t>給料等から差引かれる所得税額</t>
    <rPh sb="0" eb="2">
      <t>キュウリョウ</t>
    </rPh>
    <rPh sb="2" eb="3">
      <t>トウ</t>
    </rPh>
    <rPh sb="5" eb="7">
      <t>サシヒ</t>
    </rPh>
    <rPh sb="10" eb="13">
      <t>ショトクゼイ</t>
    </rPh>
    <rPh sb="13" eb="14">
      <t>ガク</t>
    </rPh>
    <phoneticPr fontId="3"/>
  </si>
  <si>
    <t>②</t>
    <phoneticPr fontId="3"/>
  </si>
  <si>
    <t>千円未満切上げ</t>
    <rPh sb="0" eb="2">
      <t>センエン</t>
    </rPh>
    <rPh sb="2" eb="4">
      <t>ミマン</t>
    </rPh>
    <rPh sb="4" eb="6">
      <t>キリア</t>
    </rPh>
    <phoneticPr fontId="3"/>
  </si>
  <si>
    <t>給料等から差引かれる住民税額</t>
    <rPh sb="0" eb="2">
      <t>キュウリョウ</t>
    </rPh>
    <rPh sb="2" eb="3">
      <t>トウ</t>
    </rPh>
    <rPh sb="5" eb="7">
      <t>サシヒ</t>
    </rPh>
    <rPh sb="10" eb="13">
      <t>ジュウミンゼイ</t>
    </rPh>
    <rPh sb="13" eb="14">
      <t>ガク</t>
    </rPh>
    <phoneticPr fontId="3"/>
  </si>
  <si>
    <t>③</t>
    <phoneticPr fontId="3"/>
  </si>
  <si>
    <t>給料等から差引かれる社会保険料の金額</t>
    <rPh sb="0" eb="2">
      <t>キュウリョウ</t>
    </rPh>
    <rPh sb="2" eb="3">
      <t>トウ</t>
    </rPh>
    <rPh sb="5" eb="7">
      <t>サシヒ</t>
    </rPh>
    <rPh sb="10" eb="12">
      <t>シャカイ</t>
    </rPh>
    <rPh sb="12" eb="14">
      <t>ホケン</t>
    </rPh>
    <rPh sb="14" eb="15">
      <t>リョウ</t>
    </rPh>
    <rPh sb="16" eb="18">
      <t>キンガク</t>
    </rPh>
    <phoneticPr fontId="3"/>
  </si>
  <si>
    <t>④</t>
    <phoneticPr fontId="3"/>
  </si>
  <si>
    <t>生活保障費</t>
    <rPh sb="0" eb="2">
      <t>セイカツ</t>
    </rPh>
    <rPh sb="2" eb="4">
      <t>ホショウ</t>
    </rPh>
    <rPh sb="4" eb="5">
      <t>ヒ</t>
    </rPh>
    <phoneticPr fontId="3"/>
  </si>
  <si>
    <t>滞納者(100,000円）</t>
    <rPh sb="0" eb="3">
      <t>タイノウシャ</t>
    </rPh>
    <rPh sb="7" eb="12">
      <t>０００エン</t>
    </rPh>
    <phoneticPr fontId="3"/>
  </si>
  <si>
    <t>生計を一にする配偶者及び親族等（45,000円×）</t>
    <rPh sb="0" eb="2">
      <t>セイケイ</t>
    </rPh>
    <rPh sb="3" eb="4">
      <t>イツ</t>
    </rPh>
    <rPh sb="7" eb="10">
      <t>ハイグウシャ</t>
    </rPh>
    <rPh sb="10" eb="11">
      <t>オヨ</t>
    </rPh>
    <rPh sb="12" eb="14">
      <t>シンゾク</t>
    </rPh>
    <rPh sb="14" eb="15">
      <t>トウ</t>
    </rPh>
    <rPh sb="22" eb="23">
      <t>エン</t>
    </rPh>
    <phoneticPr fontId="3"/>
  </si>
  <si>
    <t>4万5千円×親族数</t>
    <rPh sb="1" eb="2">
      <t>マン</t>
    </rPh>
    <rPh sb="3" eb="5">
      <t>センエン</t>
    </rPh>
    <rPh sb="6" eb="8">
      <t>シンゾク</t>
    </rPh>
    <rPh sb="8" eb="9">
      <t>スウ</t>
    </rPh>
    <phoneticPr fontId="3"/>
  </si>
  <si>
    <t>⑤</t>
    <phoneticPr fontId="3"/>
  </si>
  <si>
    <r>
      <t>体面維持費</t>
    </r>
    <r>
      <rPr>
        <sz val="14"/>
        <rFont val="ＭＳ 明朝"/>
        <family val="1"/>
        <charset val="128"/>
      </rPr>
      <t>｛①-(②+③+④+⑤)}×20/100=</t>
    </r>
    <rPh sb="0" eb="2">
      <t>タイメン</t>
    </rPh>
    <rPh sb="2" eb="5">
      <t>イジヒ</t>
    </rPh>
    <phoneticPr fontId="3"/>
  </si>
  <si>
    <t>⑥</t>
    <phoneticPr fontId="3"/>
  </si>
  <si>
    <t xml:space="preserve">  ただし、⑤の金額の２倍を超えるときはその２倍の金額とする。
千円未満切上げ</t>
    <rPh sb="8" eb="10">
      <t>キンガク</t>
    </rPh>
    <rPh sb="12" eb="13">
      <t>バイ</t>
    </rPh>
    <rPh sb="14" eb="15">
      <t>コ</t>
    </rPh>
    <rPh sb="23" eb="24">
      <t>バイ</t>
    </rPh>
    <rPh sb="25" eb="27">
      <t>キンガク</t>
    </rPh>
    <rPh sb="33" eb="35">
      <t>センエン</t>
    </rPh>
    <rPh sb="35" eb="37">
      <t>ミマン</t>
    </rPh>
    <rPh sb="37" eb="39">
      <t>キリア</t>
    </rPh>
    <phoneticPr fontId="3"/>
  </si>
  <si>
    <t xml:space="preserve">
差押禁止額　　　②+③+④+⑤+⑥</t>
    <rPh sb="1" eb="3">
      <t>サシオサ</t>
    </rPh>
    <rPh sb="3" eb="5">
      <t>キンシ</t>
    </rPh>
    <rPh sb="5" eb="6">
      <t>ガク</t>
    </rPh>
    <phoneticPr fontId="3"/>
  </si>
  <si>
    <t>⑦</t>
    <phoneticPr fontId="3"/>
  </si>
  <si>
    <t>差押可能金額①-⑦</t>
    <rPh sb="0" eb="2">
      <t>サシオサ</t>
    </rPh>
    <rPh sb="2" eb="4">
      <t>カノウ</t>
    </rPh>
    <rPh sb="4" eb="6">
      <t>キンガク</t>
    </rPh>
    <phoneticPr fontId="3"/>
  </si>
  <si>
    <t>給料等債権の差押可能金額の計算表</t>
    <rPh sb="0" eb="3">
      <t>キュウリョウトウ</t>
    </rPh>
    <rPh sb="3" eb="5">
      <t>サイケン</t>
    </rPh>
    <rPh sb="6" eb="8">
      <t>サシオサ</t>
    </rPh>
    <rPh sb="8" eb="10">
      <t>カノウ</t>
    </rPh>
    <rPh sb="10" eb="12">
      <t>キンガク</t>
    </rPh>
    <rPh sb="13" eb="15">
      <t>ケイサン</t>
    </rPh>
    <rPh sb="15" eb="1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</si>
</sst>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\ &quot;人&quot;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1" fillId="0" borderId="0" xfId="0" applyFont="1">
      <alignment vertical="center"/>
    </xf>
    <xf numFmtId="176" fontId="7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176" fontId="7" fillId="0" borderId="4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shrinkToFit="1"/>
    </xf>
    <xf numFmtId="38" fontId="7" fillId="0" borderId="3" xfId="1" applyFont="1" applyBorder="1" applyAlignment="1">
      <alignment horizontal="right" vertical="center" wrapText="1"/>
    </xf>
    <xf numFmtId="0" fontId="8" fillId="0" borderId="5" xfId="0" applyFont="1" applyBorder="1" applyAlignment="1">
      <alignment vertical="top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center" vertical="distributed" textRotation="255" wrapText="1" justifyLastLine="1"/>
    </xf>
    <xf numFmtId="0" fontId="7" fillId="0" borderId="7" xfId="0" applyFont="1" applyBorder="1" applyAlignment="1">
      <alignment horizontal="center" vertical="distributed" textRotation="255" wrapText="1" justifyLastLine="1"/>
    </xf>
    <xf numFmtId="0" fontId="7" fillId="0" borderId="8" xfId="0" applyFont="1" applyBorder="1" applyAlignment="1">
      <alignment horizontal="center" vertical="distributed" textRotation="255" wrapText="1" justifyLastLine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zoomScale="70" zoomScaleNormal="70" workbookViewId="0">
      <selection activeCell="F2" sqref="F2"/>
    </sheetView>
  </sheetViews>
  <sheetFormatPr defaultRowHeight="14.25" x14ac:dyDescent="0.15"/>
  <cols>
    <col min="1" max="1" width="4.625" style="4" customWidth="1"/>
    <col min="2" max="2" width="14.625" style="4" customWidth="1"/>
    <col min="3" max="3" width="38.25" style="4" customWidth="1"/>
    <col min="4" max="4" width="15.5" style="4" customWidth="1"/>
    <col min="5" max="5" width="5.625" style="4" customWidth="1"/>
    <col min="6" max="6" width="20.625" style="4" customWidth="1"/>
    <col min="7" max="7" width="16.375" style="4" customWidth="1"/>
    <col min="8" max="16384" width="9" style="4"/>
  </cols>
  <sheetData>
    <row r="1" spans="1:7" s="1" customFormat="1" ht="72" customHeight="1" x14ac:dyDescent="0.15">
      <c r="A1" s="41" t="s">
        <v>29</v>
      </c>
      <c r="B1" s="41"/>
      <c r="C1" s="41"/>
      <c r="D1" s="41"/>
      <c r="E1" s="41"/>
      <c r="F1" s="41"/>
      <c r="G1" s="41"/>
    </row>
    <row r="2" spans="1:7" ht="57" customHeight="1" x14ac:dyDescent="0.15">
      <c r="A2" s="18" t="s">
        <v>0</v>
      </c>
      <c r="B2" s="19"/>
      <c r="C2" s="19"/>
      <c r="D2" s="20"/>
      <c r="E2" s="2"/>
      <c r="F2" s="3" t="s">
        <v>1</v>
      </c>
      <c r="G2" s="15" t="s">
        <v>2</v>
      </c>
    </row>
    <row r="3" spans="1:7" ht="75" customHeight="1" x14ac:dyDescent="0.15">
      <c r="A3" s="21" t="s">
        <v>3</v>
      </c>
      <c r="B3" s="24" t="s">
        <v>4</v>
      </c>
      <c r="C3" s="25"/>
      <c r="D3" s="26"/>
      <c r="E3" s="5"/>
      <c r="F3" s="16">
        <v>0</v>
      </c>
      <c r="G3" s="6"/>
    </row>
    <row r="4" spans="1:7" ht="75" customHeight="1" x14ac:dyDescent="0.15">
      <c r="A4" s="22"/>
      <c r="B4" s="24" t="s">
        <v>5</v>
      </c>
      <c r="C4" s="25"/>
      <c r="D4" s="26"/>
      <c r="E4" s="5"/>
      <c r="F4" s="16">
        <v>0</v>
      </c>
      <c r="G4" s="6"/>
    </row>
    <row r="5" spans="1:7" ht="75" customHeight="1" x14ac:dyDescent="0.15">
      <c r="A5" s="22"/>
      <c r="B5" s="24" t="s">
        <v>6</v>
      </c>
      <c r="C5" s="25"/>
      <c r="D5" s="26"/>
      <c r="E5" s="5"/>
      <c r="F5" s="16">
        <v>0</v>
      </c>
      <c r="G5" s="6"/>
    </row>
    <row r="6" spans="1:7" ht="75" customHeight="1" x14ac:dyDescent="0.15">
      <c r="A6" s="23"/>
      <c r="B6" s="27" t="s">
        <v>7</v>
      </c>
      <c r="C6" s="28"/>
      <c r="D6" s="29"/>
      <c r="E6" s="5" t="s">
        <v>8</v>
      </c>
      <c r="F6" s="7">
        <f>ROUNDDOWN(SUM(F3:F5),-3)</f>
        <v>0</v>
      </c>
      <c r="G6" s="6" t="s">
        <v>9</v>
      </c>
    </row>
    <row r="7" spans="1:7" ht="75" customHeight="1" x14ac:dyDescent="0.15">
      <c r="A7" s="21" t="s">
        <v>10</v>
      </c>
      <c r="B7" s="24" t="s">
        <v>11</v>
      </c>
      <c r="C7" s="33"/>
      <c r="D7" s="16">
        <v>0</v>
      </c>
      <c r="E7" s="5" t="s">
        <v>12</v>
      </c>
      <c r="F7" s="7">
        <f>ROUNDUP(D7,-3)</f>
        <v>0</v>
      </c>
      <c r="G7" s="6" t="s">
        <v>13</v>
      </c>
    </row>
    <row r="8" spans="1:7" ht="75" customHeight="1" x14ac:dyDescent="0.15">
      <c r="A8" s="22"/>
      <c r="B8" s="24" t="s">
        <v>14</v>
      </c>
      <c r="C8" s="33"/>
      <c r="D8" s="16">
        <v>0</v>
      </c>
      <c r="E8" s="5" t="s">
        <v>15</v>
      </c>
      <c r="F8" s="7">
        <f>ROUNDUP(D8,-3)</f>
        <v>0</v>
      </c>
      <c r="G8" s="6" t="s">
        <v>13</v>
      </c>
    </row>
    <row r="9" spans="1:7" ht="75" customHeight="1" x14ac:dyDescent="0.15">
      <c r="A9" s="22"/>
      <c r="B9" s="24" t="s">
        <v>16</v>
      </c>
      <c r="C9" s="33"/>
      <c r="D9" s="16">
        <v>0</v>
      </c>
      <c r="E9" s="5" t="s">
        <v>17</v>
      </c>
      <c r="F9" s="7">
        <f>ROUNDUP(D9,-3)</f>
        <v>0</v>
      </c>
      <c r="G9" s="6" t="s">
        <v>13</v>
      </c>
    </row>
    <row r="10" spans="1:7" ht="75" customHeight="1" x14ac:dyDescent="0.15">
      <c r="A10" s="22"/>
      <c r="B10" s="34" t="s">
        <v>18</v>
      </c>
      <c r="C10" s="24" t="s">
        <v>19</v>
      </c>
      <c r="D10" s="37"/>
      <c r="E10" s="5"/>
      <c r="F10" s="8">
        <v>100000</v>
      </c>
      <c r="G10" s="6"/>
    </row>
    <row r="11" spans="1:7" ht="75" customHeight="1" x14ac:dyDescent="0.15">
      <c r="A11" s="22"/>
      <c r="B11" s="35"/>
      <c r="C11" s="9" t="s">
        <v>20</v>
      </c>
      <c r="D11" s="17">
        <v>0</v>
      </c>
      <c r="E11" s="5"/>
      <c r="F11" s="10">
        <f>D11*45000</f>
        <v>0</v>
      </c>
      <c r="G11" s="11" t="s">
        <v>21</v>
      </c>
    </row>
    <row r="12" spans="1:7" ht="75" customHeight="1" x14ac:dyDescent="0.15">
      <c r="A12" s="22"/>
      <c r="B12" s="36"/>
      <c r="C12" s="27" t="s">
        <v>7</v>
      </c>
      <c r="D12" s="29"/>
      <c r="E12" s="5" t="s">
        <v>22</v>
      </c>
      <c r="F12" s="7">
        <f>SUM(F10:F11)</f>
        <v>100000</v>
      </c>
      <c r="G12" s="6"/>
    </row>
    <row r="13" spans="1:7" ht="75" customHeight="1" x14ac:dyDescent="0.15">
      <c r="A13" s="22"/>
      <c r="B13" s="24" t="s">
        <v>23</v>
      </c>
      <c r="C13" s="33"/>
      <c r="D13" s="12">
        <f>($F6-($F7+$F8+$F9+$F12))*0.2</f>
        <v>-20000</v>
      </c>
      <c r="E13" s="5" t="s">
        <v>24</v>
      </c>
      <c r="F13" s="7">
        <f>ROUNDUP(D13,-3)</f>
        <v>-20000</v>
      </c>
      <c r="G13" s="13" t="s">
        <v>25</v>
      </c>
    </row>
    <row r="14" spans="1:7" ht="75" customHeight="1" x14ac:dyDescent="0.15">
      <c r="A14" s="23"/>
      <c r="B14" s="38" t="s">
        <v>26</v>
      </c>
      <c r="C14" s="39"/>
      <c r="D14" s="40"/>
      <c r="E14" s="5" t="s">
        <v>27</v>
      </c>
      <c r="F14" s="7">
        <f>F7+F8+F9+F12+F13</f>
        <v>80000</v>
      </c>
      <c r="G14" s="13"/>
    </row>
    <row r="15" spans="1:7" ht="75" customHeight="1" x14ac:dyDescent="0.15">
      <c r="A15" s="30" t="s">
        <v>28</v>
      </c>
      <c r="B15" s="31"/>
      <c r="C15" s="31"/>
      <c r="D15" s="32"/>
      <c r="E15" s="14"/>
      <c r="F15" s="7">
        <f>F6-F14</f>
        <v>-80000</v>
      </c>
      <c r="G15" s="6"/>
    </row>
  </sheetData>
  <sheetProtection password="8B14" sheet="1" objects="1" scenarios="1"/>
  <mergeCells count="17">
    <mergeCell ref="A15:D15"/>
    <mergeCell ref="A7:A14"/>
    <mergeCell ref="B7:C7"/>
    <mergeCell ref="B8:C8"/>
    <mergeCell ref="B9:C9"/>
    <mergeCell ref="B10:B12"/>
    <mergeCell ref="C10:D10"/>
    <mergeCell ref="C12:D12"/>
    <mergeCell ref="B13:C13"/>
    <mergeCell ref="B14:D14"/>
    <mergeCell ref="A2:D2"/>
    <mergeCell ref="A3:A6"/>
    <mergeCell ref="B3:D3"/>
    <mergeCell ref="B4:D4"/>
    <mergeCell ref="B5:D5"/>
    <mergeCell ref="B6:D6"/>
    <mergeCell ref="A1:G1"/>
  </mergeCells>
  <phoneticPr fontId="3"/>
  <printOptions horizontalCentered="1" verticalCentered="1"/>
  <pageMargins left="0.78740157480314965" right="0.59055118110236227" top="0.98425196850393704" bottom="0.78740157480314965" header="0.51181102362204722" footer="0.51181102362204722"/>
  <pageSetup paperSize="9" scale="6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70" zoomScaleNormal="70" workbookViewId="0">
      <selection activeCell="B3" sqref="B3:D3"/>
    </sheetView>
  </sheetViews>
  <sheetFormatPr defaultRowHeight="14.25" x14ac:dyDescent="0.15"/>
  <cols>
    <col min="1" max="1" width="4.625" style="4" customWidth="1"/>
    <col min="2" max="2" width="14.625" style="4" customWidth="1"/>
    <col min="3" max="3" width="38.25" style="4" customWidth="1"/>
    <col min="4" max="4" width="15.5" style="4" customWidth="1"/>
    <col min="5" max="5" width="5.625" style="4" customWidth="1"/>
    <col min="6" max="6" width="20.625" style="4" customWidth="1"/>
    <col min="7" max="7" width="16.375" style="4" customWidth="1"/>
    <col min="8" max="16384" width="9" style="4"/>
  </cols>
  <sheetData>
    <row r="1" spans="1:7" s="1" customFormat="1" ht="72" customHeight="1" x14ac:dyDescent="0.15">
      <c r="A1" s="41" t="s">
        <v>29</v>
      </c>
      <c r="B1" s="41"/>
      <c r="C1" s="41"/>
      <c r="D1" s="41"/>
      <c r="E1" s="41"/>
      <c r="F1" s="41"/>
      <c r="G1" s="41"/>
    </row>
    <row r="2" spans="1:7" ht="57" customHeight="1" x14ac:dyDescent="0.15">
      <c r="A2" s="18" t="s">
        <v>0</v>
      </c>
      <c r="B2" s="19"/>
      <c r="C2" s="19"/>
      <c r="D2" s="20"/>
      <c r="E2" s="2"/>
      <c r="F2" s="3" t="s">
        <v>1</v>
      </c>
      <c r="G2" s="15" t="s">
        <v>2</v>
      </c>
    </row>
    <row r="3" spans="1:7" ht="75" customHeight="1" x14ac:dyDescent="0.15">
      <c r="A3" s="21" t="s">
        <v>3</v>
      </c>
      <c r="B3" s="24" t="s">
        <v>4</v>
      </c>
      <c r="C3" s="25"/>
      <c r="D3" s="26"/>
      <c r="E3" s="5"/>
      <c r="F3" s="16">
        <v>256900</v>
      </c>
      <c r="G3" s="6"/>
    </row>
    <row r="4" spans="1:7" ht="75" customHeight="1" x14ac:dyDescent="0.15">
      <c r="A4" s="22"/>
      <c r="B4" s="24" t="s">
        <v>5</v>
      </c>
      <c r="C4" s="25"/>
      <c r="D4" s="26"/>
      <c r="E4" s="5"/>
      <c r="F4" s="16">
        <v>20000</v>
      </c>
      <c r="G4" s="6"/>
    </row>
    <row r="5" spans="1:7" ht="75" customHeight="1" x14ac:dyDescent="0.15">
      <c r="A5" s="22"/>
      <c r="B5" s="24" t="s">
        <v>6</v>
      </c>
      <c r="C5" s="25"/>
      <c r="D5" s="26"/>
      <c r="E5" s="5"/>
      <c r="F5" s="16">
        <v>36800</v>
      </c>
      <c r="G5" s="6"/>
    </row>
    <row r="6" spans="1:7" ht="75" customHeight="1" x14ac:dyDescent="0.15">
      <c r="A6" s="23"/>
      <c r="B6" s="27" t="s">
        <v>7</v>
      </c>
      <c r="C6" s="28"/>
      <c r="D6" s="29"/>
      <c r="E6" s="5" t="s">
        <v>8</v>
      </c>
      <c r="F6" s="7">
        <f>ROUNDDOWN(SUM(F3:F5),-3)</f>
        <v>313000</v>
      </c>
      <c r="G6" s="6" t="s">
        <v>9</v>
      </c>
    </row>
    <row r="7" spans="1:7" ht="75" customHeight="1" x14ac:dyDescent="0.15">
      <c r="A7" s="21" t="s">
        <v>10</v>
      </c>
      <c r="B7" s="24" t="s">
        <v>11</v>
      </c>
      <c r="C7" s="33"/>
      <c r="D7" s="16">
        <v>4321</v>
      </c>
      <c r="E7" s="5" t="s">
        <v>12</v>
      </c>
      <c r="F7" s="7">
        <f>ROUNDUP(D7,-3)</f>
        <v>5000</v>
      </c>
      <c r="G7" s="6" t="s">
        <v>13</v>
      </c>
    </row>
    <row r="8" spans="1:7" ht="75" customHeight="1" x14ac:dyDescent="0.15">
      <c r="A8" s="22"/>
      <c r="B8" s="24" t="s">
        <v>14</v>
      </c>
      <c r="C8" s="33"/>
      <c r="D8" s="16">
        <v>12345</v>
      </c>
      <c r="E8" s="5" t="s">
        <v>15</v>
      </c>
      <c r="F8" s="7">
        <f>ROUNDUP(D8,-3)</f>
        <v>13000</v>
      </c>
      <c r="G8" s="6" t="s">
        <v>13</v>
      </c>
    </row>
    <row r="9" spans="1:7" ht="75" customHeight="1" x14ac:dyDescent="0.15">
      <c r="A9" s="22"/>
      <c r="B9" s="24" t="s">
        <v>16</v>
      </c>
      <c r="C9" s="33"/>
      <c r="D9" s="16">
        <v>54321</v>
      </c>
      <c r="E9" s="5" t="s">
        <v>17</v>
      </c>
      <c r="F9" s="7">
        <f>ROUNDUP(D9,-3)</f>
        <v>55000</v>
      </c>
      <c r="G9" s="6" t="s">
        <v>13</v>
      </c>
    </row>
    <row r="10" spans="1:7" ht="75" customHeight="1" x14ac:dyDescent="0.15">
      <c r="A10" s="22"/>
      <c r="B10" s="34" t="s">
        <v>18</v>
      </c>
      <c r="C10" s="24" t="s">
        <v>19</v>
      </c>
      <c r="D10" s="37"/>
      <c r="E10" s="5"/>
      <c r="F10" s="8">
        <v>100000</v>
      </c>
      <c r="G10" s="6"/>
    </row>
    <row r="11" spans="1:7" ht="75" customHeight="1" x14ac:dyDescent="0.15">
      <c r="A11" s="22"/>
      <c r="B11" s="35"/>
      <c r="C11" s="9" t="s">
        <v>20</v>
      </c>
      <c r="D11" s="17">
        <v>2</v>
      </c>
      <c r="E11" s="5"/>
      <c r="F11" s="10">
        <f>D11*45000</f>
        <v>90000</v>
      </c>
      <c r="G11" s="11" t="s">
        <v>21</v>
      </c>
    </row>
    <row r="12" spans="1:7" ht="75" customHeight="1" x14ac:dyDescent="0.15">
      <c r="A12" s="22"/>
      <c r="B12" s="36"/>
      <c r="C12" s="27" t="s">
        <v>7</v>
      </c>
      <c r="D12" s="29"/>
      <c r="E12" s="5" t="s">
        <v>22</v>
      </c>
      <c r="F12" s="7">
        <f>SUM(F10:F11)</f>
        <v>190000</v>
      </c>
      <c r="G12" s="6"/>
    </row>
    <row r="13" spans="1:7" ht="75" customHeight="1" x14ac:dyDescent="0.15">
      <c r="A13" s="22"/>
      <c r="B13" s="24" t="s">
        <v>23</v>
      </c>
      <c r="C13" s="33"/>
      <c r="D13" s="12">
        <f>($F6-($F7+$F8+$F9+$F12))*0.2</f>
        <v>10000</v>
      </c>
      <c r="E13" s="5" t="s">
        <v>24</v>
      </c>
      <c r="F13" s="7">
        <f>ROUNDUP(D13,-3)</f>
        <v>10000</v>
      </c>
      <c r="G13" s="13" t="s">
        <v>25</v>
      </c>
    </row>
    <row r="14" spans="1:7" ht="75" customHeight="1" x14ac:dyDescent="0.15">
      <c r="A14" s="23"/>
      <c r="B14" s="38" t="s">
        <v>26</v>
      </c>
      <c r="C14" s="39"/>
      <c r="D14" s="40"/>
      <c r="E14" s="5" t="s">
        <v>27</v>
      </c>
      <c r="F14" s="7">
        <f>F7+F8+F9+F12+F13</f>
        <v>273000</v>
      </c>
      <c r="G14" s="13"/>
    </row>
    <row r="15" spans="1:7" ht="75" customHeight="1" x14ac:dyDescent="0.15">
      <c r="A15" s="30" t="s">
        <v>28</v>
      </c>
      <c r="B15" s="31"/>
      <c r="C15" s="31"/>
      <c r="D15" s="32"/>
      <c r="E15" s="14"/>
      <c r="F15" s="7">
        <f>F6-F14</f>
        <v>40000</v>
      </c>
      <c r="G15" s="6"/>
    </row>
  </sheetData>
  <sheetProtection password="8B14" sheet="1" objects="1" scenarios="1"/>
  <mergeCells count="17">
    <mergeCell ref="A15:D15"/>
    <mergeCell ref="A7:A14"/>
    <mergeCell ref="B7:C7"/>
    <mergeCell ref="B8:C8"/>
    <mergeCell ref="B9:C9"/>
    <mergeCell ref="B10:B12"/>
    <mergeCell ref="C10:D10"/>
    <mergeCell ref="C12:D12"/>
    <mergeCell ref="B13:C13"/>
    <mergeCell ref="B14:D14"/>
    <mergeCell ref="A2:D2"/>
    <mergeCell ref="A3:A6"/>
    <mergeCell ref="B3:D3"/>
    <mergeCell ref="B4:D4"/>
    <mergeCell ref="B5:D5"/>
    <mergeCell ref="B6:D6"/>
    <mergeCell ref="A1:G1"/>
  </mergeCells>
  <phoneticPr fontId="3"/>
  <printOptions horizontalCentered="1" verticalCentered="1"/>
  <pageMargins left="0.78740157480314965" right="0.59055118110236227" top="0.98425196850393704" bottom="0.78740157480314965" header="0.51181102362204722" footer="0.51181102362204722"/>
  <pageSetup paperSize="9" scale="6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給与取立金計算シート</vt:lpstr>
      <vt:lpstr>入力例</vt:lpstr>
      <vt:lpstr>給与取立金計算シート!Print_Area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2020-11-11T01:21:16Z</cp:lastPrinted>
  <dcterms:created xsi:type="dcterms:W3CDTF">2020-11-11T01:08:52Z</dcterms:created>
  <dcterms:modified xsi:type="dcterms:W3CDTF">2020-11-11T01:27:39Z</dcterms:modified>
</cp:coreProperties>
</file>