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filesv-honcho.intra.city.sendai.jp\組織用\健康福祉局障害福祉部障害者支援課\データ移行（施設支援係）\新　施設支援係\06_各種運営費補助\19 物価高騰対策補助金\◆R7物価高騰対策事業補助金\02_通知\HP\"/>
    </mc:Choice>
  </mc:AlternateContent>
  <xr:revisionPtr revIDLastSave="0" documentId="13_ncr:1_{32BB34DB-18AB-414D-846F-6541D09FD9BB}" xr6:coauthVersionLast="47" xr6:coauthVersionMax="47" xr10:uidLastSave="{00000000-0000-0000-0000-000000000000}"/>
  <bookViews>
    <workbookView xWindow="30510" yWindow="1455" windowWidth="26385" windowHeight="15060" tabRatio="772" xr2:uid="{391E0570-BBDA-40D3-AFCD-5CEDA117969E}"/>
  </bookViews>
  <sheets>
    <sheet name="基本情報" sheetId="11" r:id="rId1"/>
    <sheet name="参考" sheetId="12" r:id="rId2"/>
    <sheet name="①" sheetId="9" r:id="rId3"/>
    <sheet name="②" sheetId="13" r:id="rId4"/>
    <sheet name="③" sheetId="14" r:id="rId5"/>
    <sheet name="④" sheetId="15" r:id="rId6"/>
    <sheet name="⑤" sheetId="16" r:id="rId7"/>
    <sheet name="⑥" sheetId="18" r:id="rId8"/>
    <sheet name="⑦" sheetId="20" r:id="rId9"/>
    <sheet name="様式1" sheetId="3" r:id="rId10"/>
    <sheet name="⑤記載例" sheetId="17" r:id="rId11"/>
    <sheet name="⑥記載例" sheetId="19" r:id="rId12"/>
    <sheet name="⑦記載例" sheetId="21" r:id="rId13"/>
    <sheet name="リスト" sheetId="7" r:id="rId14"/>
    <sheet name="申請データ" sheetId="8" r:id="rId15"/>
  </sheets>
  <definedNames>
    <definedName name="_xlnm._FilterDatabase" localSheetId="13" hidden="1">リスト!$B$1:$F$28</definedName>
    <definedName name="_xlnm.Database">#REF!</definedName>
    <definedName name="_xlnm.Print_Area" localSheetId="2">①!$A$2:$O$33</definedName>
    <definedName name="_xlnm.Print_Area" localSheetId="3">②!$A$2:$O$33</definedName>
    <definedName name="_xlnm.Print_Area" localSheetId="4">③!$A$2:$O$34</definedName>
    <definedName name="_xlnm.Print_Area" localSheetId="5">④!$A$2:$O$33</definedName>
    <definedName name="_xlnm.Print_Area" localSheetId="6">⑤!$A$2:$O$37</definedName>
    <definedName name="_xlnm.Print_Area" localSheetId="10">⑤記載例!$A$2:$O$37</definedName>
    <definedName name="_xlnm.Print_Area" localSheetId="7">⑥!$A$2:$O$37</definedName>
    <definedName name="_xlnm.Print_Area" localSheetId="11">⑥記載例!$A$2:$O$37</definedName>
    <definedName name="_xlnm.Print_Area" localSheetId="8">⑦!$A$2:$O$33</definedName>
    <definedName name="_xlnm.Print_Area" localSheetId="12">⑦記載例!$A$2:$O$33</definedName>
    <definedName name="_xlnm.Print_Area" localSheetId="0">基本情報!$A$1:$G$59</definedName>
    <definedName name="_xlnm.Print_Area" localSheetId="1">参考!$A$2:$B$9</definedName>
    <definedName name="_xlnm.Print_Area" localSheetId="9">様式1!$A$2:$Z$45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9" l="1"/>
  <c r="O2" i="13"/>
  <c r="O2" i="14"/>
  <c r="O2" i="15"/>
  <c r="O2" i="16"/>
  <c r="O2" i="20"/>
  <c r="O2" i="18"/>
  <c r="E6" i="11"/>
  <c r="F4" i="11"/>
  <c r="G3" i="11"/>
  <c r="U2" i="8"/>
  <c r="H31" i="11"/>
  <c r="G29" i="11" s="1"/>
  <c r="D52" i="11"/>
  <c r="T2" i="8"/>
  <c r="S2" i="8"/>
  <c r="R2" i="8"/>
  <c r="Q2" i="8"/>
  <c r="P2" i="8"/>
  <c r="O2" i="8"/>
  <c r="N14" i="21" l="1"/>
  <c r="K18" i="21" s="1"/>
  <c r="L23" i="21" s="1"/>
  <c r="Q32" i="21" s="1"/>
  <c r="W32" i="21" s="1"/>
  <c r="K18" i="20"/>
  <c r="L23" i="20" s="1"/>
  <c r="N14" i="20"/>
  <c r="L22" i="19"/>
  <c r="J22" i="19"/>
  <c r="H22" i="19"/>
  <c r="F22" i="19"/>
  <c r="D22" i="19"/>
  <c r="B22" i="19"/>
  <c r="N20" i="19"/>
  <c r="K9" i="19"/>
  <c r="L22" i="18"/>
  <c r="J22" i="18"/>
  <c r="H22" i="18"/>
  <c r="F22" i="18"/>
  <c r="D22" i="18"/>
  <c r="B22" i="18"/>
  <c r="N20" i="18"/>
  <c r="L22" i="17"/>
  <c r="J22" i="17"/>
  <c r="H22" i="17"/>
  <c r="F22" i="17"/>
  <c r="D22" i="17"/>
  <c r="B22" i="17"/>
  <c r="N20" i="17"/>
  <c r="L22" i="16"/>
  <c r="J22" i="16"/>
  <c r="H22" i="16"/>
  <c r="F22" i="16"/>
  <c r="D22" i="16"/>
  <c r="B22" i="16"/>
  <c r="N20" i="16"/>
  <c r="K25" i="16" s="1"/>
  <c r="L30" i="16" s="1"/>
  <c r="L18" i="15"/>
  <c r="J18" i="15"/>
  <c r="H18" i="15"/>
  <c r="F18" i="15"/>
  <c r="D18" i="15"/>
  <c r="B18" i="15"/>
  <c r="N16" i="15"/>
  <c r="L19" i="14"/>
  <c r="J19" i="14"/>
  <c r="H19" i="14"/>
  <c r="F19" i="14"/>
  <c r="D19" i="14"/>
  <c r="B19" i="14"/>
  <c r="N17" i="14"/>
  <c r="L18" i="13"/>
  <c r="J18" i="13"/>
  <c r="H18" i="13"/>
  <c r="F18" i="13"/>
  <c r="D18" i="13"/>
  <c r="B18" i="13"/>
  <c r="N16" i="13"/>
  <c r="Q43" i="3"/>
  <c r="Q42" i="3"/>
  <c r="Q41" i="3"/>
  <c r="F5" i="11"/>
  <c r="H36" i="11"/>
  <c r="A33" i="3"/>
  <c r="A31" i="3"/>
  <c r="A29" i="3"/>
  <c r="H20" i="11"/>
  <c r="E18" i="11" s="1"/>
  <c r="K22" i="14" l="1"/>
  <c r="L27" i="14" s="1"/>
  <c r="G22" i="11" s="1"/>
  <c r="Q22" i="16"/>
  <c r="W22" i="16" s="1"/>
  <c r="G24" i="11"/>
  <c r="Q32" i="20"/>
  <c r="W32" i="20" s="1"/>
  <c r="G26" i="11"/>
  <c r="K25" i="18"/>
  <c r="L30" i="18" s="1"/>
  <c r="K21" i="15"/>
  <c r="L26" i="15" s="1"/>
  <c r="C44" i="11"/>
  <c r="A37" i="3" s="1"/>
  <c r="G35" i="11"/>
  <c r="K25" i="19"/>
  <c r="L30" i="19" s="1"/>
  <c r="Q22" i="19" s="1"/>
  <c r="W22" i="19" s="1"/>
  <c r="K25" i="17"/>
  <c r="L30" i="17" s="1"/>
  <c r="Q22" i="17" s="1"/>
  <c r="W22" i="17" s="1"/>
  <c r="K21" i="13"/>
  <c r="L26" i="13" s="1"/>
  <c r="Q19" i="13" s="1"/>
  <c r="W19" i="13" s="1"/>
  <c r="G21" i="11" s="1"/>
  <c r="H24" i="3" s="1"/>
  <c r="D44" i="11"/>
  <c r="Q21" i="15" l="1"/>
  <c r="W21" i="15" s="1"/>
  <c r="G23" i="11"/>
  <c r="Q22" i="18"/>
  <c r="W22" i="18" s="1"/>
  <c r="G25" i="11"/>
  <c r="Q22" i="14"/>
  <c r="W22" i="14" s="1"/>
  <c r="H23" i="3" l="1"/>
  <c r="H22" i="3"/>
  <c r="Q12" i="3"/>
  <c r="Q11" i="3"/>
  <c r="B2" i="8"/>
  <c r="T6" i="3"/>
  <c r="Q10" i="3"/>
  <c r="L18" i="9" l="1"/>
  <c r="J18" i="9"/>
  <c r="H18" i="9"/>
  <c r="F18" i="9"/>
  <c r="D18" i="9"/>
  <c r="B18" i="9"/>
  <c r="N16" i="9"/>
  <c r="K21" i="9" l="1"/>
  <c r="L26" i="9" s="1"/>
  <c r="AB24" i="3"/>
  <c r="N2" i="8" s="1"/>
  <c r="AB23" i="3"/>
  <c r="M2" i="8" s="1"/>
  <c r="AB22" i="3"/>
  <c r="I2" i="8" s="1"/>
  <c r="J2" i="8"/>
  <c r="L2" i="8"/>
  <c r="K2" i="8"/>
  <c r="G2" i="8"/>
  <c r="F2" i="8"/>
  <c r="E2" i="8"/>
  <c r="D2" i="8"/>
  <c r="C2" i="8"/>
  <c r="Q19" i="9" l="1"/>
  <c r="W19" i="9" s="1"/>
  <c r="G20" i="11" s="1"/>
  <c r="AB41" i="3"/>
  <c r="H2" i="8" l="1"/>
  <c r="H19" i="11" l="1"/>
  <c r="E19" i="11"/>
  <c r="G1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9" authorId="0" shapeId="0" xr:uid="{69CDFFCF-74D2-4340-A235-CFD7F389658C}">
      <text>
        <r>
          <rPr>
            <b/>
            <sz val="9"/>
            <color indexed="81"/>
            <rFont val="MS P ゴシック"/>
            <family val="3"/>
            <charset val="128"/>
          </rPr>
          <t>例
令和7年8月15日に新規開所した場合。
R7.9～R8.3＝7か月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2" authorId="0" shapeId="0" xr:uid="{994A2827-557B-4A90-ADD7-70B23C39B391}">
      <text>
        <r>
          <rPr>
            <b/>
            <sz val="9"/>
            <color indexed="81"/>
            <rFont val="MS P ゴシック"/>
            <family val="3"/>
            <charset val="128"/>
          </rPr>
          <t>例
令和7年8月15日に新規開所した場合。
R7.9～R8.3＝7か月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9" authorId="0" shapeId="0" xr:uid="{FEE49ED1-526D-4495-B35B-1328F0DA75A8}">
      <text>
        <r>
          <rPr>
            <b/>
            <sz val="9"/>
            <color indexed="81"/>
            <rFont val="MS P ゴシック"/>
            <family val="3"/>
            <charset val="128"/>
          </rPr>
          <t>例
令和7年8月15日に新規開所した場合。
R7.9～R8.3＝7か月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2" authorId="0" shapeId="0" xr:uid="{2E059217-579F-4D75-A57F-510A0590C635}">
      <text>
        <r>
          <rPr>
            <b/>
            <sz val="9"/>
            <color indexed="81"/>
            <rFont val="MS P ゴシック"/>
            <family val="3"/>
            <charset val="128"/>
          </rPr>
          <t>例
令和7年8月15日に新規開所した場合。
R7.9～R8.3＝7か月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1" authorId="0" shapeId="0" xr:uid="{04BED2AE-625E-47F1-B2FE-492158B22803}">
      <text>
        <r>
          <rPr>
            <b/>
            <sz val="9"/>
            <color indexed="81"/>
            <rFont val="MS P ゴシック"/>
            <family val="3"/>
            <charset val="128"/>
          </rPr>
          <t>例
令和7年8月15日に新規開所した場合。
R7.9～R8.3＝7か月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2" authorId="0" shapeId="0" xr:uid="{3530F674-AA8E-4070-972D-ED8A886EDF08}">
      <text>
        <r>
          <rPr>
            <b/>
            <sz val="9"/>
            <color indexed="81"/>
            <rFont val="MS P ゴシック"/>
            <family val="3"/>
            <charset val="128"/>
          </rPr>
          <t>例
令和7年8月15日に新規開所した場合。
R7.9～R8.3＝7か月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2" authorId="0" shapeId="0" xr:uid="{726D1CA7-E67F-4840-B2F9-FE53BA1ECF3D}">
      <text>
        <r>
          <rPr>
            <b/>
            <sz val="9"/>
            <color indexed="81"/>
            <rFont val="MS P ゴシック"/>
            <family val="3"/>
            <charset val="128"/>
          </rPr>
          <t>例
令和7年8月15日に新規開所した場合。
R7.9～R8.3＝7か月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2" authorId="0" shapeId="0" xr:uid="{9B529DCA-8A59-42C4-80B2-52E1179A3793}">
      <text>
        <r>
          <rPr>
            <b/>
            <sz val="9"/>
            <color indexed="81"/>
            <rFont val="MS P ゴシック"/>
            <family val="3"/>
            <charset val="128"/>
          </rPr>
          <t>例
令和7年8月15日に新規開所した場合。
R7.9～R8.3＝7か月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4CAFE824-03C8-434E-899B-84BA5CF75138}">
      <text>
        <r>
          <rPr>
            <b/>
            <sz val="9"/>
            <color indexed="81"/>
            <rFont val="MS P ゴシック"/>
            <family val="3"/>
            <charset val="128"/>
          </rPr>
          <t>生活介護のみを利用して食事をとった利用者数</t>
        </r>
      </text>
    </comment>
    <comment ref="S22" authorId="0" shapeId="0" xr:uid="{C7FC17DD-B6BB-4D06-A4CD-3DAAAC1C205E}">
      <text>
        <r>
          <rPr>
            <b/>
            <sz val="9"/>
            <color indexed="81"/>
            <rFont val="MS P ゴシック"/>
            <family val="3"/>
            <charset val="128"/>
          </rPr>
          <t>例
令和7年8月15日に新規開所した場合。
R7.9～R8.3＝7か月</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EA42E5C0-6F76-41E4-B105-3F55BEC30B1D}">
      <text>
        <r>
          <rPr>
            <b/>
            <sz val="9"/>
            <color indexed="81"/>
            <rFont val="MS P ゴシック"/>
            <family val="3"/>
            <charset val="128"/>
          </rPr>
          <t>生活介護＋就労Ｂ-入所</t>
        </r>
      </text>
    </comment>
    <comment ref="K13" authorId="0" shapeId="0" xr:uid="{E17DA6A5-ECEE-4C3B-AF50-B947AA278C69}">
      <text>
        <r>
          <rPr>
            <b/>
            <sz val="9"/>
            <color indexed="81"/>
            <rFont val="MS P ゴシック"/>
            <family val="3"/>
            <charset val="128"/>
          </rPr>
          <t>生活介護の定員</t>
        </r>
        <r>
          <rPr>
            <sz val="9"/>
            <color indexed="81"/>
            <rFont val="MS P ゴシック"/>
            <family val="3"/>
            <charset val="128"/>
          </rPr>
          <t xml:space="preserve">
</t>
        </r>
      </text>
    </comment>
    <comment ref="B18" authorId="0" shapeId="0" xr:uid="{EA64040F-7C44-4089-8AF1-13332A928301}">
      <text>
        <r>
          <rPr>
            <b/>
            <sz val="9"/>
            <color indexed="81"/>
            <rFont val="MS P ゴシック"/>
            <family val="3"/>
            <charset val="128"/>
          </rPr>
          <t>生活介護のみを利用して食事をとった人数</t>
        </r>
      </text>
    </comment>
    <comment ref="S22" authorId="0" shapeId="0" xr:uid="{91ADBFE8-E655-4084-AEA2-E305166FAC30}">
      <text>
        <r>
          <rPr>
            <b/>
            <sz val="9"/>
            <color indexed="81"/>
            <rFont val="MS P ゴシック"/>
            <family val="3"/>
            <charset val="128"/>
          </rPr>
          <t>例
令和7年8月15日に新規開所した場合。
R7.9～R8.3＝7か月</t>
        </r>
      </text>
    </comment>
  </commentList>
</comments>
</file>

<file path=xl/sharedStrings.xml><?xml version="1.0" encoding="utf-8"?>
<sst xmlns="http://schemas.openxmlformats.org/spreadsheetml/2006/main" count="599" uniqueCount="206">
  <si>
    <t>仙台市福祉施設等物価高騰対策事業補助金交付申請書</t>
    <rPh sb="0" eb="3">
      <t>センダイシ</t>
    </rPh>
    <rPh sb="3" eb="5">
      <t>フクシ</t>
    </rPh>
    <rPh sb="5" eb="7">
      <t>シセツ</t>
    </rPh>
    <rPh sb="7" eb="8">
      <t>トウ</t>
    </rPh>
    <rPh sb="8" eb="10">
      <t>ブッカ</t>
    </rPh>
    <rPh sb="10" eb="12">
      <t>コウトウ</t>
    </rPh>
    <rPh sb="12" eb="14">
      <t>タイサク</t>
    </rPh>
    <rPh sb="14" eb="16">
      <t>ジギョウ</t>
    </rPh>
    <rPh sb="16" eb="19">
      <t>ホジョキン</t>
    </rPh>
    <rPh sb="19" eb="21">
      <t>コウフ</t>
    </rPh>
    <rPh sb="21" eb="24">
      <t>シンセイショ</t>
    </rPh>
    <phoneticPr fontId="2"/>
  </si>
  <si>
    <t>（あて先）　仙　台　市　長</t>
    <rPh sb="3" eb="4">
      <t>サキ</t>
    </rPh>
    <rPh sb="6" eb="7">
      <t>セン</t>
    </rPh>
    <rPh sb="8" eb="9">
      <t>ダイ</t>
    </rPh>
    <rPh sb="10" eb="11">
      <t>シ</t>
    </rPh>
    <rPh sb="12" eb="13">
      <t>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</si>
  <si>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</si>
  <si>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</si>
  <si>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5" eb="7">
      <t>シメイ</t>
    </rPh>
    <phoneticPr fontId="2"/>
  </si>
  <si>
    <t>申請者</t>
    <rPh sb="0" eb="3">
      <t>シンセイシャ</t>
    </rPh>
    <phoneticPr fontId="2"/>
  </si>
  <si>
    <t>　標記の補助金の交付を受けたいので，仙台市補助金等交付規則第3条第1項及び仙台市福祉施設等物価高騰対策事業補助金交付要綱第7条第1項の規定により、下記のとおり申請します。
　また、暴力団等との関係を有していないことを誓約します。なお、説明を求められた際には誠実に対応いたします。</t>
    <phoneticPr fontId="2"/>
  </si>
  <si>
    <t>記</t>
    <rPh sb="0" eb="1">
      <t>キ</t>
    </rPh>
    <phoneticPr fontId="2"/>
  </si>
  <si>
    <t>別紙「福祉施設等物価高騰対策事業補助金計算様式」参照</t>
    <phoneticPr fontId="2"/>
  </si>
  <si>
    <t>（申請前確認事項）</t>
    <rPh sb="1" eb="3">
      <t>シンセイ</t>
    </rPh>
    <rPh sb="3" eb="4">
      <t>マエ</t>
    </rPh>
    <rPh sb="4" eb="6">
      <t>カクニン</t>
    </rPh>
    <rPh sb="6" eb="8">
      <t>ジコウ</t>
    </rPh>
    <phoneticPr fontId="2"/>
  </si>
  <si>
    <t>事業所番号</t>
    <rPh sb="0" eb="3">
      <t>ジギョウショ</t>
    </rPh>
    <rPh sb="3" eb="5">
      <t>バンゴウ</t>
    </rPh>
    <phoneticPr fontId="2"/>
  </si>
  <si>
    <t>担当者氏名</t>
    <rPh sb="0" eb="3">
      <t>タントウシャ</t>
    </rPh>
    <rPh sb="3" eb="5">
      <t>シメイ</t>
    </rPh>
    <phoneticPr fontId="2"/>
  </si>
  <si>
    <t>連絡先電話番号</t>
    <rPh sb="0" eb="2">
      <t>レンラク</t>
    </rPh>
    <rPh sb="2" eb="3">
      <t>サキ</t>
    </rPh>
    <rPh sb="3" eb="5">
      <t>デンワ</t>
    </rPh>
    <rPh sb="5" eb="7">
      <t>バンゴウ</t>
    </rPh>
    <phoneticPr fontId="2"/>
  </si>
  <si>
    <t>児童発達支援センター</t>
    <rPh sb="0" eb="2">
      <t>ジドウ</t>
    </rPh>
    <rPh sb="2" eb="4">
      <t>ハッタツ</t>
    </rPh>
    <rPh sb="4" eb="6">
      <t>シエン</t>
    </rPh>
    <phoneticPr fontId="1"/>
  </si>
  <si>
    <t>小規模地域活動センター</t>
    <rPh sb="0" eb="3">
      <t>ショウキボ</t>
    </rPh>
    <rPh sb="3" eb="5">
      <t>チイキ</t>
    </rPh>
    <rPh sb="5" eb="7">
      <t>カツドウ</t>
    </rPh>
    <phoneticPr fontId="1"/>
  </si>
  <si>
    <t>日中一時支援</t>
    <rPh sb="0" eb="2">
      <t>ニッチュウ</t>
    </rPh>
    <rPh sb="2" eb="4">
      <t>イチジ</t>
    </rPh>
    <rPh sb="4" eb="6">
      <t>シエン</t>
    </rPh>
    <phoneticPr fontId="1"/>
  </si>
  <si>
    <t>地域活動推進センター</t>
    <rPh sb="0" eb="2">
      <t>チイキ</t>
    </rPh>
    <rPh sb="2" eb="4">
      <t>カツドウ</t>
    </rPh>
    <rPh sb="4" eb="6">
      <t>スイシン</t>
    </rPh>
    <phoneticPr fontId="1"/>
  </si>
  <si>
    <t>サービス種類コード</t>
  </si>
  <si>
    <t>サービス種類</t>
  </si>
  <si>
    <t>短期入所</t>
  </si>
  <si>
    <t>宿泊型自立訓練</t>
  </si>
  <si>
    <t>自立訓練(生活訓練)</t>
  </si>
  <si>
    <t>療養介護</t>
  </si>
  <si>
    <t>生活介護</t>
  </si>
  <si>
    <t>施設入所支援</t>
  </si>
  <si>
    <t>居宅介護</t>
  </si>
  <si>
    <t>重度訪問介護</t>
  </si>
  <si>
    <t>行動援護</t>
  </si>
  <si>
    <t>同行援護</t>
  </si>
  <si>
    <t>就労継続支援(Ｂ型)</t>
  </si>
  <si>
    <t>就労移行支援</t>
  </si>
  <si>
    <t>就労定着支援</t>
  </si>
  <si>
    <t>就労継続支援(Ａ型)</t>
  </si>
  <si>
    <t>自立訓練(機能訓練)</t>
  </si>
  <si>
    <t>就労選択支援</t>
  </si>
  <si>
    <t>自立生活援助</t>
  </si>
  <si>
    <t>共同生活援助</t>
  </si>
  <si>
    <t>計画相談支援</t>
  </si>
  <si>
    <t>地域移行支援</t>
  </si>
  <si>
    <t>地域定着支援</t>
  </si>
  <si>
    <t>児童発達支援</t>
  </si>
  <si>
    <t>放課後等デイサービス</t>
  </si>
  <si>
    <t>医療型障害児入所支援</t>
  </si>
  <si>
    <t>保育所等訪問支援</t>
  </si>
  <si>
    <t>障害児入所支援</t>
  </si>
  <si>
    <t>障害児相談支援事業</t>
  </si>
  <si>
    <t>申請日</t>
    <rPh sb="0" eb="3">
      <t>シンセイビ</t>
    </rPh>
    <phoneticPr fontId="2"/>
  </si>
  <si>
    <t>施設等の種類</t>
    <rPh sb="0" eb="2">
      <t>シセツ</t>
    </rPh>
    <rPh sb="2" eb="3">
      <t>トウ</t>
    </rPh>
    <rPh sb="4" eb="6">
      <t>シュルイ</t>
    </rPh>
    <phoneticPr fontId="2"/>
  </si>
  <si>
    <t>施設等の名称</t>
    <rPh sb="0" eb="2">
      <t>シセツ</t>
    </rPh>
    <rPh sb="2" eb="3">
      <t>トウ</t>
    </rPh>
    <rPh sb="4" eb="6">
      <t>メイショウ</t>
    </rPh>
    <phoneticPr fontId="2"/>
  </si>
  <si>
    <t>申請額</t>
    <rPh sb="0" eb="3">
      <t>シンセイガク</t>
    </rPh>
    <phoneticPr fontId="2"/>
  </si>
  <si>
    <t>申請額の内訳</t>
    <rPh sb="0" eb="2">
      <t>シンセイ</t>
    </rPh>
    <rPh sb="2" eb="3">
      <t>ガク</t>
    </rPh>
    <rPh sb="4" eb="6">
      <t>ウチワケ</t>
    </rPh>
    <phoneticPr fontId="2"/>
  </si>
  <si>
    <t>様式第１号（第７条第１項関係）</t>
    <phoneticPr fontId="2"/>
  </si>
  <si>
    <t>仙台市ホームページ掲載の「せんだいオンライン申請サービスの申請フォーム」により，</t>
    <rPh sb="0" eb="2">
      <t>センダイ</t>
    </rPh>
    <rPh sb="2" eb="3">
      <t>シ</t>
    </rPh>
    <rPh sb="9" eb="11">
      <t>ケイサイ</t>
    </rPh>
    <rPh sb="22" eb="24">
      <t>シンセイ</t>
    </rPh>
    <rPh sb="29" eb="31">
      <t>シンセイ</t>
    </rPh>
    <phoneticPr fontId="2"/>
  </si>
  <si>
    <t>補助金の交付を受けることとなる場合の口座番号等の情報を提出している。</t>
    <phoneticPr fontId="2"/>
  </si>
  <si>
    <t>（補助金の振込口座）</t>
    <phoneticPr fontId="2"/>
  </si>
  <si>
    <t>対象</t>
    <rPh sb="0" eb="2">
      <t>タイショウ</t>
    </rPh>
    <phoneticPr fontId="2"/>
  </si>
  <si>
    <t>類型</t>
    <rPh sb="0" eb="2">
      <t>ルイケイ</t>
    </rPh>
    <phoneticPr fontId="2"/>
  </si>
  <si>
    <t>者</t>
  </si>
  <si>
    <t>訪問型事業所</t>
  </si>
  <si>
    <t>入所施設</t>
  </si>
  <si>
    <t>通所施設</t>
  </si>
  <si>
    <t>児</t>
  </si>
  <si>
    <t>対象</t>
    <rPh sb="0" eb="2">
      <t>タイショウ</t>
    </rPh>
    <phoneticPr fontId="2"/>
  </si>
  <si>
    <t>類型</t>
    <rPh sb="0" eb="2">
      <t>ルイケイ</t>
    </rPh>
    <phoneticPr fontId="2"/>
  </si>
  <si>
    <t>振込先銀行</t>
    <rPh sb="0" eb="2">
      <t>フリコミ</t>
    </rPh>
    <rPh sb="2" eb="3">
      <t>サキ</t>
    </rPh>
    <rPh sb="3" eb="5">
      <t>ギンコウ</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</si>
  <si>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</si>
  <si>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</si>
  <si>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</si>
  <si>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t>
    <rPh sb="0" eb="2">
      <t>コウザ</t>
    </rPh>
    <rPh sb="2" eb="4">
      <t>メイギ</t>
    </rPh>
    <phoneticPr fontId="2"/>
  </si>
  <si>
    <t>フリガナ</t>
  </si>
  <si>
    <t>記 載 要 領</t>
    <rPh sb="0" eb="1">
      <t>キ</t>
    </rPh>
    <rPh sb="2" eb="3">
      <t>サイ</t>
    </rPh>
    <rPh sb="4" eb="5">
      <t>ヨウ</t>
    </rPh>
    <rPh sb="6" eb="7">
      <t>リョウ</t>
    </rPh>
    <phoneticPr fontId="18"/>
  </si>
  <si>
    <t>　</t>
    <phoneticPr fontId="18"/>
  </si>
  <si>
    <r>
      <t xml:space="preserve">福祉施設等物価高騰対策事業補助金計算様式
</t>
    </r>
    <r>
      <rPr>
        <sz val="12"/>
        <color theme="1"/>
        <rFont val="游ゴシック"/>
        <family val="3"/>
        <charset val="128"/>
        <scheme val="minor"/>
      </rPr>
      <t>（入所施設）</t>
    </r>
    <rPh sb="5" eb="7">
      <t>ブッカ</t>
    </rPh>
    <rPh sb="22" eb="24">
      <t>ニュウショ</t>
    </rPh>
    <rPh sb="24" eb="26">
      <t>シセツ</t>
    </rPh>
    <phoneticPr fontId="18"/>
  </si>
  <si>
    <r>
      <t>ア．</t>
    </r>
    <r>
      <rPr>
        <sz val="11"/>
        <rFont val="游ゴシック"/>
        <family val="3"/>
        <charset val="128"/>
        <scheme val="minor"/>
      </rPr>
      <t>白色塗りのセルは全て自動計算です。黄色のセルに入力してください。</t>
    </r>
    <rPh sb="2" eb="3">
      <t>シロ</t>
    </rPh>
    <rPh sb="3" eb="5">
      <t>イロヌ</t>
    </rPh>
    <rPh sb="19" eb="20">
      <t>キ</t>
    </rPh>
    <phoneticPr fontId="18"/>
  </si>
  <si>
    <t>イ．定員数は11月1日時点の定員数をご記入ください。</t>
    <rPh sb="2" eb="4">
      <t>テイイン</t>
    </rPh>
    <rPh sb="4" eb="5">
      <t>スウ</t>
    </rPh>
    <rPh sb="8" eb="9">
      <t>ツキ</t>
    </rPh>
    <rPh sb="10" eb="11">
      <t>ニチ</t>
    </rPh>
    <rPh sb="11" eb="13">
      <t>ジテン</t>
    </rPh>
    <rPh sb="14" eb="17">
      <t>テイインスウ</t>
    </rPh>
    <rPh sb="19" eb="21">
      <t>キニュウ</t>
    </rPh>
    <phoneticPr fontId="18"/>
  </si>
  <si>
    <t>ウ．11月2日以降に開所した施設等については，指定等の際に本市へ届出等を行って</t>
    <rPh sb="4" eb="5">
      <t>ツキ</t>
    </rPh>
    <rPh sb="6" eb="7">
      <t>ニチ</t>
    </rPh>
    <rPh sb="7" eb="9">
      <t>イコウ</t>
    </rPh>
    <rPh sb="10" eb="12">
      <t>カイショ</t>
    </rPh>
    <rPh sb="14" eb="16">
      <t>シセツ</t>
    </rPh>
    <rPh sb="16" eb="17">
      <t>トウ</t>
    </rPh>
    <phoneticPr fontId="18"/>
  </si>
  <si>
    <t>　　いる定員数をご記入ください。</t>
    <rPh sb="9" eb="11">
      <t>キニュウ</t>
    </rPh>
    <phoneticPr fontId="18"/>
  </si>
  <si>
    <r>
      <t>(１)食材料費の補助単価に乗じる稼働率</t>
    </r>
    <r>
      <rPr>
        <sz val="12"/>
        <color theme="1"/>
        <rFont val="游ゴシック"/>
        <family val="3"/>
        <charset val="128"/>
        <scheme val="minor"/>
      </rPr>
      <t xml:space="preserve">
</t>
    </r>
    <phoneticPr fontId="18"/>
  </si>
  <si>
    <t>エ．年央で開所または廃止・休止した施設等や、感染症等により一時的に利用者数が減少</t>
    <rPh sb="2" eb="4">
      <t>ネンオウ</t>
    </rPh>
    <rPh sb="17" eb="19">
      <t>シセツ</t>
    </rPh>
    <rPh sb="19" eb="20">
      <t>トウ</t>
    </rPh>
    <rPh sb="22" eb="25">
      <t>カンセンショウ</t>
    </rPh>
    <rPh sb="25" eb="26">
      <t>トウ</t>
    </rPh>
    <rPh sb="29" eb="32">
      <t>イチジテキ</t>
    </rPh>
    <rPh sb="33" eb="36">
      <t>リヨウシャ</t>
    </rPh>
    <rPh sb="36" eb="37">
      <t>スウ</t>
    </rPh>
    <rPh sb="38" eb="40">
      <t>ゲンショウ</t>
    </rPh>
    <phoneticPr fontId="18"/>
  </si>
  <si>
    <t>　①施設等の定員数（令和7年11月1日時点）</t>
    <rPh sb="2" eb="4">
      <t>シセツ</t>
    </rPh>
    <rPh sb="4" eb="5">
      <t>トウ</t>
    </rPh>
    <phoneticPr fontId="18"/>
  </si>
  <si>
    <t>　　した月がある等、通常の算出方法により難い合理的な理由がある場合は、担当課まで</t>
    <rPh sb="4" eb="5">
      <t>ツキ</t>
    </rPh>
    <rPh sb="8" eb="9">
      <t>トウ</t>
    </rPh>
    <rPh sb="10" eb="12">
      <t>ツウジョウ</t>
    </rPh>
    <rPh sb="13" eb="15">
      <t>サンシュツ</t>
    </rPh>
    <rPh sb="15" eb="17">
      <t>ホウホウ</t>
    </rPh>
    <rPh sb="20" eb="21">
      <t>ガタ</t>
    </rPh>
    <rPh sb="22" eb="25">
      <t>ゴウリテキ</t>
    </rPh>
    <rPh sb="26" eb="28">
      <t>リユウ</t>
    </rPh>
    <rPh sb="31" eb="33">
      <t>バアイ</t>
    </rPh>
    <rPh sb="35" eb="38">
      <t>タントウカ</t>
    </rPh>
    <phoneticPr fontId="18"/>
  </si>
  <si>
    <t>　　ご連絡ください。</t>
    <rPh sb="3" eb="5">
      <t>レンラク</t>
    </rPh>
    <phoneticPr fontId="18"/>
  </si>
  <si>
    <t>オ．左記の別紙「福祉施設等物価高騰対策事業補助金計算様式」については、交付</t>
    <rPh sb="2" eb="4">
      <t>サキ</t>
    </rPh>
    <rPh sb="5" eb="7">
      <t>ベッシ</t>
    </rPh>
    <rPh sb="35" eb="37">
      <t>コウフ</t>
    </rPh>
    <phoneticPr fontId="18"/>
  </si>
  <si>
    <t>　②施設等の延べ利用者数と稼働日（令和7年4月から令和7年9月まで）</t>
    <rPh sb="2" eb="4">
      <t>シセツ</t>
    </rPh>
    <rPh sb="4" eb="5">
      <t>トウ</t>
    </rPh>
    <rPh sb="6" eb="7">
      <t>ノ</t>
    </rPh>
    <rPh sb="8" eb="11">
      <t>リヨウシャ</t>
    </rPh>
    <rPh sb="11" eb="12">
      <t>スウ</t>
    </rPh>
    <rPh sb="13" eb="16">
      <t>カドウビ</t>
    </rPh>
    <rPh sb="17" eb="19">
      <t>レイワ</t>
    </rPh>
    <rPh sb="20" eb="21">
      <t>ネン</t>
    </rPh>
    <rPh sb="22" eb="23">
      <t>ガツ</t>
    </rPh>
    <rPh sb="25" eb="27">
      <t>レイワ</t>
    </rPh>
    <rPh sb="28" eb="29">
      <t>ネン</t>
    </rPh>
    <rPh sb="30" eb="31">
      <t>ガツ</t>
    </rPh>
    <phoneticPr fontId="18"/>
  </si>
  <si>
    <t>　　申請時に「仙台市福祉施設等物価高騰対策事業補助金交付申請書（様式第1号）」</t>
    <rPh sb="2" eb="5">
      <t>シンセイジ</t>
    </rPh>
    <rPh sb="7" eb="10">
      <t>センダイシ</t>
    </rPh>
    <rPh sb="10" eb="12">
      <t>フクシ</t>
    </rPh>
    <rPh sb="12" eb="14">
      <t>シセツ</t>
    </rPh>
    <rPh sb="14" eb="15">
      <t>トウ</t>
    </rPh>
    <rPh sb="15" eb="23">
      <t>ブッカコウトウタイサクジギョウ</t>
    </rPh>
    <rPh sb="23" eb="26">
      <t>ホジョキン</t>
    </rPh>
    <rPh sb="26" eb="28">
      <t>コウフ</t>
    </rPh>
    <rPh sb="28" eb="31">
      <t>シンセイショ</t>
    </rPh>
    <rPh sb="32" eb="34">
      <t>ヨウシキ</t>
    </rPh>
    <rPh sb="34" eb="35">
      <t>ダイ</t>
    </rPh>
    <rPh sb="36" eb="37">
      <t>ゴウ</t>
    </rPh>
    <phoneticPr fontId="18"/>
  </si>
  <si>
    <t>4月</t>
    <rPh sb="1" eb="2">
      <t>ガツ</t>
    </rPh>
    <phoneticPr fontId="18"/>
  </si>
  <si>
    <t>5月</t>
    <rPh sb="1" eb="2">
      <t>ガツ</t>
    </rPh>
    <phoneticPr fontId="18"/>
  </si>
  <si>
    <t>6月</t>
    <rPh sb="1" eb="2">
      <t>ガツ</t>
    </rPh>
    <phoneticPr fontId="18"/>
  </si>
  <si>
    <t>7月</t>
    <rPh sb="1" eb="2">
      <t>ガツ</t>
    </rPh>
    <phoneticPr fontId="18"/>
  </si>
  <si>
    <t>8月</t>
    <rPh sb="1" eb="2">
      <t>ガツ</t>
    </rPh>
    <phoneticPr fontId="18"/>
  </si>
  <si>
    <t>9月</t>
    <rPh sb="1" eb="2">
      <t>ガツ</t>
    </rPh>
    <phoneticPr fontId="18"/>
  </si>
  <si>
    <t>　　と併せてご提出ください。</t>
    <rPh sb="3" eb="4">
      <t>アワ</t>
    </rPh>
    <rPh sb="7" eb="9">
      <t>テイシュツ</t>
    </rPh>
    <phoneticPr fontId="18"/>
  </si>
  <si>
    <t>延べ
利用者数</t>
    <rPh sb="0" eb="1">
      <t>ノ</t>
    </rPh>
    <rPh sb="3" eb="6">
      <t>リヨウシャ</t>
    </rPh>
    <rPh sb="6" eb="7">
      <t>スウ</t>
    </rPh>
    <phoneticPr fontId="18"/>
  </si>
  <si>
    <t>稼働月数</t>
    <rPh sb="0" eb="2">
      <t>カドウ</t>
    </rPh>
    <rPh sb="2" eb="4">
      <t>ツキスウ</t>
    </rPh>
    <phoneticPr fontId="18"/>
  </si>
  <si>
    <t>【令和7年度年央の開所または廃止・休止の施設等の補助額（参考）】</t>
    <rPh sb="1" eb="3">
      <t>レイワ</t>
    </rPh>
    <rPh sb="4" eb="6">
      <t>ネンド</t>
    </rPh>
    <rPh sb="6" eb="8">
      <t>ネンオウ</t>
    </rPh>
    <rPh sb="9" eb="11">
      <t>カイショ</t>
    </rPh>
    <rPh sb="14" eb="16">
      <t>ハイシ</t>
    </rPh>
    <rPh sb="17" eb="19">
      <t>キュウシ</t>
    </rPh>
    <rPh sb="20" eb="22">
      <t>シセツ</t>
    </rPh>
    <rPh sb="22" eb="23">
      <t>トウ</t>
    </rPh>
    <rPh sb="24" eb="26">
      <t>ホジョ</t>
    </rPh>
    <rPh sb="26" eb="27">
      <t>ガク</t>
    </rPh>
    <rPh sb="28" eb="30">
      <t>サンコウ</t>
    </rPh>
    <phoneticPr fontId="18"/>
  </si>
  <si>
    <t>稼働日</t>
    <rPh sb="0" eb="3">
      <t>カドウビ</t>
    </rPh>
    <phoneticPr fontId="18"/>
  </si>
  <si>
    <t>R7.4月～R8.3月の期間に事業を実施した月数を下記②に入力ください。</t>
    <rPh sb="4" eb="5">
      <t>ツキ</t>
    </rPh>
    <rPh sb="10" eb="11">
      <t>ツキ</t>
    </rPh>
    <rPh sb="12" eb="14">
      <t>キカン</t>
    </rPh>
    <rPh sb="15" eb="17">
      <t>ジギョウ</t>
    </rPh>
    <rPh sb="18" eb="20">
      <t>ジッシ</t>
    </rPh>
    <rPh sb="22" eb="24">
      <t>ツキスウ</t>
    </rPh>
    <rPh sb="25" eb="27">
      <t>カキ</t>
    </rPh>
    <rPh sb="29" eb="31">
      <t>ニュウリョク</t>
    </rPh>
    <phoneticPr fontId="18"/>
  </si>
  <si>
    <t>稼働率</t>
    <rPh sb="0" eb="2">
      <t>カドウ</t>
    </rPh>
    <rPh sb="2" eb="3">
      <t>リツ</t>
    </rPh>
    <phoneticPr fontId="18"/>
  </si>
  <si>
    <t>①</t>
    <phoneticPr fontId="18"/>
  </si>
  <si>
    <t>②</t>
    <phoneticPr fontId="18"/>
  </si>
  <si>
    <t>×</t>
    <phoneticPr fontId="18"/>
  </si>
  <si>
    <t>÷</t>
    <phoneticPr fontId="18"/>
  </si>
  <si>
    <t>＝</t>
    <phoneticPr fontId="18"/>
  </si>
  <si>
    <t>　③施設等の令和7年4月から令和7年9月までの稼働率</t>
    <rPh sb="2" eb="4">
      <t>シセツ</t>
    </rPh>
    <rPh sb="4" eb="5">
      <t>トウ</t>
    </rPh>
    <rPh sb="6" eb="8">
      <t>レイワ</t>
    </rPh>
    <rPh sb="9" eb="10">
      <t>ネン</t>
    </rPh>
    <rPh sb="11" eb="12">
      <t>ガツ</t>
    </rPh>
    <rPh sb="14" eb="16">
      <t>レイワ</t>
    </rPh>
    <rPh sb="17" eb="18">
      <t>ネン</t>
    </rPh>
    <rPh sb="19" eb="20">
      <t>ガツ</t>
    </rPh>
    <rPh sb="23" eb="25">
      <t>カドウ</t>
    </rPh>
    <rPh sb="25" eb="26">
      <t>リツ</t>
    </rPh>
    <phoneticPr fontId="18"/>
  </si>
  <si>
    <t>　（食材料費の補助単価に乗じる稼働率）</t>
    <rPh sb="2" eb="3">
      <t>ショク</t>
    </rPh>
    <rPh sb="3" eb="6">
      <t>ザイリョウヒ</t>
    </rPh>
    <rPh sb="7" eb="9">
      <t>ホジョ</t>
    </rPh>
    <rPh sb="9" eb="11">
      <t>タンカ</t>
    </rPh>
    <rPh sb="12" eb="13">
      <t>ジョウ</t>
    </rPh>
    <rPh sb="15" eb="17">
      <t>カドウ</t>
    </rPh>
    <rPh sb="17" eb="18">
      <t>リツ</t>
    </rPh>
    <phoneticPr fontId="18"/>
  </si>
  <si>
    <t>(２)補助金額</t>
    <rPh sb="3" eb="5">
      <t>ホジョ</t>
    </rPh>
    <rPh sb="6" eb="7">
      <t>ガク</t>
    </rPh>
    <phoneticPr fontId="18"/>
  </si>
  <si>
    <t>住所</t>
    <phoneticPr fontId="0" type="Hiragana"/>
  </si>
  <si>
    <t>報告年月日</t>
    <phoneticPr fontId="0" type="Hiragana"/>
  </si>
  <si>
    <t>法人名</t>
    <rPh sb="0" eb="2">
      <t>ほうじん</t>
    </rPh>
    <rPh sb="2" eb="3">
      <t>めい</t>
    </rPh>
    <phoneticPr fontId="0" type="Hiragana"/>
  </si>
  <si>
    <t>事業所番号</t>
    <rPh sb="0" eb="3">
      <t>じぎょうしょ</t>
    </rPh>
    <phoneticPr fontId="0" type="Hiragana"/>
  </si>
  <si>
    <t>代表者　職・氏名</t>
    <rPh sb="0" eb="3">
      <t>だいひょうしゃ</t>
    </rPh>
    <rPh sb="4" eb="5">
      <t>しょく</t>
    </rPh>
    <rPh sb="6" eb="8">
      <t>しめい</t>
    </rPh>
    <phoneticPr fontId="0" type="Hiragana"/>
  </si>
  <si>
    <t>担当者氏名</t>
    <rPh sb="0" eb="3">
      <t>たんとうしゃ</t>
    </rPh>
    <rPh sb="3" eb="5">
      <t>しめい</t>
    </rPh>
    <phoneticPr fontId="0" type="Hiragana"/>
  </si>
  <si>
    <t>申請者</t>
    <rPh sb="0" eb="3">
      <t>しんせいしゃ</t>
    </rPh>
    <phoneticPr fontId="0" type="Hiragana"/>
  </si>
  <si>
    <t>施設等の種類</t>
    <rPh sb="0" eb="2">
      <t>しせつ</t>
    </rPh>
    <rPh sb="2" eb="3">
      <t>など</t>
    </rPh>
    <rPh sb="4" eb="6">
      <t>しゅるい</t>
    </rPh>
    <phoneticPr fontId="0" type="Hiragana"/>
  </si>
  <si>
    <t>連絡先電話番号</t>
    <rPh sb="0" eb="2">
      <t>れんらく</t>
    </rPh>
    <rPh sb="2" eb="3">
      <t>さき</t>
    </rPh>
    <rPh sb="3" eb="5">
      <t>でんわ</t>
    </rPh>
    <rPh sb="5" eb="7">
      <t>ばんごう</t>
    </rPh>
    <phoneticPr fontId="0" type="Hiragana"/>
  </si>
  <si>
    <t>施設等の名称</t>
    <rPh sb="0" eb="2">
      <t>しせつ</t>
    </rPh>
    <rPh sb="2" eb="3">
      <t>など</t>
    </rPh>
    <phoneticPr fontId="0" type="Hiragana"/>
  </si>
  <si>
    <t>補助金の計算</t>
    <rPh sb="0" eb="3">
      <t>ほじょきん</t>
    </rPh>
    <rPh sb="4" eb="6">
      <t>けいさん</t>
    </rPh>
    <phoneticPr fontId="0" type="Hiragana"/>
  </si>
  <si>
    <t>入所施設にかかる光熱費と食材料費</t>
    <rPh sb="0" eb="2">
      <t>ニュウショ</t>
    </rPh>
    <rPh sb="2" eb="4">
      <t>シセツ</t>
    </rPh>
    <rPh sb="8" eb="11">
      <t>コウネツヒ</t>
    </rPh>
    <phoneticPr fontId="3"/>
  </si>
  <si>
    <t>入所施設にかかる食材料費（光熱水費を除く）</t>
    <rPh sb="8" eb="9">
      <t>ショク</t>
    </rPh>
    <rPh sb="9" eb="12">
      <t>ザイリョウヒ</t>
    </rPh>
    <rPh sb="13" eb="17">
      <t>コウネツスイヒ</t>
    </rPh>
    <rPh sb="18" eb="19">
      <t>ノゾ</t>
    </rPh>
    <phoneticPr fontId="3"/>
  </si>
  <si>
    <t>通所施設にかかる光熱費と食材料費</t>
    <rPh sb="0" eb="2">
      <t>ツウショ</t>
    </rPh>
    <rPh sb="2" eb="4">
      <t>シセツ</t>
    </rPh>
    <phoneticPr fontId="3"/>
  </si>
  <si>
    <t>通所施設にかかる食材料費（光熱水費を除く）</t>
    <rPh sb="0" eb="2">
      <t>ツウショ</t>
    </rPh>
    <rPh sb="8" eb="9">
      <t>ショク</t>
    </rPh>
    <rPh sb="9" eb="12">
      <t>ザイリョウヒ</t>
    </rPh>
    <rPh sb="13" eb="17">
      <t>コウネツスイヒ</t>
    </rPh>
    <rPh sb="18" eb="19">
      <t>ノゾ</t>
    </rPh>
    <phoneticPr fontId="3"/>
  </si>
  <si>
    <t>訪問系サービスにかかる車両燃料費</t>
    <rPh sb="0" eb="2">
      <t>ホウモン</t>
    </rPh>
    <rPh sb="2" eb="3">
      <t>ケイ</t>
    </rPh>
    <rPh sb="11" eb="13">
      <t>シャリョウ</t>
    </rPh>
    <rPh sb="13" eb="16">
      <t>ネンリョウヒ</t>
    </rPh>
    <phoneticPr fontId="3"/>
  </si>
  <si>
    <t>対象施設・申請額</t>
    <rPh sb="5" eb="7">
      <t>しんせい</t>
    </rPh>
    <phoneticPr fontId="0" type="Hiragana"/>
  </si>
  <si>
    <t>この申請を行う時点で、令和8年3月31日までに施設等を休止又は廃止する予定がある場合は、実施月数を踏まえた申請額となっている。</t>
    <rPh sb="2" eb="4">
      <t>シンセイ</t>
    </rPh>
    <rPh sb="5" eb="6">
      <t>オコナ</t>
    </rPh>
    <rPh sb="7" eb="9">
      <t>ジテン</t>
    </rPh>
    <rPh sb="11" eb="13">
      <t>レイワ</t>
    </rPh>
    <rPh sb="14" eb="15">
      <t>ネン</t>
    </rPh>
    <rPh sb="16" eb="17">
      <t>ガツ</t>
    </rPh>
    <rPh sb="19" eb="20">
      <t>ニチ</t>
    </rPh>
    <rPh sb="23" eb="25">
      <t>シセツ</t>
    </rPh>
    <rPh sb="25" eb="26">
      <t>トウ</t>
    </rPh>
    <rPh sb="27" eb="29">
      <t>キュウシ</t>
    </rPh>
    <rPh sb="29" eb="30">
      <t>マタ</t>
    </rPh>
    <rPh sb="31" eb="33">
      <t>ハイシ</t>
    </rPh>
    <rPh sb="35" eb="37">
      <t>ヨテイ</t>
    </rPh>
    <rPh sb="40" eb="42">
      <t>バアイ</t>
    </rPh>
    <phoneticPr fontId="2"/>
  </si>
  <si>
    <t>今後上記申請額に反映済みの予定以外で、同日までに施設等を休止又は廃止した場合、補助金の一部又は全部を返還しなければならない。</t>
    <rPh sb="0" eb="2">
      <t>コンゴ</t>
    </rPh>
    <rPh sb="2" eb="4">
      <t>ジョウキ</t>
    </rPh>
    <rPh sb="4" eb="7">
      <t>シンセイガク</t>
    </rPh>
    <rPh sb="8" eb="10">
      <t>ハンエイ</t>
    </rPh>
    <rPh sb="10" eb="11">
      <t>ズ</t>
    </rPh>
    <rPh sb="13" eb="15">
      <t>ヨテイ</t>
    </rPh>
    <rPh sb="15" eb="17">
      <t>イガイ</t>
    </rPh>
    <rPh sb="19" eb="21">
      <t>ドウジツ</t>
    </rPh>
    <rPh sb="24" eb="26">
      <t>シセツ</t>
    </rPh>
    <rPh sb="26" eb="27">
      <t>トウ</t>
    </rPh>
    <rPh sb="28" eb="30">
      <t>キュウシ</t>
    </rPh>
    <rPh sb="30" eb="31">
      <t>マタ</t>
    </rPh>
    <rPh sb="32" eb="34">
      <t>ハイシ</t>
    </rPh>
    <rPh sb="36" eb="38">
      <t>バアイ</t>
    </rPh>
    <rPh sb="39" eb="41">
      <t>ホジョ</t>
    </rPh>
    <phoneticPr fontId="2"/>
  </si>
  <si>
    <t>令和7年4月1日又は事業開始日から令和8年3月31日までに光熱費及び食材料費に要した費用の領収書等は、この補助金の交付を受けた年度の翌年度から5年間保存しなければならない。</t>
    <rPh sb="0" eb="2">
      <t>レイワ</t>
    </rPh>
    <rPh sb="3" eb="4">
      <t>ネン</t>
    </rPh>
    <rPh sb="5" eb="6">
      <t>ガツ</t>
    </rPh>
    <rPh sb="7" eb="8">
      <t>ニチ</t>
    </rPh>
    <rPh sb="8" eb="9">
      <t>マタ</t>
    </rPh>
    <rPh sb="10" eb="12">
      <t>ジギョウ</t>
    </rPh>
    <rPh sb="12" eb="14">
      <t>カイシ</t>
    </rPh>
    <rPh sb="14" eb="15">
      <t>ビ</t>
    </rPh>
    <rPh sb="17" eb="19">
      <t>レイワ</t>
    </rPh>
    <rPh sb="20" eb="21">
      <t>ネン</t>
    </rPh>
    <rPh sb="22" eb="23">
      <t>ガツ</t>
    </rPh>
    <rPh sb="25" eb="26">
      <t>ニチ</t>
    </rPh>
    <rPh sb="29" eb="32">
      <t>コウネツヒ</t>
    </rPh>
    <rPh sb="32" eb="33">
      <t>オヨ</t>
    </rPh>
    <rPh sb="34" eb="35">
      <t>ショク</t>
    </rPh>
    <rPh sb="35" eb="38">
      <t>ザイリョウヒ</t>
    </rPh>
    <rPh sb="39" eb="40">
      <t>ヨウ</t>
    </rPh>
    <rPh sb="42" eb="44">
      <t>ヒヨウ</t>
    </rPh>
    <phoneticPr fontId="2"/>
  </si>
  <si>
    <t>□</t>
  </si>
  <si>
    <t>申請前確認事項</t>
    <rPh sb="0" eb="2">
      <t>しんせい</t>
    </rPh>
    <rPh sb="2" eb="3">
      <t>まえ</t>
    </rPh>
    <rPh sb="3" eb="5">
      <t>かくにん</t>
    </rPh>
    <rPh sb="5" eb="7">
      <t>じこう</t>
    </rPh>
    <phoneticPr fontId="0" type="Hiragana"/>
  </si>
  <si>
    <r>
      <t>下記について確認し、</t>
    </r>
    <r>
      <rPr>
        <sz val="11"/>
        <color theme="1"/>
        <rFont val="Segoe UI Symbol"/>
        <family val="2"/>
      </rPr>
      <t>☑</t>
    </r>
    <r>
      <rPr>
        <sz val="11"/>
        <color theme="1"/>
        <rFont val="BIZ UDゴシック"/>
        <family val="3"/>
        <charset val="128"/>
      </rPr>
      <t>してください</t>
    </r>
    <rPh sb="6" eb="8">
      <t>カクニン</t>
    </rPh>
    <phoneticPr fontId="2"/>
  </si>
  <si>
    <t>種別</t>
    <rPh sb="0" eb="2">
      <t>シュベツ</t>
    </rPh>
    <phoneticPr fontId="2"/>
  </si>
  <si>
    <t>想定される事業形態など</t>
    <rPh sb="0" eb="2">
      <t>ソウテイ</t>
    </rPh>
    <rPh sb="5" eb="7">
      <t>ジギョウ</t>
    </rPh>
    <rPh sb="7" eb="9">
      <t>ケイタイ</t>
    </rPh>
    <phoneticPr fontId="18"/>
  </si>
  <si>
    <t>障害者支援施設、共同生活援助など（別紙①）</t>
    <rPh sb="0" eb="3">
      <t>ショウガイシャ</t>
    </rPh>
    <rPh sb="3" eb="5">
      <t>シエン</t>
    </rPh>
    <rPh sb="5" eb="7">
      <t>シセツ</t>
    </rPh>
    <rPh sb="8" eb="10">
      <t>キョウドウ</t>
    </rPh>
    <rPh sb="10" eb="12">
      <t>セイカツ</t>
    </rPh>
    <rPh sb="12" eb="14">
      <t>エンジョ</t>
    </rPh>
    <rPh sb="17" eb="19">
      <t>ベッシ</t>
    </rPh>
    <phoneticPr fontId="18"/>
  </si>
  <si>
    <t>共同生活援助において空床型短期入所事業を行う事業所
・共同生活援助分として⇒光熱水費+食材料費（別紙①）を申請
・短期入所（空床型）分として⇒食材料費（別紙②）を申請</t>
    <rPh sb="0" eb="2">
      <t>キョウドウ</t>
    </rPh>
    <rPh sb="2" eb="4">
      <t>セイカツ</t>
    </rPh>
    <rPh sb="4" eb="6">
      <t>エンジョ</t>
    </rPh>
    <rPh sb="10" eb="12">
      <t>クウショウ</t>
    </rPh>
    <rPh sb="12" eb="13">
      <t>ガタ</t>
    </rPh>
    <rPh sb="13" eb="15">
      <t>タンキ</t>
    </rPh>
    <rPh sb="15" eb="17">
      <t>ニュウショ</t>
    </rPh>
    <rPh sb="17" eb="19">
      <t>ジギョウ</t>
    </rPh>
    <rPh sb="20" eb="21">
      <t>オコナ</t>
    </rPh>
    <rPh sb="22" eb="25">
      <t>ジギョウショ</t>
    </rPh>
    <rPh sb="27" eb="29">
      <t>キョウドウ</t>
    </rPh>
    <rPh sb="29" eb="31">
      <t>セイカツ</t>
    </rPh>
    <rPh sb="31" eb="33">
      <t>エンジョ</t>
    </rPh>
    <rPh sb="33" eb="34">
      <t>ブン</t>
    </rPh>
    <rPh sb="38" eb="42">
      <t>コウネツスイヒ</t>
    </rPh>
    <rPh sb="43" eb="44">
      <t>ショク</t>
    </rPh>
    <rPh sb="44" eb="47">
      <t>ザイリョウヒ</t>
    </rPh>
    <rPh sb="48" eb="50">
      <t>ベッシ</t>
    </rPh>
    <rPh sb="53" eb="55">
      <t>シンセイ</t>
    </rPh>
    <rPh sb="57" eb="59">
      <t>タンキ</t>
    </rPh>
    <rPh sb="59" eb="61">
      <t>ニュウショ</t>
    </rPh>
    <rPh sb="62" eb="64">
      <t>クウショウ</t>
    </rPh>
    <rPh sb="64" eb="65">
      <t>ガタ</t>
    </rPh>
    <rPh sb="66" eb="67">
      <t>ブン</t>
    </rPh>
    <rPh sb="71" eb="72">
      <t>ショク</t>
    </rPh>
    <rPh sb="72" eb="75">
      <t>ザイリョウヒ</t>
    </rPh>
    <rPh sb="76" eb="78">
      <t>ベッシ</t>
    </rPh>
    <rPh sb="81" eb="83">
      <t>シンセイ</t>
    </rPh>
    <phoneticPr fontId="18"/>
  </si>
  <si>
    <t>生活介護、就労系サービスなど（別紙③）</t>
    <rPh sb="0" eb="2">
      <t>セイカツ</t>
    </rPh>
    <rPh sb="2" eb="4">
      <t>カイゴ</t>
    </rPh>
    <rPh sb="5" eb="7">
      <t>シュウロウ</t>
    </rPh>
    <rPh sb="7" eb="8">
      <t>ケイ</t>
    </rPh>
    <rPh sb="15" eb="17">
      <t>ベッシ</t>
    </rPh>
    <phoneticPr fontId="18"/>
  </si>
  <si>
    <t>複数の通所系サービスを行う事業所
例）放課後等デイサービスと児童発達支援を行う事業所
・放課後等デイサービス分として⇒光熱水費+食材料費（別紙③）を申請
・児童発達支援分として⇒食材料費（別紙④）を申請</t>
    <rPh sb="0" eb="2">
      <t>フクスウ</t>
    </rPh>
    <rPh sb="3" eb="5">
      <t>ツウショ</t>
    </rPh>
    <rPh sb="5" eb="6">
      <t>ケイ</t>
    </rPh>
    <rPh sb="11" eb="12">
      <t>オコナ</t>
    </rPh>
    <rPh sb="13" eb="16">
      <t>ジギョウショ</t>
    </rPh>
    <rPh sb="17" eb="18">
      <t>レイ</t>
    </rPh>
    <rPh sb="19" eb="22">
      <t>ホウカゴ</t>
    </rPh>
    <rPh sb="22" eb="23">
      <t>トウ</t>
    </rPh>
    <rPh sb="30" eb="32">
      <t>ジドウ</t>
    </rPh>
    <rPh sb="32" eb="34">
      <t>ハッタツ</t>
    </rPh>
    <rPh sb="34" eb="36">
      <t>シエン</t>
    </rPh>
    <rPh sb="37" eb="38">
      <t>オコナ</t>
    </rPh>
    <rPh sb="39" eb="41">
      <t>ジギョウ</t>
    </rPh>
    <rPh sb="41" eb="42">
      <t>ショ</t>
    </rPh>
    <rPh sb="44" eb="47">
      <t>ホウカゴ</t>
    </rPh>
    <rPh sb="47" eb="48">
      <t>トウ</t>
    </rPh>
    <rPh sb="54" eb="55">
      <t>ブン</t>
    </rPh>
    <rPh sb="59" eb="63">
      <t>コウネツスイヒ</t>
    </rPh>
    <rPh sb="64" eb="65">
      <t>ショク</t>
    </rPh>
    <rPh sb="65" eb="68">
      <t>ザイリョウヒ</t>
    </rPh>
    <rPh sb="69" eb="71">
      <t>ベッシ</t>
    </rPh>
    <rPh sb="74" eb="76">
      <t>シンセイ</t>
    </rPh>
    <rPh sb="78" eb="80">
      <t>ジドウ</t>
    </rPh>
    <rPh sb="80" eb="82">
      <t>ハッタツ</t>
    </rPh>
    <rPh sb="82" eb="84">
      <t>シエン</t>
    </rPh>
    <rPh sb="84" eb="85">
      <t>ブン</t>
    </rPh>
    <rPh sb="89" eb="90">
      <t>ショク</t>
    </rPh>
    <rPh sb="90" eb="93">
      <t>ザイリョウヒ</t>
    </rPh>
    <rPh sb="94" eb="96">
      <t>ベッシ</t>
    </rPh>
    <rPh sb="99" eb="101">
      <t>シンセイ</t>
    </rPh>
    <phoneticPr fontId="18"/>
  </si>
  <si>
    <t>入所サービスと通所サービスを一体的に行う事業所
例）障害者支援施設と生活介護を行う事業所
・障害者支援施設分として⇒光熱水費+食材料費（別紙①）を申請
・生活介護分として⇒光熱水費（通所定員-入所定員分）+食材料費（通所分のみ）（別紙⑤）を申請</t>
    <rPh sb="0" eb="2">
      <t>ニュウショ</t>
    </rPh>
    <rPh sb="7" eb="9">
      <t>ツウショ</t>
    </rPh>
    <rPh sb="14" eb="16">
      <t>イッタイ</t>
    </rPh>
    <rPh sb="16" eb="17">
      <t>テキ</t>
    </rPh>
    <rPh sb="18" eb="19">
      <t>オコナ</t>
    </rPh>
    <rPh sb="20" eb="23">
      <t>ジギョウショ</t>
    </rPh>
    <rPh sb="24" eb="25">
      <t>レイ</t>
    </rPh>
    <rPh sb="26" eb="29">
      <t>ショウガイシャ</t>
    </rPh>
    <rPh sb="29" eb="31">
      <t>シエン</t>
    </rPh>
    <rPh sb="31" eb="33">
      <t>シセツ</t>
    </rPh>
    <rPh sb="34" eb="36">
      <t>セイカツ</t>
    </rPh>
    <rPh sb="36" eb="38">
      <t>カイゴ</t>
    </rPh>
    <rPh sb="39" eb="40">
      <t>オコナ</t>
    </rPh>
    <rPh sb="41" eb="44">
      <t>ジギョウショ</t>
    </rPh>
    <rPh sb="46" eb="49">
      <t>ショウガイシャ</t>
    </rPh>
    <rPh sb="49" eb="51">
      <t>シエン</t>
    </rPh>
    <rPh sb="51" eb="53">
      <t>シセツ</t>
    </rPh>
    <rPh sb="53" eb="54">
      <t>ブン</t>
    </rPh>
    <rPh sb="58" eb="62">
      <t>コウネツスイヒ</t>
    </rPh>
    <rPh sb="63" eb="64">
      <t>ショク</t>
    </rPh>
    <rPh sb="64" eb="67">
      <t>ザイリョウヒ</t>
    </rPh>
    <rPh sb="68" eb="70">
      <t>ベッシ</t>
    </rPh>
    <rPh sb="73" eb="75">
      <t>シンセイ</t>
    </rPh>
    <rPh sb="77" eb="79">
      <t>セイカツ</t>
    </rPh>
    <rPh sb="79" eb="81">
      <t>カイゴ</t>
    </rPh>
    <rPh sb="81" eb="82">
      <t>ブン</t>
    </rPh>
    <rPh sb="86" eb="90">
      <t>コウネツスイヒ</t>
    </rPh>
    <rPh sb="91" eb="93">
      <t>ツウショ</t>
    </rPh>
    <rPh sb="93" eb="95">
      <t>テイイン</t>
    </rPh>
    <rPh sb="96" eb="98">
      <t>ニュウショ</t>
    </rPh>
    <rPh sb="98" eb="100">
      <t>テイイン</t>
    </rPh>
    <rPh sb="100" eb="101">
      <t>ブン</t>
    </rPh>
    <rPh sb="103" eb="104">
      <t>ショク</t>
    </rPh>
    <rPh sb="104" eb="107">
      <t>ザイリョウヒ</t>
    </rPh>
    <rPh sb="108" eb="110">
      <t>ツウショ</t>
    </rPh>
    <rPh sb="110" eb="111">
      <t>ブン</t>
    </rPh>
    <rPh sb="115" eb="117">
      <t>ベッシ</t>
    </rPh>
    <rPh sb="120" eb="122">
      <t>シンセイ</t>
    </rPh>
    <phoneticPr fontId="18"/>
  </si>
  <si>
    <t>例）障害者支援施設において生活介護と就労Bを一体的に行う事業所
・障害者支援施設分として⇒光熱水費+食材料費（別紙①）を申請
・生活介護+就労B分として⇒光熱水費（通所定員合計-入所定員分）+食材料費（通所分合計）（別紙⑥）を申請</t>
    <rPh sb="0" eb="1">
      <t>レイ</t>
    </rPh>
    <rPh sb="2" eb="5">
      <t>ショウガイシャ</t>
    </rPh>
    <rPh sb="5" eb="7">
      <t>シエン</t>
    </rPh>
    <rPh sb="7" eb="9">
      <t>シセツ</t>
    </rPh>
    <rPh sb="13" eb="15">
      <t>セイカツ</t>
    </rPh>
    <rPh sb="15" eb="17">
      <t>カイゴ</t>
    </rPh>
    <rPh sb="18" eb="20">
      <t>シュウロウ</t>
    </rPh>
    <rPh sb="22" eb="25">
      <t>イッタイテキ</t>
    </rPh>
    <rPh sb="26" eb="27">
      <t>オコナ</t>
    </rPh>
    <rPh sb="28" eb="31">
      <t>ジギョウショ</t>
    </rPh>
    <rPh sb="33" eb="36">
      <t>ショウガイシャ</t>
    </rPh>
    <rPh sb="36" eb="38">
      <t>シエン</t>
    </rPh>
    <rPh sb="38" eb="40">
      <t>シセツ</t>
    </rPh>
    <rPh sb="40" eb="41">
      <t>ブン</t>
    </rPh>
    <rPh sb="45" eb="49">
      <t>コウネツスイヒ</t>
    </rPh>
    <rPh sb="50" eb="51">
      <t>ショク</t>
    </rPh>
    <rPh sb="51" eb="54">
      <t>ザイリョウヒ</t>
    </rPh>
    <rPh sb="55" eb="57">
      <t>ベッシ</t>
    </rPh>
    <rPh sb="60" eb="62">
      <t>シンセイ</t>
    </rPh>
    <rPh sb="64" eb="66">
      <t>セイカツ</t>
    </rPh>
    <rPh sb="66" eb="68">
      <t>カイゴ</t>
    </rPh>
    <rPh sb="69" eb="71">
      <t>シュウロウ</t>
    </rPh>
    <rPh sb="72" eb="73">
      <t>ブン</t>
    </rPh>
    <rPh sb="77" eb="81">
      <t>コウネツスイヒ</t>
    </rPh>
    <rPh sb="82" eb="84">
      <t>ツウショ</t>
    </rPh>
    <rPh sb="84" eb="86">
      <t>テイイン</t>
    </rPh>
    <rPh sb="86" eb="88">
      <t>ゴウケイ</t>
    </rPh>
    <rPh sb="89" eb="91">
      <t>ニュウショ</t>
    </rPh>
    <rPh sb="91" eb="93">
      <t>テイイン</t>
    </rPh>
    <rPh sb="93" eb="94">
      <t>ブン</t>
    </rPh>
    <rPh sb="96" eb="97">
      <t>ショク</t>
    </rPh>
    <rPh sb="97" eb="100">
      <t>ザイリョウヒ</t>
    </rPh>
    <rPh sb="101" eb="103">
      <t>ツウショ</t>
    </rPh>
    <rPh sb="103" eb="104">
      <t>ブン</t>
    </rPh>
    <rPh sb="104" eb="106">
      <t>ゴウケイ</t>
    </rPh>
    <rPh sb="108" eb="110">
      <t>ベッシ</t>
    </rPh>
    <rPh sb="113" eb="115">
      <t>シンセイ</t>
    </rPh>
    <phoneticPr fontId="18"/>
  </si>
  <si>
    <t>居宅介護、相談支援事業所など（別紙⑦）</t>
    <rPh sb="0" eb="2">
      <t>キョタク</t>
    </rPh>
    <rPh sb="2" eb="4">
      <t>カイゴ</t>
    </rPh>
    <rPh sb="5" eb="7">
      <t>ソウダン</t>
    </rPh>
    <rPh sb="7" eb="9">
      <t>シエン</t>
    </rPh>
    <rPh sb="9" eb="12">
      <t>ジギョウショ</t>
    </rPh>
    <rPh sb="15" eb="17">
      <t>ベッシ</t>
    </rPh>
    <phoneticPr fontId="18"/>
  </si>
  <si>
    <r>
      <t xml:space="preserve">福祉施設等物価高騰対策事業補助金計算様式
</t>
    </r>
    <r>
      <rPr>
        <sz val="12"/>
        <color theme="1"/>
        <rFont val="游ゴシック"/>
        <family val="3"/>
        <charset val="128"/>
        <scheme val="minor"/>
      </rPr>
      <t>（入所施設）（食材料費のみの場合）</t>
    </r>
    <rPh sb="5" eb="7">
      <t>ブッカ</t>
    </rPh>
    <rPh sb="22" eb="24">
      <t>ニュウショ</t>
    </rPh>
    <rPh sb="24" eb="26">
      <t>シセツ</t>
    </rPh>
    <rPh sb="28" eb="30">
      <t>ショクザイ</t>
    </rPh>
    <rPh sb="30" eb="31">
      <t>リョウ</t>
    </rPh>
    <rPh sb="31" eb="32">
      <t>ヒ</t>
    </rPh>
    <rPh sb="35" eb="37">
      <t>バアイ</t>
    </rPh>
    <phoneticPr fontId="18"/>
  </si>
  <si>
    <r>
      <t xml:space="preserve">福祉施設等物価高騰対策事業補助金計算様式
</t>
    </r>
    <r>
      <rPr>
        <sz val="12"/>
        <color theme="1"/>
        <rFont val="游ゴシック"/>
        <family val="3"/>
        <charset val="128"/>
        <scheme val="minor"/>
      </rPr>
      <t>（通所施設）</t>
    </r>
    <rPh sb="5" eb="7">
      <t>ブッカ</t>
    </rPh>
    <rPh sb="22" eb="24">
      <t>ツウショ</t>
    </rPh>
    <rPh sb="24" eb="26">
      <t>シセツ</t>
    </rPh>
    <phoneticPr fontId="18"/>
  </si>
  <si>
    <t>※食事提供がない場合は入力せず、③に0を入力する。</t>
    <rPh sb="1" eb="3">
      <t>ショクジ</t>
    </rPh>
    <rPh sb="3" eb="5">
      <t>テイキョウ</t>
    </rPh>
    <rPh sb="8" eb="10">
      <t>バアイ</t>
    </rPh>
    <rPh sb="11" eb="13">
      <t>ニュウリョク</t>
    </rPh>
    <rPh sb="20" eb="22">
      <t>ニュウリョク</t>
    </rPh>
    <phoneticPr fontId="18"/>
  </si>
  <si>
    <t>カ．通所施設のうち食事を提供していない場合（１）③に0を入力してください。</t>
    <rPh sb="2" eb="4">
      <t>ツウショ</t>
    </rPh>
    <rPh sb="4" eb="6">
      <t>シセツ</t>
    </rPh>
    <rPh sb="9" eb="11">
      <t>ショクジ</t>
    </rPh>
    <rPh sb="12" eb="14">
      <t>テイキョウ</t>
    </rPh>
    <rPh sb="19" eb="21">
      <t>バアイ</t>
    </rPh>
    <rPh sb="28" eb="30">
      <t>ニュウリョク</t>
    </rPh>
    <phoneticPr fontId="18"/>
  </si>
  <si>
    <r>
      <t xml:space="preserve">福祉施設等物価高騰対策事業補助金計算様式
</t>
    </r>
    <r>
      <rPr>
        <sz val="12"/>
        <color theme="1"/>
        <rFont val="游ゴシック"/>
        <family val="3"/>
        <charset val="128"/>
        <scheme val="minor"/>
      </rPr>
      <t>（通所施設）（食材料費のみ）</t>
    </r>
    <rPh sb="5" eb="7">
      <t>ブッカ</t>
    </rPh>
    <rPh sb="22" eb="24">
      <t>ツウショ</t>
    </rPh>
    <rPh sb="24" eb="26">
      <t>シセツ</t>
    </rPh>
    <rPh sb="28" eb="30">
      <t>ショクザイ</t>
    </rPh>
    <rPh sb="30" eb="31">
      <t>リョウ</t>
    </rPh>
    <rPh sb="31" eb="32">
      <t>ヒ</t>
    </rPh>
    <phoneticPr fontId="18"/>
  </si>
  <si>
    <r>
      <t xml:space="preserve">福祉施設等物価高騰対策事業補助金計算様式
</t>
    </r>
    <r>
      <rPr>
        <sz val="12"/>
        <color theme="1"/>
        <rFont val="游ゴシック"/>
        <family val="3"/>
        <charset val="128"/>
        <scheme val="minor"/>
      </rPr>
      <t>（障害者支援施設と一体的に行われる生活介護・就労Ｂ、
宿泊型自立訓練と一体的に行われる生活訓練）</t>
    </r>
    <rPh sb="5" eb="7">
      <t>ブッカ</t>
    </rPh>
    <rPh sb="22" eb="25">
      <t>ショウガイシャ</t>
    </rPh>
    <rPh sb="25" eb="27">
      <t>シエン</t>
    </rPh>
    <rPh sb="27" eb="29">
      <t>シセツ</t>
    </rPh>
    <rPh sb="30" eb="33">
      <t>イッタイテキ</t>
    </rPh>
    <rPh sb="34" eb="35">
      <t>オコナ</t>
    </rPh>
    <rPh sb="38" eb="40">
      <t>セイカツ</t>
    </rPh>
    <rPh sb="40" eb="42">
      <t>カイゴ</t>
    </rPh>
    <rPh sb="43" eb="45">
      <t>シュウロウ</t>
    </rPh>
    <rPh sb="48" eb="51">
      <t>シュクハクガタ</t>
    </rPh>
    <rPh sb="51" eb="53">
      <t>ジリツ</t>
    </rPh>
    <rPh sb="53" eb="55">
      <t>クンレン</t>
    </rPh>
    <rPh sb="56" eb="58">
      <t>イッタイ</t>
    </rPh>
    <rPh sb="58" eb="59">
      <t>テキ</t>
    </rPh>
    <rPh sb="60" eb="61">
      <t>オコナ</t>
    </rPh>
    <rPh sb="64" eb="66">
      <t>セイカツ</t>
    </rPh>
    <rPh sb="66" eb="68">
      <t>クンレン</t>
    </rPh>
    <phoneticPr fontId="18"/>
  </si>
  <si>
    <r>
      <t>(１)光熱費の計算上の定員（通所の定員-入所の定員）</t>
    </r>
    <r>
      <rPr>
        <sz val="12"/>
        <color theme="1"/>
        <rFont val="游ゴシック"/>
        <family val="3"/>
        <charset val="128"/>
        <scheme val="minor"/>
      </rPr>
      <t xml:space="preserve">
</t>
    </r>
    <rPh sb="3" eb="5">
      <t>コウネツ</t>
    </rPh>
    <rPh sb="7" eb="10">
      <t>ケイサンジョウ</t>
    </rPh>
    <rPh sb="11" eb="13">
      <t>テイイン</t>
    </rPh>
    <rPh sb="14" eb="16">
      <t>ツウショ</t>
    </rPh>
    <rPh sb="17" eb="19">
      <t>テイイン</t>
    </rPh>
    <rPh sb="20" eb="22">
      <t>ニュウショ</t>
    </rPh>
    <rPh sb="23" eb="25">
      <t>テイイン</t>
    </rPh>
    <phoneticPr fontId="18"/>
  </si>
  <si>
    <t>（令和7年11月1日時点）</t>
    <rPh sb="1" eb="3">
      <t>レイワ</t>
    </rPh>
    <rPh sb="4" eb="5">
      <t>ネン</t>
    </rPh>
    <rPh sb="7" eb="8">
      <t>ガツ</t>
    </rPh>
    <rPh sb="9" eb="10">
      <t>ニチ</t>
    </rPh>
    <rPh sb="10" eb="12">
      <t>ジテン</t>
    </rPh>
    <phoneticPr fontId="18"/>
  </si>
  <si>
    <r>
      <t>(２)食材料費の補助単価に乗じる稼働率</t>
    </r>
    <r>
      <rPr>
        <sz val="12"/>
        <color theme="1"/>
        <rFont val="游ゴシック"/>
        <family val="3"/>
        <charset val="128"/>
        <scheme val="minor"/>
      </rPr>
      <t xml:space="preserve">
</t>
    </r>
    <phoneticPr fontId="18"/>
  </si>
  <si>
    <t>※食事提供がない場合は①、②は入力せず、③に0を入力する。</t>
    <rPh sb="1" eb="3">
      <t>ショクジ</t>
    </rPh>
    <rPh sb="3" eb="5">
      <t>テイキョウ</t>
    </rPh>
    <rPh sb="8" eb="10">
      <t>バアイ</t>
    </rPh>
    <rPh sb="15" eb="17">
      <t>ニュウリョク</t>
    </rPh>
    <rPh sb="24" eb="26">
      <t>ニュウリョク</t>
    </rPh>
    <phoneticPr fontId="18"/>
  </si>
  <si>
    <t>R6.4月～R7.3月の期間に事業を実施した月数を下記②に入力ください。</t>
    <rPh sb="4" eb="5">
      <t>ツキ</t>
    </rPh>
    <rPh sb="10" eb="11">
      <t>ツキ</t>
    </rPh>
    <rPh sb="12" eb="14">
      <t>キカン</t>
    </rPh>
    <rPh sb="15" eb="17">
      <t>ジギョウ</t>
    </rPh>
    <rPh sb="18" eb="20">
      <t>ジッシ</t>
    </rPh>
    <rPh sb="22" eb="24">
      <t>ツキスウ</t>
    </rPh>
    <rPh sb="25" eb="27">
      <t>カキ</t>
    </rPh>
    <rPh sb="29" eb="31">
      <t>ニュウリョク</t>
    </rPh>
    <phoneticPr fontId="18"/>
  </si>
  <si>
    <t>（記載例：55人定員の生活介護を50人定員の障害者支援施設で行い、
就労Bは行っていない場合）</t>
    <rPh sb="1" eb="3">
      <t>キサイ</t>
    </rPh>
    <rPh sb="3" eb="4">
      <t>レイ</t>
    </rPh>
    <rPh sb="7" eb="8">
      <t>ニン</t>
    </rPh>
    <rPh sb="8" eb="10">
      <t>テイイン</t>
    </rPh>
    <rPh sb="11" eb="13">
      <t>セイカツ</t>
    </rPh>
    <rPh sb="13" eb="15">
      <t>カイゴ</t>
    </rPh>
    <rPh sb="18" eb="19">
      <t>ニン</t>
    </rPh>
    <rPh sb="19" eb="21">
      <t>テイイン</t>
    </rPh>
    <rPh sb="22" eb="25">
      <t>ショウガイシャ</t>
    </rPh>
    <rPh sb="25" eb="27">
      <t>シエン</t>
    </rPh>
    <rPh sb="27" eb="29">
      <t>シセツ</t>
    </rPh>
    <rPh sb="30" eb="31">
      <t>オコナ</t>
    </rPh>
    <rPh sb="34" eb="36">
      <t>シュウロウ</t>
    </rPh>
    <rPh sb="38" eb="39">
      <t>オコナ</t>
    </rPh>
    <rPh sb="44" eb="46">
      <t>バアイ</t>
    </rPh>
    <phoneticPr fontId="18"/>
  </si>
  <si>
    <r>
      <t xml:space="preserve">福祉施設等物価高騰対策事業補助金計算様式
</t>
    </r>
    <r>
      <rPr>
        <sz val="12"/>
        <color theme="1"/>
        <rFont val="游ゴシック"/>
        <family val="3"/>
        <charset val="128"/>
        <scheme val="minor"/>
      </rPr>
      <t>（障害者支援施設と一体的に行われる生活介護（就労Ｂも行っている場合））</t>
    </r>
    <rPh sb="5" eb="7">
      <t>ブッカ</t>
    </rPh>
    <rPh sb="22" eb="25">
      <t>ショウガイシャ</t>
    </rPh>
    <rPh sb="25" eb="27">
      <t>シエン</t>
    </rPh>
    <rPh sb="27" eb="29">
      <t>シセツ</t>
    </rPh>
    <rPh sb="30" eb="33">
      <t>イッタイテキ</t>
    </rPh>
    <rPh sb="34" eb="35">
      <t>オコナ</t>
    </rPh>
    <rPh sb="38" eb="40">
      <t>セイカツ</t>
    </rPh>
    <rPh sb="40" eb="42">
      <t>カイゴ</t>
    </rPh>
    <rPh sb="43" eb="45">
      <t>シュウロウ</t>
    </rPh>
    <rPh sb="47" eb="48">
      <t>オコナ</t>
    </rPh>
    <rPh sb="52" eb="54">
      <t>バアイ</t>
    </rPh>
    <phoneticPr fontId="18"/>
  </si>
  <si>
    <r>
      <t>(１)光熱費の計算上の定員（通所の定員の合計-入所の定員）</t>
    </r>
    <r>
      <rPr>
        <sz val="12"/>
        <color theme="1"/>
        <rFont val="游ゴシック"/>
        <family val="3"/>
        <charset val="128"/>
        <scheme val="minor"/>
      </rPr>
      <t xml:space="preserve">
</t>
    </r>
    <rPh sb="3" eb="5">
      <t>コウネツ</t>
    </rPh>
    <rPh sb="7" eb="10">
      <t>ケイサンジョウ</t>
    </rPh>
    <rPh sb="11" eb="13">
      <t>テイイン</t>
    </rPh>
    <rPh sb="14" eb="16">
      <t>ツウショ</t>
    </rPh>
    <rPh sb="17" eb="19">
      <t>テイイン</t>
    </rPh>
    <rPh sb="20" eb="22">
      <t>ゴウケイ</t>
    </rPh>
    <rPh sb="23" eb="25">
      <t>ニュウショ</t>
    </rPh>
    <rPh sb="26" eb="28">
      <t>テイイン</t>
    </rPh>
    <phoneticPr fontId="18"/>
  </si>
  <si>
    <t>（記載例：生活介護の定員40人、障害者支援施設の定員40人、</t>
    <rPh sb="1" eb="3">
      <t>キサイ</t>
    </rPh>
    <rPh sb="3" eb="4">
      <t>レイ</t>
    </rPh>
    <rPh sb="5" eb="7">
      <t>セイカツ</t>
    </rPh>
    <rPh sb="7" eb="9">
      <t>カイゴ</t>
    </rPh>
    <rPh sb="10" eb="12">
      <t>テイイン</t>
    </rPh>
    <rPh sb="14" eb="15">
      <t>ニン</t>
    </rPh>
    <rPh sb="16" eb="19">
      <t>ショウガイシャ</t>
    </rPh>
    <rPh sb="19" eb="21">
      <t>シエン</t>
    </rPh>
    <rPh sb="21" eb="23">
      <t>シセツ</t>
    </rPh>
    <rPh sb="24" eb="26">
      <t>テイイン</t>
    </rPh>
    <rPh sb="28" eb="29">
      <t>ニン</t>
    </rPh>
    <phoneticPr fontId="18"/>
  </si>
  <si>
    <t>就労Ｂの定員20人で行う場合）</t>
    <rPh sb="10" eb="11">
      <t>オコナ</t>
    </rPh>
    <phoneticPr fontId="18"/>
  </si>
  <si>
    <r>
      <t xml:space="preserve">福祉施設等物価高騰対策事業補助金計算様式
</t>
    </r>
    <r>
      <rPr>
        <sz val="12"/>
        <color theme="1"/>
        <rFont val="游ゴシック"/>
        <family val="3"/>
        <charset val="128"/>
        <scheme val="minor"/>
      </rPr>
      <t>（訪問サービス）</t>
    </r>
    <rPh sb="5" eb="7">
      <t>ブッカ</t>
    </rPh>
    <rPh sb="22" eb="24">
      <t>ホウモン</t>
    </rPh>
    <phoneticPr fontId="18"/>
  </si>
  <si>
    <t>イ．車の台数には社有車だけではなく，利用者宅等の訪問等に使用している</t>
    <rPh sb="2" eb="3">
      <t>クルマ</t>
    </rPh>
    <rPh sb="4" eb="6">
      <t>ダイスウ</t>
    </rPh>
    <rPh sb="8" eb="11">
      <t>シャユウシャ</t>
    </rPh>
    <rPh sb="18" eb="21">
      <t>リヨウシャ</t>
    </rPh>
    <rPh sb="21" eb="22">
      <t>タク</t>
    </rPh>
    <rPh sb="22" eb="23">
      <t>トウ</t>
    </rPh>
    <rPh sb="24" eb="26">
      <t>ホウモン</t>
    </rPh>
    <rPh sb="26" eb="27">
      <t>トウ</t>
    </rPh>
    <rPh sb="28" eb="30">
      <t>シヨウ</t>
    </rPh>
    <phoneticPr fontId="18"/>
  </si>
  <si>
    <t>　　従業員所有の車も含めてください。</t>
    <rPh sb="8" eb="9">
      <t>クルマ</t>
    </rPh>
    <rPh sb="10" eb="11">
      <t>フク</t>
    </rPh>
    <phoneticPr fontId="18"/>
  </si>
  <si>
    <t>ウ．①利用者宅等の訪問等に係るガソリン代について従業員の実費負担としている場合</t>
    <rPh sb="37" eb="39">
      <t>バアイ</t>
    </rPh>
    <phoneticPr fontId="18"/>
  </si>
  <si>
    <t>(１)障害者福祉施設等の訪問サービスの事業所のみ記入</t>
    <phoneticPr fontId="18"/>
  </si>
  <si>
    <t>　　②利用者宅等の訪問等に係る交通費を，利用者等に実費負担させている場合</t>
    <rPh sb="3" eb="6">
      <t>リヨウシャ</t>
    </rPh>
    <rPh sb="25" eb="27">
      <t>ジッピ</t>
    </rPh>
    <rPh sb="27" eb="29">
      <t>フタン</t>
    </rPh>
    <rPh sb="34" eb="36">
      <t>バアイ</t>
    </rPh>
    <phoneticPr fontId="18"/>
  </si>
  <si>
    <t>　①利用者宅等の訪問等に使用している車の台数（計）</t>
    <phoneticPr fontId="18"/>
  </si>
  <si>
    <t>　　当該補助金は対象外になります。</t>
    <rPh sb="2" eb="4">
      <t>トウガイ</t>
    </rPh>
    <rPh sb="4" eb="7">
      <t>ホジョキン</t>
    </rPh>
    <rPh sb="8" eb="11">
      <t>タイショウガイ</t>
    </rPh>
    <phoneticPr fontId="18"/>
  </si>
  <si>
    <t>　（従業員から借り上げしている車も含む）</t>
    <phoneticPr fontId="18"/>
  </si>
  <si>
    <t>エ．常勤換算数は11月1日～30日の勤務実績により算出してください。</t>
    <rPh sb="2" eb="4">
      <t>ジョウキン</t>
    </rPh>
    <rPh sb="4" eb="6">
      <t>カンサン</t>
    </rPh>
    <rPh sb="6" eb="7">
      <t>スウ</t>
    </rPh>
    <rPh sb="10" eb="11">
      <t>ツキ</t>
    </rPh>
    <rPh sb="12" eb="13">
      <t>ニチ</t>
    </rPh>
    <rPh sb="16" eb="17">
      <t>ニチ</t>
    </rPh>
    <rPh sb="18" eb="20">
      <t>キンム</t>
    </rPh>
    <rPh sb="20" eb="22">
      <t>ジッセキ</t>
    </rPh>
    <rPh sb="25" eb="27">
      <t>サンシュツ</t>
    </rPh>
    <phoneticPr fontId="18"/>
  </si>
  <si>
    <t>オ．11月2日以降に開所した事業所等については，開所後1月間又は見込みの</t>
    <rPh sb="4" eb="5">
      <t>ツキ</t>
    </rPh>
    <rPh sb="6" eb="7">
      <t>ニチ</t>
    </rPh>
    <rPh sb="7" eb="9">
      <t>イコウ</t>
    </rPh>
    <rPh sb="10" eb="12">
      <t>カイショ</t>
    </rPh>
    <rPh sb="14" eb="17">
      <t>ジギョウショ</t>
    </rPh>
    <rPh sb="17" eb="18">
      <t>トウ</t>
    </rPh>
    <rPh sb="24" eb="26">
      <t>カイショ</t>
    </rPh>
    <rPh sb="26" eb="27">
      <t>ゴ</t>
    </rPh>
    <rPh sb="28" eb="30">
      <t>ツキカン</t>
    </rPh>
    <rPh sb="30" eb="31">
      <t>マタ</t>
    </rPh>
    <rPh sb="32" eb="34">
      <t>ミコ</t>
    </rPh>
    <phoneticPr fontId="18"/>
  </si>
  <si>
    <t>　②令和7年11月1日～30日の勤務実績による常勤換算数</t>
    <phoneticPr fontId="18"/>
  </si>
  <si>
    <t>　　常勤換算数とします。</t>
    <rPh sb="2" eb="4">
      <t>ジョウキン</t>
    </rPh>
    <rPh sb="4" eb="6">
      <t>カンサン</t>
    </rPh>
    <rPh sb="6" eb="7">
      <t>スウ</t>
    </rPh>
    <phoneticPr fontId="18"/>
  </si>
  <si>
    <t>　　常勤職員の人数＋非常勤職員の勤務時間÷常勤職員が勤務すべき時間（小数点以下切り上げ）</t>
    <phoneticPr fontId="18"/>
  </si>
  <si>
    <r>
      <t>カ．高齢者福祉施設等の訪問サービス（訪問介護）と障害者福祉施設等の訪問
　　サービス（居宅介護・重度訪問介護・</t>
    </r>
    <r>
      <rPr>
        <sz val="11"/>
        <rFont val="游ゴシック"/>
        <family val="3"/>
        <charset val="128"/>
        <scheme val="minor"/>
      </rPr>
      <t>同行援護・行動援護）の両方のサービスを提供
　　している事業所については，事業所単位で提供時間数の多いサービス側に時間数を計
　　上し，常勤換算数を算出してください。重複することはできませんので，ご注意くだ
　　さい。
　例）介護：750時間/月　障害：500時間/月
　　→1,250時間を介護で計上し，常勤換算数を算出。
　　　申請についても，障害者支援課には申請せず，介護事業支援課にのみ
　　　ご申請ください。
キ．高齢者福祉施設等又は障害者福祉施設等において訪問サービスを複数サービス提供し
　　ている事業所については，事業所単位で提供時間数の多いサービスに時間数を計上
　　し，常勤換算数を算出してください。</t>
    </r>
    <rPh sb="55" eb="57">
      <t>ドウコウ</t>
    </rPh>
    <rPh sb="57" eb="59">
      <t>エンゴ</t>
    </rPh>
    <rPh sb="60" eb="62">
      <t>コウドウ</t>
    </rPh>
    <rPh sb="62" eb="64">
      <t>エンゴ</t>
    </rPh>
    <rPh sb="267" eb="270">
      <t>コウレイシャ</t>
    </rPh>
    <rPh sb="270" eb="272">
      <t>フクシ</t>
    </rPh>
    <rPh sb="272" eb="274">
      <t>シセツ</t>
    </rPh>
    <rPh sb="274" eb="275">
      <t>トウ</t>
    </rPh>
    <rPh sb="275" eb="276">
      <t>マタ</t>
    </rPh>
    <rPh sb="277" eb="280">
      <t>ショウガイシャ</t>
    </rPh>
    <rPh sb="280" eb="282">
      <t>フクシ</t>
    </rPh>
    <rPh sb="282" eb="284">
      <t>シセツ</t>
    </rPh>
    <rPh sb="284" eb="285">
      <t>トウ</t>
    </rPh>
    <rPh sb="289" eb="291">
      <t>ホウモン</t>
    </rPh>
    <rPh sb="296" eb="298">
      <t>フクスウ</t>
    </rPh>
    <phoneticPr fontId="18"/>
  </si>
  <si>
    <t>＋</t>
    <phoneticPr fontId="18"/>
  </si>
  <si>
    <t>　③補助金の対象となる台数</t>
    <phoneticPr fontId="18"/>
  </si>
  <si>
    <t>　(１)①又は②の数を比べ少ないほうの数</t>
    <phoneticPr fontId="18"/>
  </si>
  <si>
    <t>ク．左記の別紙「福祉施設等物価高騰対策事業補助金計算様式」については、交付</t>
    <rPh sb="2" eb="4">
      <t>サキ</t>
    </rPh>
    <rPh sb="5" eb="7">
      <t>ベッシ</t>
    </rPh>
    <rPh sb="35" eb="37">
      <t>コウフ</t>
    </rPh>
    <phoneticPr fontId="18"/>
  </si>
  <si>
    <t>基本情報シート</t>
    <rPh sb="0" eb="2">
      <t>きほん</t>
    </rPh>
    <rPh sb="2" eb="4">
      <t>じょうほう</t>
    </rPh>
    <phoneticPr fontId="0" type="Hiragana"/>
  </si>
  <si>
    <t>様式１</t>
    <rPh sb="0" eb="2">
      <t>ようしき</t>
    </rPh>
    <phoneticPr fontId="0" type="Hiragana"/>
  </si>
  <si>
    <t>お問い合わせ</t>
    <rPh sb="1" eb="2">
      <t>ト</t>
    </rPh>
    <rPh sb="3" eb="4">
      <t>ア</t>
    </rPh>
    <phoneticPr fontId="2"/>
  </si>
  <si>
    <t>電話</t>
    <rPh sb="0" eb="2">
      <t>デンワ</t>
    </rPh>
    <phoneticPr fontId="2"/>
  </si>
  <si>
    <t>022-214-8188</t>
    <phoneticPr fontId="2"/>
  </si>
  <si>
    <t>提出</t>
    <rPh sb="0" eb="2">
      <t>テイシュツ</t>
    </rPh>
    <phoneticPr fontId="2"/>
  </si>
  <si>
    <t>入所サービスと複数の通所サービスを一体的に行う施設の
通所にかかる光熱水費と食材料費</t>
    <rPh sb="0" eb="2">
      <t>ニュウショ</t>
    </rPh>
    <rPh sb="7" eb="9">
      <t>フクスウ</t>
    </rPh>
    <rPh sb="10" eb="12">
      <t>ツウショ</t>
    </rPh>
    <rPh sb="17" eb="20">
      <t>イッタイテキ</t>
    </rPh>
    <rPh sb="21" eb="22">
      <t>オコナ</t>
    </rPh>
    <rPh sb="23" eb="25">
      <t>シセツ</t>
    </rPh>
    <rPh sb="27" eb="29">
      <t>ツウショ</t>
    </rPh>
    <rPh sb="33" eb="37">
      <t>コウネツスイヒ</t>
    </rPh>
    <rPh sb="38" eb="39">
      <t>ショク</t>
    </rPh>
    <rPh sb="39" eb="42">
      <t>ザイリョウヒ</t>
    </rPh>
    <phoneticPr fontId="3"/>
  </si>
  <si>
    <t>入所サービスと通所サービスを一体的に行う施設の
通所にかかる光熱水費と食材料費</t>
    <rPh sb="0" eb="2">
      <t>ニュウショ</t>
    </rPh>
    <rPh sb="7" eb="9">
      <t>ツウショ</t>
    </rPh>
    <rPh sb="14" eb="17">
      <t>イッタイテキ</t>
    </rPh>
    <rPh sb="18" eb="19">
      <t>オコナ</t>
    </rPh>
    <rPh sb="20" eb="22">
      <t>シセツ</t>
    </rPh>
    <rPh sb="24" eb="26">
      <t>ツウショ</t>
    </rPh>
    <rPh sb="30" eb="34">
      <t>コウネツスイヒ</t>
    </rPh>
    <rPh sb="35" eb="36">
      <t>ショク</t>
    </rPh>
    <rPh sb="36" eb="39">
      <t>ザイリョウヒ</t>
    </rPh>
    <phoneticPr fontId="3"/>
  </si>
  <si>
    <t>補助金の振込先口座情報を入力してください</t>
    <rPh sb="0" eb="3">
      <t>ホジョキン</t>
    </rPh>
    <rPh sb="4" eb="6">
      <t>フリコミ</t>
    </rPh>
    <rPh sb="6" eb="7">
      <t>サキ</t>
    </rPh>
    <rPh sb="7" eb="9">
      <t>コウザ</t>
    </rPh>
    <rPh sb="9" eb="11">
      <t>ジョウホウ</t>
    </rPh>
    <rPh sb="12" eb="14">
      <t>ニュウリョク</t>
    </rPh>
    <phoneticPr fontId="2"/>
  </si>
  <si>
    <t>振込先口座</t>
    <rPh sb="0" eb="2">
      <t>フリコミ</t>
    </rPh>
    <rPh sb="2" eb="3">
      <t>サキ</t>
    </rPh>
    <rPh sb="3" eb="5">
      <t>コウザ</t>
    </rPh>
    <phoneticPr fontId="2"/>
  </si>
  <si>
    <t>様式１と別紙計算様式の内容に誤りがないかを確認してください。</t>
    <rPh sb="0" eb="2">
      <t>ヨウシキ</t>
    </rPh>
    <rPh sb="4" eb="6">
      <t>ベッシ</t>
    </rPh>
    <rPh sb="6" eb="8">
      <t>ケイサン</t>
    </rPh>
    <rPh sb="8" eb="10">
      <t>ヨウシキ</t>
    </rPh>
    <rPh sb="11" eb="13">
      <t>ナイヨウ</t>
    </rPh>
    <rPh sb="14" eb="15">
      <t>アヤマ</t>
    </rPh>
    <rPh sb="21" eb="23">
      <t>カクニン</t>
    </rPh>
    <phoneticPr fontId="2"/>
  </si>
  <si>
    <t>エクセルファイルをせんだいオンライン申請サービスでアップロードしてください。</t>
    <phoneticPr fontId="2"/>
  </si>
  <si>
    <t>黄色のセルに入力してください</t>
    <rPh sb="0" eb="2">
      <t>キイロ</t>
    </rPh>
    <rPh sb="6" eb="8">
      <t>ニュウリョク</t>
    </rPh>
    <phoneticPr fontId="2"/>
  </si>
  <si>
    <t>障害者支援課　施設支援係　物価高騰対策事業補助金担当</t>
    <rPh sb="0" eb="3">
      <t>ショウガイシャ</t>
    </rPh>
    <rPh sb="3" eb="6">
      <t>シエンカ</t>
    </rPh>
    <rPh sb="7" eb="9">
      <t>シセツ</t>
    </rPh>
    <rPh sb="9" eb="11">
      <t>シエン</t>
    </rPh>
    <rPh sb="11" eb="12">
      <t>カカリ</t>
    </rPh>
    <rPh sb="13" eb="15">
      <t>ブッカ</t>
    </rPh>
    <rPh sb="15" eb="17">
      <t>コウトウ</t>
    </rPh>
    <rPh sb="17" eb="19">
      <t>タイサク</t>
    </rPh>
    <rPh sb="19" eb="21">
      <t>ジギョウ</t>
    </rPh>
    <rPh sb="21" eb="24">
      <t>ホジョキン</t>
    </rPh>
    <rPh sb="24" eb="26">
      <t>タントウ</t>
    </rPh>
    <phoneticPr fontId="2"/>
  </si>
  <si>
    <t>訪問入浴</t>
    <rPh sb="0" eb="2">
      <t>ホウモン</t>
    </rPh>
    <rPh sb="2" eb="4">
      <t>ニュウヨク</t>
    </rPh>
    <phoneticPr fontId="2"/>
  </si>
  <si>
    <t>エクセルファイルを下記の名前をつけて保存してください。</t>
    <rPh sb="9" eb="11">
      <t>カキ</t>
    </rPh>
    <phoneticPr fontId="2"/>
  </si>
  <si>
    <t>メールアドレス</t>
    <phoneticPr fontId="2"/>
  </si>
  <si>
    <t>者</t>
    <phoneticPr fontId="2"/>
  </si>
  <si>
    <t>通所施設</t>
    <phoneticPr fontId="2"/>
  </si>
  <si>
    <t>者</t>
    <phoneticPr fontId="2"/>
  </si>
  <si>
    <t>訪問型事業所</t>
    <phoneticPr fontId="2"/>
  </si>
  <si>
    <t>https://logoform.jp/form/3PrJ/1387448</t>
    <phoneticPr fontId="2"/>
  </si>
  <si>
    <t>下記について、ご理解及びご確認の上、チェック（☑）をし、この申請書を提出してください。</t>
    <rPh sb="0" eb="2">
      <t>カキ</t>
    </rPh>
    <rPh sb="8" eb="10">
      <t>リカイ</t>
    </rPh>
    <rPh sb="10" eb="11">
      <t>オヨ</t>
    </rPh>
    <rPh sb="13" eb="15">
      <t>カクニン</t>
    </rPh>
    <rPh sb="16" eb="17">
      <t>ウエ</t>
    </rPh>
    <rPh sb="30" eb="33">
      <t>シンセイショ</t>
    </rPh>
    <rPh sb="34" eb="36">
      <t>テイシュツ</t>
    </rPh>
    <phoneticPr fontId="2"/>
  </si>
  <si>
    <t>令和７年４月１日又は事業開始日から令和８年３月31日までに光熱費及び食材料費に要した費用</t>
    <rPh sb="0" eb="2">
      <t>レイワ</t>
    </rPh>
    <rPh sb="3" eb="4">
      <t>ネン</t>
    </rPh>
    <rPh sb="5" eb="6">
      <t>ガツ</t>
    </rPh>
    <rPh sb="7" eb="8">
      <t>ニチ</t>
    </rPh>
    <rPh sb="8" eb="9">
      <t>マタ</t>
    </rPh>
    <rPh sb="10" eb="12">
      <t>ジギョウ</t>
    </rPh>
    <rPh sb="12" eb="14">
      <t>カイシ</t>
    </rPh>
    <rPh sb="14" eb="15">
      <t>ビ</t>
    </rPh>
    <rPh sb="17" eb="19">
      <t>レイワ</t>
    </rPh>
    <rPh sb="20" eb="21">
      <t>ネン</t>
    </rPh>
    <rPh sb="22" eb="23">
      <t>ガツ</t>
    </rPh>
    <rPh sb="25" eb="26">
      <t>ニチ</t>
    </rPh>
    <rPh sb="29" eb="32">
      <t>コウネツヒ</t>
    </rPh>
    <rPh sb="32" eb="33">
      <t>オヨ</t>
    </rPh>
    <rPh sb="34" eb="35">
      <t>ショク</t>
    </rPh>
    <rPh sb="35" eb="38">
      <t>ザイリョウヒ</t>
    </rPh>
    <rPh sb="39" eb="40">
      <t>ヨウ</t>
    </rPh>
    <rPh sb="42" eb="44">
      <t>ヒヨウ</t>
    </rPh>
    <phoneticPr fontId="2"/>
  </si>
  <si>
    <t>の領収書等は、この補助金の交付を受けた年度の翌年度から5年間保存しなければならない。</t>
    <rPh sb="1" eb="4">
      <t>リョウシュウショ</t>
    </rPh>
    <rPh sb="4" eb="5">
      <t>トウ</t>
    </rPh>
    <rPh sb="9" eb="12">
      <t>ホジョキン</t>
    </rPh>
    <rPh sb="13" eb="15">
      <t>コウフ</t>
    </rPh>
    <rPh sb="16" eb="17">
      <t>ウ</t>
    </rPh>
    <rPh sb="19" eb="21">
      <t>ネンド</t>
    </rPh>
    <rPh sb="22" eb="25">
      <t>ヨクネンド</t>
    </rPh>
    <rPh sb="28" eb="30">
      <t>ネンカン</t>
    </rPh>
    <rPh sb="30" eb="32">
      <t>ホゾン</t>
    </rPh>
    <phoneticPr fontId="2"/>
  </si>
  <si>
    <t>この申請を行う時点で、令和８年３月30日までに施設等を休止又は廃止する予定がある場合は、</t>
    <rPh sb="2" eb="4">
      <t>シンセイ</t>
    </rPh>
    <rPh sb="5" eb="6">
      <t>オコナ</t>
    </rPh>
    <rPh sb="7" eb="9">
      <t>ジテン</t>
    </rPh>
    <rPh sb="11" eb="13">
      <t>レイワ</t>
    </rPh>
    <rPh sb="14" eb="15">
      <t>ネン</t>
    </rPh>
    <rPh sb="16" eb="17">
      <t>ガツ</t>
    </rPh>
    <rPh sb="19" eb="20">
      <t>ニチ</t>
    </rPh>
    <rPh sb="23" eb="25">
      <t>シセツ</t>
    </rPh>
    <rPh sb="25" eb="26">
      <t>トウ</t>
    </rPh>
    <rPh sb="27" eb="29">
      <t>キュウシ</t>
    </rPh>
    <rPh sb="29" eb="30">
      <t>マタ</t>
    </rPh>
    <rPh sb="31" eb="33">
      <t>ハイシ</t>
    </rPh>
    <rPh sb="35" eb="37">
      <t>ヨテイ</t>
    </rPh>
    <rPh sb="40" eb="42">
      <t>バアイ</t>
    </rPh>
    <phoneticPr fontId="2"/>
  </si>
  <si>
    <t>実施月数を踏まえた申請額となっている。</t>
    <rPh sb="0" eb="2">
      <t>ジッシ</t>
    </rPh>
    <rPh sb="2" eb="4">
      <t>ツキスウ</t>
    </rPh>
    <rPh sb="5" eb="6">
      <t>フ</t>
    </rPh>
    <rPh sb="9" eb="11">
      <t>シンセイ</t>
    </rPh>
    <rPh sb="11" eb="12">
      <t>ガク</t>
    </rPh>
    <phoneticPr fontId="2"/>
  </si>
  <si>
    <t>今後上記申請額に反映済みの予定以外で、同日までに施設等を休止又は廃止した場合、補助金の</t>
    <rPh sb="0" eb="2">
      <t>コンゴ</t>
    </rPh>
    <rPh sb="2" eb="4">
      <t>ジョウキ</t>
    </rPh>
    <rPh sb="4" eb="7">
      <t>シンセイガク</t>
    </rPh>
    <rPh sb="8" eb="10">
      <t>ハンエイ</t>
    </rPh>
    <rPh sb="10" eb="11">
      <t>ズ</t>
    </rPh>
    <rPh sb="13" eb="15">
      <t>ヨテイ</t>
    </rPh>
    <rPh sb="15" eb="17">
      <t>イガイ</t>
    </rPh>
    <rPh sb="19" eb="21">
      <t>ドウジツ</t>
    </rPh>
    <rPh sb="24" eb="26">
      <t>シセツ</t>
    </rPh>
    <rPh sb="26" eb="27">
      <t>トウ</t>
    </rPh>
    <rPh sb="28" eb="30">
      <t>キュウシ</t>
    </rPh>
    <rPh sb="30" eb="31">
      <t>マタ</t>
    </rPh>
    <rPh sb="32" eb="34">
      <t>ハイシ</t>
    </rPh>
    <rPh sb="36" eb="38">
      <t>バアイ</t>
    </rPh>
    <rPh sb="39" eb="41">
      <t>ホジョ</t>
    </rPh>
    <rPh sb="41" eb="42">
      <t>キン</t>
    </rPh>
    <phoneticPr fontId="2"/>
  </si>
  <si>
    <t>一部又は全部を返還しなければならない。</t>
    <rPh sb="0" eb="2">
      <t>イチブ</t>
    </rPh>
    <rPh sb="2" eb="3">
      <t>マタ</t>
    </rPh>
    <rPh sb="4" eb="6">
      <t>ゼンブ</t>
    </rPh>
    <rPh sb="7" eb="9">
      <t>ヘンカン</t>
    </rPh>
    <phoneticPr fontId="2"/>
  </si>
  <si>
    <t>福祉ホーム</t>
    <rPh sb="0" eb="2">
      <t>フクシ</t>
    </rPh>
    <phoneticPr fontId="2"/>
  </si>
  <si>
    <t>者</t>
    <phoneticPr fontId="2"/>
  </si>
  <si>
    <t>入所施設</t>
    <rPh sb="0" eb="2">
      <t>ニュウショ</t>
    </rPh>
    <phoneticPr fontId="2"/>
  </si>
  <si>
    <t>(３)補助金額</t>
    <rPh sb="3" eb="5">
      <t>ホジョ</t>
    </rPh>
    <rPh sb="6" eb="7">
      <t>ガク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</si>
</sst>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quot;金&quot;\ #,##0\ &quot;円&quot;"/>
    <numFmt numFmtId="178" formatCode="0_);[Red]\(0\)"/>
    <numFmt numFmtId="179" formatCode="#,##0_);[Red]\(#,##0\)"/>
    <numFmt numFmtId="180" formatCode="#,##0_ "/>
    <numFmt numFmtId="181" formatCode="#&quot;%&quot;"/>
    <numFmt numFmtId="182" formatCode="[$-411]ggge&quot;年&quot;m&quot;月&quot;d&quot;日&quot;;@"/>
  </numFmts>
  <fonts count="45">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1"/>
      <color theme="0"/>
      <name val="BIZ UDゴシック"/>
      <family val="3"/>
      <charset val="128"/>
    </font>
    <font>
      <sz val="11"/>
      <color indexed="8"/>
      <name val="游ゴシック"/>
      <family val="2"/>
      <scheme val="minor"/>
    </font>
    <font>
      <b/>
      <sz val="9"/>
      <color indexed="81"/>
      <name val="MS P ゴシック"/>
      <family val="3"/>
      <charset val="128"/>
    </font>
    <font>
      <sz val="11"/>
      <color theme="1"/>
      <name val="游ゴシック"/>
      <family val="3"/>
      <charset val="128"/>
      <scheme val="minor"/>
    </font>
    <font>
      <sz val="11"/>
      <color indexed="8"/>
      <name val="BIZ UDゴシック"/>
      <family val="3"/>
      <charset val="128"/>
    </font>
    <font>
      <sz val="11"/>
      <color theme="1"/>
      <name val="ＭＳ ゴシック"/>
      <family val="3"/>
      <charset val="128"/>
    </font>
    <font>
      <sz val="16"/>
      <color theme="1"/>
      <name val="ＭＳ ゴシック"/>
      <family val="3"/>
      <charset val="128"/>
    </font>
    <font>
      <sz val="11"/>
      <color theme="1"/>
      <name val="ＭＳ 明朝"/>
      <family val="1"/>
      <charset val="128"/>
    </font>
    <font>
      <u/>
      <sz val="11"/>
      <color theme="1"/>
      <name val="ＭＳ 明朝"/>
      <family val="1"/>
      <charset val="128"/>
    </font>
    <font>
      <u/>
      <sz val="11"/>
      <color theme="1"/>
      <name val="ＭＳ ゴシック"/>
      <family val="3"/>
      <charset val="128"/>
    </font>
    <font>
      <sz val="11"/>
      <name val="BIZ UDゴシック"/>
      <family val="3"/>
      <charset val="128"/>
    </font>
    <font>
      <sz val="11"/>
      <color theme="1"/>
      <name val="游ゴシック"/>
      <family val="2"/>
      <scheme val="minor"/>
    </font>
    <font>
      <b/>
      <sz val="18"/>
      <color theme="1"/>
      <name val="游ゴシック"/>
      <family val="3"/>
      <charset val="128"/>
      <scheme val="minor"/>
    </font>
    <font>
      <sz val="6"/>
      <name val="游ゴシック"/>
      <family val="3"/>
      <charset val="128"/>
      <scheme val="minor"/>
    </font>
    <font>
      <sz val="14"/>
      <color theme="1"/>
      <name val="游ゴシック"/>
      <family val="2"/>
      <scheme val="minor"/>
    </font>
    <font>
      <sz val="12"/>
      <color theme="1"/>
      <name val="游ゴシック"/>
      <family val="3"/>
      <charset val="128"/>
      <scheme val="minor"/>
    </font>
    <font>
      <sz val="11"/>
      <name val="游ゴシック"/>
      <family val="2"/>
      <scheme val="minor"/>
    </font>
    <font>
      <sz val="11"/>
      <name val="游ゴシック"/>
      <family val="3"/>
      <charset val="128"/>
      <scheme val="minor"/>
    </font>
    <font>
      <sz val="14"/>
      <color theme="1"/>
      <name val="游ゴシック"/>
      <family val="3"/>
      <charset val="128"/>
      <scheme val="minor"/>
    </font>
    <font>
      <sz val="12"/>
      <color theme="1"/>
      <name val="游ゴシック"/>
      <family val="2"/>
      <scheme val="minor"/>
    </font>
    <font>
      <sz val="22"/>
      <color theme="1"/>
      <name val="游ゴシック"/>
      <family val="2"/>
      <scheme val="minor"/>
    </font>
    <font>
      <b/>
      <sz val="14"/>
      <color theme="1"/>
      <name val="BIZ UDゴシック"/>
      <family val="3"/>
      <charset val="128"/>
    </font>
    <font>
      <sz val="9"/>
      <color indexed="81"/>
      <name val="MS P ゴシック"/>
      <family val="3"/>
      <charset val="128"/>
    </font>
    <font>
      <sz val="10"/>
      <color theme="1"/>
      <name val="BIZ UDゴシック"/>
      <family val="3"/>
      <charset val="128"/>
    </font>
    <font>
      <sz val="11"/>
      <color theme="0" tint="-0.14999847407452621"/>
      <name val="ＭＳ Ｐゴシック"/>
      <family val="2"/>
      <charset val="128"/>
    </font>
    <font>
      <sz val="11"/>
      <color theme="1"/>
      <name val="Segoe UI Symbol"/>
      <family val="2"/>
    </font>
    <font>
      <sz val="11"/>
      <color theme="0" tint="-0.14999847407452621"/>
      <name val="BIZ UDゴシック"/>
      <family val="3"/>
      <charset val="128"/>
    </font>
    <font>
      <b/>
      <sz val="12"/>
      <color theme="1"/>
      <name val="游ゴシック"/>
      <family val="3"/>
      <charset val="128"/>
      <scheme val="minor"/>
    </font>
    <font>
      <b/>
      <sz val="11"/>
      <color theme="1"/>
      <name val="游ゴシック"/>
      <family val="3"/>
      <charset val="128"/>
      <scheme val="minor"/>
    </font>
    <font>
      <u/>
      <sz val="11"/>
      <color theme="10"/>
      <name val="游ゴシック"/>
      <family val="2"/>
      <scheme val="minor"/>
    </font>
    <font>
      <sz val="20"/>
      <color theme="1"/>
      <name val="游ゴシック"/>
      <family val="2"/>
      <scheme val="minor"/>
    </font>
    <font>
      <sz val="20"/>
      <color theme="1"/>
      <name val="游ゴシック"/>
      <family val="3"/>
      <charset val="128"/>
      <scheme val="minor"/>
    </font>
    <font>
      <sz val="11"/>
      <color theme="0" tint="-0.14999847407452621"/>
      <name val="游ゴシック"/>
      <family val="2"/>
      <scheme val="minor"/>
    </font>
    <font>
      <sz val="11"/>
      <color theme="0"/>
      <name val="ＭＳ Ｐゴシック"/>
      <family val="2"/>
      <charset val="128"/>
    </font>
    <font>
      <sz val="11"/>
      <color rgb="FFFF0000"/>
      <name val="BIZ UDゴシック"/>
      <family val="3"/>
      <charset val="128"/>
    </font>
    <font>
      <sz val="11"/>
      <color rgb="FF0070C0"/>
      <name val="BIZ UDゴシック"/>
      <family val="3"/>
      <charset val="128"/>
    </font>
    <font>
      <u/>
      <sz val="11"/>
      <color theme="10"/>
      <name val="ＭＳ Ｐゴシック"/>
      <family val="2"/>
      <charset val="128"/>
    </font>
    <font>
      <sz val="10"/>
      <color theme="1"/>
      <name val="ＭＳ 明朝"/>
      <family val="1"/>
      <charset val="128"/>
    </font>
    <font>
      <sz val="10"/>
      <color theme="1"/>
      <name val="ＭＳ Ｐゴシック"/>
      <family val="3"/>
      <charset val="128"/>
    </font>
    <font>
      <u/>
      <sz val="10"/>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medium">
        <color indexed="64"/>
      </left>
      <right style="thin">
        <color indexed="64"/>
      </right>
      <top style="medium">
        <color indexed="64"/>
      </top>
      <bottom style="thin">
        <color indexed="64"/>
      </bottom>
      <diagonal style="medium">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diagonalDown="1">
      <left style="medium">
        <color indexed="64"/>
      </left>
      <right style="thin">
        <color indexed="64"/>
      </right>
      <top style="medium">
        <color indexed="64"/>
      </top>
      <bottom style="thin">
        <color indexed="64"/>
      </bottom>
      <diagonal style="medium">
        <color indexed="64"/>
      </diagonal>
    </border>
  </borders>
  <cellStyleXfs count="7">
    <xf numFmtId="0" fontId="0" fillId="0" borderId="0">
      <alignment vertical="center"/>
    </xf>
    <xf numFmtId="0" fontId="6" fillId="0" borderId="0">
      <alignment vertical="center"/>
    </xf>
    <xf numFmtId="0" fontId="16" fillId="0" borderId="0"/>
    <xf numFmtId="9" fontId="16" fillId="0" borderId="0" applyFont="0" applyFill="0" applyBorder="0" applyAlignment="0" applyProtection="0">
      <alignment vertical="center"/>
    </xf>
    <xf numFmtId="38" fontId="1" fillId="0" borderId="0" applyFont="0" applyFill="0" applyBorder="0" applyAlignment="0" applyProtection="0">
      <alignment vertical="center"/>
    </xf>
    <xf numFmtId="0" fontId="34" fillId="0" borderId="0" applyNumberFormat="0" applyFill="0" applyBorder="0" applyAlignment="0" applyProtection="0"/>
    <xf numFmtId="0" fontId="41" fillId="0" borderId="0" applyNumberFormat="0" applyFill="0" applyBorder="0" applyAlignment="0" applyProtection="0">
      <alignment vertical="center"/>
    </xf>
  </cellStyleXfs>
  <cellXfs count="199">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9" fillId="0" borderId="0" xfId="1" applyFont="1" applyAlignment="1">
      <alignment vertical="top" wrapText="1"/>
    </xf>
    <xf numFmtId="0" fontId="9" fillId="0" borderId="0" xfId="1" applyFont="1">
      <alignment vertical="center"/>
    </xf>
    <xf numFmtId="0" fontId="3" fillId="0" borderId="0" xfId="0" applyFont="1" applyAlignment="1">
      <alignment vertical="center" shrinkToFit="1"/>
    </xf>
    <xf numFmtId="0" fontId="4" fillId="0" borderId="0" xfId="0" applyFont="1">
      <alignment vertical="center"/>
    </xf>
    <xf numFmtId="0" fontId="10" fillId="0" borderId="0" xfId="0" applyFont="1">
      <alignment vertical="center"/>
    </xf>
    <xf numFmtId="0" fontId="12" fillId="0" borderId="0" xfId="0" applyFont="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4" fillId="0" borderId="0" xfId="0" applyFont="1">
      <alignment vertical="center"/>
    </xf>
    <xf numFmtId="0" fontId="3" fillId="0" borderId="0" xfId="0" applyFont="1" applyAlignment="1">
      <alignment horizontal="left" vertical="center"/>
    </xf>
    <xf numFmtId="0" fontId="15" fillId="0" borderId="0" xfId="0" applyFont="1">
      <alignment vertical="center"/>
    </xf>
    <xf numFmtId="0" fontId="12" fillId="0" borderId="0" xfId="0" applyFont="1" applyAlignment="1">
      <alignment horizontal="center" vertical="center"/>
    </xf>
    <xf numFmtId="0" fontId="16" fillId="0" borderId="0" xfId="2" applyAlignment="1">
      <alignment wrapText="1"/>
    </xf>
    <xf numFmtId="0" fontId="16" fillId="0" borderId="0" xfId="2"/>
    <xf numFmtId="0" fontId="16" fillId="0" borderId="0" xfId="2" applyAlignment="1">
      <alignment horizontal="center" vertical="center" wrapText="1"/>
    </xf>
    <xf numFmtId="0" fontId="19" fillId="0" borderId="0" xfId="2" applyFont="1" applyAlignment="1">
      <alignment horizontal="center" vertical="center"/>
    </xf>
    <xf numFmtId="0" fontId="21" fillId="0" borderId="0" xfId="2" applyFont="1" applyAlignment="1">
      <alignment horizontal="left" vertical="center"/>
    </xf>
    <xf numFmtId="0" fontId="22" fillId="0" borderId="0" xfId="2" applyFont="1" applyAlignment="1">
      <alignment horizontal="left" vertical="center"/>
    </xf>
    <xf numFmtId="0" fontId="16" fillId="0" borderId="0" xfId="2" applyAlignment="1">
      <alignment horizontal="left" vertical="center"/>
    </xf>
    <xf numFmtId="0" fontId="23" fillId="0" borderId="0" xfId="2" applyFont="1" applyAlignment="1">
      <alignment horizontal="center" vertical="center"/>
    </xf>
    <xf numFmtId="0" fontId="24" fillId="0" borderId="0" xfId="2" applyFont="1" applyAlignment="1">
      <alignment horizontal="left" vertical="top" wrapText="1"/>
    </xf>
    <xf numFmtId="0" fontId="16" fillId="0" borderId="0" xfId="2" applyAlignment="1">
      <alignment horizontal="left" vertical="top"/>
    </xf>
    <xf numFmtId="178" fontId="19" fillId="0" borderId="0" xfId="2" applyNumberFormat="1" applyFont="1" applyAlignment="1" applyProtection="1">
      <alignment horizontal="center" vertical="center"/>
      <protection locked="0"/>
    </xf>
    <xf numFmtId="0" fontId="16" fillId="0" borderId="18" xfId="2" applyBorder="1"/>
    <xf numFmtId="0" fontId="24" fillId="0" borderId="0" xfId="2" applyFont="1" applyAlignment="1">
      <alignment horizontal="left" vertical="center" wrapText="1"/>
    </xf>
    <xf numFmtId="0" fontId="16" fillId="0" borderId="24" xfId="2" applyBorder="1"/>
    <xf numFmtId="0" fontId="16" fillId="0" borderId="0" xfId="2" applyAlignment="1">
      <alignment horizontal="left" vertical="center" wrapText="1"/>
    </xf>
    <xf numFmtId="0" fontId="16" fillId="0" borderId="0" xfId="2" applyAlignment="1">
      <alignment horizontal="center"/>
    </xf>
    <xf numFmtId="0" fontId="16" fillId="0" borderId="0" xfId="2" applyAlignment="1">
      <alignment shrinkToFit="1"/>
    </xf>
    <xf numFmtId="0" fontId="22" fillId="0" borderId="0" xfId="2" applyFont="1"/>
    <xf numFmtId="0" fontId="21" fillId="0" borderId="0" xfId="2" applyFont="1" applyAlignment="1">
      <alignment vertical="top" wrapText="1"/>
    </xf>
    <xf numFmtId="9" fontId="19" fillId="0" borderId="0" xfId="2" applyNumberFormat="1" applyFont="1" applyAlignment="1">
      <alignment horizontal="center" vertical="center"/>
    </xf>
    <xf numFmtId="0" fontId="24" fillId="0" borderId="0" xfId="2" applyFont="1" applyAlignment="1">
      <alignment horizontal="left" vertical="center"/>
    </xf>
    <xf numFmtId="0" fontId="20" fillId="0" borderId="0" xfId="2" applyFont="1" applyAlignment="1">
      <alignment horizontal="left" vertical="center"/>
    </xf>
    <xf numFmtId="181" fontId="16" fillId="0" borderId="0" xfId="2" applyNumberFormat="1" applyAlignment="1">
      <alignment horizontal="center" vertical="center" wrapText="1"/>
    </xf>
    <xf numFmtId="180" fontId="8" fillId="0" borderId="0" xfId="2" applyNumberFormat="1" applyFont="1" applyAlignment="1">
      <alignment horizontal="center" vertical="center"/>
    </xf>
    <xf numFmtId="180" fontId="19" fillId="0" borderId="0" xfId="2" applyNumberFormat="1" applyFont="1" applyAlignment="1">
      <alignment horizontal="center" vertical="center"/>
    </xf>
    <xf numFmtId="180" fontId="16" fillId="0" borderId="0" xfId="2" applyNumberFormat="1" applyAlignment="1">
      <alignment horizontal="center" vertical="center"/>
    </xf>
    <xf numFmtId="0" fontId="26" fillId="0" borderId="0" xfId="0" applyFont="1">
      <alignment vertical="center"/>
    </xf>
    <xf numFmtId="0" fontId="3" fillId="0" borderId="1" xfId="0" applyFont="1" applyBorder="1" applyAlignment="1">
      <alignment horizontal="left" vertical="center"/>
    </xf>
    <xf numFmtId="49" fontId="3" fillId="0" borderId="1" xfId="0" applyNumberFormat="1" applyFont="1" applyBorder="1" applyAlignment="1">
      <alignment horizontal="left" vertical="center"/>
    </xf>
    <xf numFmtId="182" fontId="3" fillId="0" borderId="1" xfId="0" applyNumberFormat="1" applyFont="1" applyBorder="1" applyAlignment="1">
      <alignment horizontal="left" vertical="center"/>
    </xf>
    <xf numFmtId="0" fontId="0" fillId="0" borderId="0" xfId="0" applyAlignment="1">
      <alignment horizontal="left" vertical="center"/>
    </xf>
    <xf numFmtId="182" fontId="3" fillId="0" borderId="0" xfId="0" applyNumberFormat="1" applyFont="1">
      <alignment vertical="center"/>
    </xf>
    <xf numFmtId="0" fontId="3" fillId="3" borderId="0" xfId="0" applyFont="1" applyFill="1">
      <alignment vertical="center"/>
    </xf>
    <xf numFmtId="0" fontId="3" fillId="3" borderId="0" xfId="0" applyFont="1" applyFill="1" applyAlignment="1">
      <alignment horizontal="left" vertical="center"/>
    </xf>
    <xf numFmtId="0" fontId="0" fillId="0" borderId="0" xfId="0" applyAlignment="1">
      <alignment horizontal="center" vertical="center"/>
    </xf>
    <xf numFmtId="0" fontId="3" fillId="0" borderId="8" xfId="0" applyFont="1" applyBorder="1">
      <alignment vertical="center"/>
    </xf>
    <xf numFmtId="0" fontId="3" fillId="0" borderId="11" xfId="0" applyFont="1" applyBorder="1">
      <alignment vertical="center"/>
    </xf>
    <xf numFmtId="0" fontId="29" fillId="0" borderId="0" xfId="0" applyFont="1">
      <alignment vertical="center"/>
    </xf>
    <xf numFmtId="0" fontId="28" fillId="0" borderId="0" xfId="0" applyFont="1" applyAlignment="1">
      <alignment horizontal="left"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0" fillId="3" borderId="0" xfId="0" applyFill="1">
      <alignment vertical="center"/>
    </xf>
    <xf numFmtId="0" fontId="3" fillId="0" borderId="1" xfId="0" applyFont="1" applyBorder="1" applyAlignment="1">
      <alignment horizontal="left" vertical="center" shrinkToFit="1"/>
    </xf>
    <xf numFmtId="0" fontId="31" fillId="0" borderId="0" xfId="0" applyFont="1" applyAlignment="1">
      <alignment horizontal="left" vertical="center"/>
    </xf>
    <xf numFmtId="0" fontId="31" fillId="0" borderId="0" xfId="0" applyFont="1" applyAlignment="1">
      <alignment horizontal="left" vertical="center" shrinkToFit="1"/>
    </xf>
    <xf numFmtId="0" fontId="31" fillId="0" borderId="0" xfId="0" applyFont="1" applyAlignment="1">
      <alignment vertical="center" shrinkToFit="1"/>
    </xf>
    <xf numFmtId="176" fontId="31" fillId="0" borderId="0" xfId="0" applyNumberFormat="1" applyFont="1" applyAlignment="1">
      <alignment vertical="center" shrinkToFit="1"/>
    </xf>
    <xf numFmtId="0" fontId="32" fillId="4" borderId="1" xfId="2" applyFont="1" applyFill="1" applyBorder="1" applyAlignment="1">
      <alignment horizontal="center" vertical="center" wrapText="1"/>
    </xf>
    <xf numFmtId="0" fontId="20" fillId="0" borderId="1" xfId="2" applyFont="1" applyBorder="1" applyAlignment="1">
      <alignment horizontal="left" vertical="top" wrapText="1"/>
    </xf>
    <xf numFmtId="0" fontId="16" fillId="0" borderId="0" xfId="2" applyAlignment="1">
      <alignment horizontal="left" vertical="top" wrapText="1"/>
    </xf>
    <xf numFmtId="0" fontId="33" fillId="0" borderId="0" xfId="2" applyFont="1"/>
    <xf numFmtId="180" fontId="37" fillId="0" borderId="0" xfId="2" applyNumberFormat="1" applyFont="1" applyAlignment="1">
      <alignment shrinkToFit="1"/>
    </xf>
    <xf numFmtId="0" fontId="38" fillId="0" borderId="0" xfId="0" applyFont="1" applyAlignment="1">
      <alignment horizontal="center" vertical="center"/>
    </xf>
    <xf numFmtId="0" fontId="16" fillId="0" borderId="42" xfId="2" applyBorder="1"/>
    <xf numFmtId="0" fontId="31" fillId="0" borderId="0" xfId="0" applyFont="1" applyAlignment="1">
      <alignment horizontal="right" vertical="center"/>
    </xf>
    <xf numFmtId="0" fontId="39" fillId="0" borderId="0" xfId="0" applyFont="1" applyAlignment="1">
      <alignment horizontal="right" vertical="center"/>
    </xf>
    <xf numFmtId="38" fontId="3" fillId="0" borderId="8" xfId="4" applyFont="1" applyBorder="1" applyAlignment="1">
      <alignment horizontal="right" vertical="center" shrinkToFit="1"/>
    </xf>
    <xf numFmtId="38" fontId="3" fillId="0" borderId="11" xfId="4" applyFont="1" applyBorder="1" applyAlignment="1">
      <alignment horizontal="right" vertical="center" shrinkToFit="1"/>
    </xf>
    <xf numFmtId="0" fontId="40" fillId="0" borderId="0" xfId="0" applyFont="1">
      <alignment vertical="center"/>
    </xf>
    <xf numFmtId="0" fontId="9" fillId="0" borderId="0" xfId="1" applyFont="1" applyAlignment="1">
      <alignment horizontal="right" vertical="center"/>
    </xf>
    <xf numFmtId="0" fontId="3" fillId="0" borderId="0" xfId="0" applyFont="1" applyAlignment="1">
      <alignment horizontal="right" vertical="center"/>
    </xf>
    <xf numFmtId="0" fontId="41" fillId="0" borderId="0" xfId="6">
      <alignment vertical="center"/>
    </xf>
    <xf numFmtId="0" fontId="42" fillId="0" borderId="3" xfId="0" applyFont="1" applyBorder="1">
      <alignment vertical="center"/>
    </xf>
    <xf numFmtId="0" fontId="42" fillId="0" borderId="4" xfId="0" applyFont="1" applyBorder="1">
      <alignment vertical="center"/>
    </xf>
    <xf numFmtId="0" fontId="42" fillId="0" borderId="0" xfId="0" applyFont="1">
      <alignment vertical="center"/>
    </xf>
    <xf numFmtId="0" fontId="42" fillId="0" borderId="6" xfId="0" applyFont="1" applyBorder="1">
      <alignment vertical="center"/>
    </xf>
    <xf numFmtId="0" fontId="42" fillId="0" borderId="8" xfId="0" applyFont="1" applyBorder="1">
      <alignment vertical="center"/>
    </xf>
    <xf numFmtId="0" fontId="42" fillId="0" borderId="9" xfId="0" applyFont="1" applyBorder="1">
      <alignment vertical="center"/>
    </xf>
    <xf numFmtId="0" fontId="43" fillId="0" borderId="0" xfId="0" applyFont="1">
      <alignment vertical="center"/>
    </xf>
    <xf numFmtId="0" fontId="44" fillId="0" borderId="0" xfId="0" applyFont="1">
      <alignment vertical="center"/>
    </xf>
    <xf numFmtId="0" fontId="41" fillId="0" borderId="1" xfId="6" applyBorder="1" applyAlignment="1">
      <alignment horizontal="left" vertical="center"/>
    </xf>
    <xf numFmtId="0" fontId="41" fillId="0" borderId="0" xfId="6" applyFill="1">
      <alignment vertical="center"/>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3" fillId="0" borderId="0" xfId="0" applyFont="1" applyAlignment="1">
      <alignment horizontal="left" vertical="center" wrapText="1"/>
    </xf>
    <xf numFmtId="0" fontId="25" fillId="0" borderId="34" xfId="2" applyFont="1" applyBorder="1" applyAlignment="1">
      <alignment horizontal="center" vertical="center"/>
    </xf>
    <xf numFmtId="0" fontId="16" fillId="0" borderId="34" xfId="2" applyBorder="1" applyAlignment="1">
      <alignment horizontal="center" vertical="center"/>
    </xf>
    <xf numFmtId="179" fontId="19" fillId="0" borderId="14" xfId="2" applyNumberFormat="1" applyFont="1" applyBorder="1" applyAlignment="1">
      <alignment horizontal="center" vertical="center"/>
    </xf>
    <xf numFmtId="0" fontId="16" fillId="0" borderId="15" xfId="2" applyBorder="1" applyAlignment="1">
      <alignment horizontal="center" vertical="center"/>
    </xf>
    <xf numFmtId="0" fontId="16" fillId="0" borderId="16" xfId="2" applyBorder="1" applyAlignment="1">
      <alignment horizontal="center" vertical="center"/>
    </xf>
    <xf numFmtId="0" fontId="16" fillId="0" borderId="17" xfId="2" applyBorder="1" applyAlignment="1">
      <alignment horizontal="center" vertical="center"/>
    </xf>
    <xf numFmtId="9" fontId="19" fillId="0" borderId="14" xfId="2" applyNumberFormat="1" applyFont="1" applyBorder="1" applyAlignment="1">
      <alignment horizontal="center" vertical="center"/>
    </xf>
    <xf numFmtId="9" fontId="19" fillId="0" borderId="15" xfId="2" applyNumberFormat="1" applyFont="1" applyBorder="1" applyAlignment="1">
      <alignment horizontal="center" vertical="center"/>
    </xf>
    <xf numFmtId="9" fontId="19" fillId="0" borderId="16" xfId="2" applyNumberFormat="1" applyFont="1" applyBorder="1" applyAlignment="1">
      <alignment horizontal="center" vertical="center"/>
    </xf>
    <xf numFmtId="9" fontId="19" fillId="0" borderId="17" xfId="2" applyNumberFormat="1" applyFont="1" applyBorder="1" applyAlignment="1">
      <alignment horizontal="center" vertical="center"/>
    </xf>
    <xf numFmtId="180" fontId="19" fillId="0" borderId="14" xfId="2" applyNumberFormat="1" applyFont="1" applyBorder="1" applyAlignment="1">
      <alignment horizontal="center" vertical="center"/>
    </xf>
    <xf numFmtId="180" fontId="19" fillId="0" borderId="36" xfId="2" applyNumberFormat="1" applyFont="1" applyBorder="1" applyAlignment="1">
      <alignment horizontal="center" vertical="center"/>
    </xf>
    <xf numFmtId="180" fontId="19" fillId="0" borderId="15" xfId="2" applyNumberFormat="1" applyFont="1" applyBorder="1" applyAlignment="1">
      <alignment horizontal="center" vertical="center"/>
    </xf>
    <xf numFmtId="180" fontId="19" fillId="0" borderId="16" xfId="2" applyNumberFormat="1" applyFont="1" applyBorder="1" applyAlignment="1">
      <alignment horizontal="center" vertical="center"/>
    </xf>
    <xf numFmtId="180" fontId="19" fillId="0" borderId="37" xfId="2" applyNumberFormat="1" applyFont="1" applyBorder="1" applyAlignment="1">
      <alignment horizontal="center" vertical="center"/>
    </xf>
    <xf numFmtId="180" fontId="19" fillId="0" borderId="17" xfId="2" applyNumberFormat="1" applyFont="1" applyBorder="1" applyAlignment="1">
      <alignment horizontal="center" vertical="center"/>
    </xf>
    <xf numFmtId="9" fontId="0" fillId="0" borderId="13" xfId="3" applyFont="1" applyFill="1" applyBorder="1" applyAlignment="1">
      <alignment horizontal="center" vertical="center" wrapText="1"/>
    </xf>
    <xf numFmtId="9" fontId="0" fillId="0" borderId="31" xfId="3" applyFont="1" applyFill="1" applyBorder="1" applyAlignment="1">
      <alignment horizontal="center" vertical="center" wrapText="1"/>
    </xf>
    <xf numFmtId="9" fontId="0" fillId="0" borderId="32" xfId="3" applyFont="1" applyFill="1" applyBorder="1" applyAlignment="1">
      <alignment horizontal="center" vertical="center" wrapText="1"/>
    </xf>
    <xf numFmtId="9" fontId="0" fillId="0" borderId="29" xfId="3" applyFont="1" applyFill="1" applyBorder="1" applyAlignment="1">
      <alignment horizontal="center" vertical="center" wrapText="1"/>
    </xf>
    <xf numFmtId="179" fontId="19" fillId="0" borderId="33" xfId="2" applyNumberFormat="1" applyFont="1" applyBorder="1" applyAlignment="1" applyProtection="1">
      <alignment horizontal="center" vertical="center"/>
      <protection locked="0"/>
    </xf>
    <xf numFmtId="0" fontId="16" fillId="0" borderId="35" xfId="2" applyBorder="1" applyAlignment="1">
      <alignment horizontal="center" vertical="center"/>
    </xf>
    <xf numFmtId="178" fontId="19" fillId="2" borderId="33" xfId="2" applyNumberFormat="1" applyFont="1" applyFill="1" applyBorder="1" applyAlignment="1" applyProtection="1">
      <alignment horizontal="center" vertical="center"/>
      <protection locked="0"/>
    </xf>
    <xf numFmtId="0" fontId="16" fillId="2" borderId="35" xfId="2" applyFill="1" applyBorder="1" applyAlignment="1">
      <alignment horizontal="center" vertical="center"/>
    </xf>
    <xf numFmtId="178" fontId="19" fillId="0" borderId="33" xfId="2" applyNumberFormat="1" applyFont="1" applyBorder="1" applyAlignment="1">
      <alignment horizontal="center" vertical="center"/>
    </xf>
    <xf numFmtId="0" fontId="16" fillId="0" borderId="30" xfId="2" applyBorder="1" applyAlignment="1">
      <alignment horizontal="center" vertical="center" wrapText="1"/>
    </xf>
    <xf numFmtId="0" fontId="16" fillId="0" borderId="28" xfId="2" applyBorder="1" applyAlignment="1">
      <alignment horizontal="center" vertical="center" wrapText="1"/>
    </xf>
    <xf numFmtId="0" fontId="16" fillId="2" borderId="1" xfId="2" applyFill="1" applyBorder="1" applyAlignment="1">
      <alignment horizontal="center" vertical="center" wrapText="1"/>
    </xf>
    <xf numFmtId="0" fontId="16" fillId="0" borderId="22" xfId="2" applyBorder="1" applyAlignment="1">
      <alignment horizontal="center" vertical="center" wrapText="1"/>
    </xf>
    <xf numFmtId="0" fontId="16" fillId="0" borderId="10" xfId="2" applyBorder="1" applyAlignment="1">
      <alignment horizontal="center" vertical="center" wrapText="1"/>
    </xf>
    <xf numFmtId="0" fontId="16" fillId="0" borderId="23" xfId="2" applyBorder="1" applyAlignment="1">
      <alignment horizontal="center" vertical="center"/>
    </xf>
    <xf numFmtId="0" fontId="16" fillId="0" borderId="20" xfId="2" applyBorder="1" applyAlignment="1">
      <alignment horizontal="center" vertical="center"/>
    </xf>
    <xf numFmtId="0" fontId="16" fillId="0" borderId="21" xfId="2" applyBorder="1" applyAlignment="1">
      <alignment horizontal="center" vertical="center" wrapText="1"/>
    </xf>
    <xf numFmtId="0" fontId="16" fillId="0" borderId="25" xfId="2" applyBorder="1" applyAlignment="1">
      <alignment horizontal="center" vertical="center" wrapText="1"/>
    </xf>
    <xf numFmtId="0" fontId="16" fillId="0" borderId="1" xfId="2" applyBorder="1" applyAlignment="1">
      <alignment horizontal="center" vertical="center" wrapText="1"/>
    </xf>
    <xf numFmtId="0" fontId="16" fillId="2" borderId="26" xfId="2" applyFill="1" applyBorder="1" applyAlignment="1">
      <alignment horizontal="center" vertical="center" wrapText="1"/>
    </xf>
    <xf numFmtId="0" fontId="16" fillId="0" borderId="26" xfId="2" applyBorder="1" applyAlignment="1">
      <alignment horizontal="center" vertical="center" wrapText="1"/>
    </xf>
    <xf numFmtId="0" fontId="16" fillId="2" borderId="2" xfId="2" applyFill="1" applyBorder="1" applyAlignment="1">
      <alignment horizontal="center" vertical="center" wrapText="1"/>
    </xf>
    <xf numFmtId="0" fontId="16" fillId="2" borderId="4" xfId="2" applyFill="1" applyBorder="1" applyAlignment="1">
      <alignment horizontal="center" vertical="center" wrapText="1"/>
    </xf>
    <xf numFmtId="0" fontId="16" fillId="2" borderId="39" xfId="2" applyFill="1" applyBorder="1" applyAlignment="1">
      <alignment horizontal="center" vertical="center" wrapText="1"/>
    </xf>
    <xf numFmtId="0" fontId="16" fillId="2" borderId="41" xfId="2" applyFill="1" applyBorder="1" applyAlignment="1">
      <alignment horizontal="center" vertical="center" wrapText="1"/>
    </xf>
    <xf numFmtId="0" fontId="16" fillId="2" borderId="38" xfId="2" applyFill="1" applyBorder="1" applyAlignment="1">
      <alignment horizontal="center" vertical="center" wrapText="1"/>
    </xf>
    <xf numFmtId="0" fontId="16" fillId="2" borderId="40" xfId="2" applyFill="1" applyBorder="1" applyAlignment="1">
      <alignment horizontal="center" vertical="center" wrapText="1"/>
    </xf>
    <xf numFmtId="0" fontId="16" fillId="0" borderId="21" xfId="2" applyBorder="1" applyAlignment="1">
      <alignment horizontal="center" vertical="center"/>
    </xf>
    <xf numFmtId="0" fontId="16" fillId="0" borderId="22" xfId="2" applyBorder="1" applyAlignment="1">
      <alignment horizontal="center" vertical="center"/>
    </xf>
    <xf numFmtId="0" fontId="16" fillId="0" borderId="28" xfId="2" applyBorder="1" applyAlignment="1">
      <alignment horizontal="center" vertical="center"/>
    </xf>
    <xf numFmtId="0" fontId="16" fillId="0" borderId="29" xfId="2" applyBorder="1" applyAlignment="1">
      <alignment horizontal="center" vertical="center"/>
    </xf>
    <xf numFmtId="0" fontId="17" fillId="0" borderId="2" xfId="2" applyFont="1" applyBorder="1" applyAlignment="1">
      <alignment horizontal="center" vertical="center"/>
    </xf>
    <xf numFmtId="0" fontId="17" fillId="0" borderId="4" xfId="2" applyFont="1" applyBorder="1" applyAlignment="1">
      <alignment horizontal="center" vertical="center"/>
    </xf>
    <xf numFmtId="0" fontId="17" fillId="0" borderId="7" xfId="2" applyFont="1" applyBorder="1" applyAlignment="1">
      <alignment horizontal="center" vertical="center"/>
    </xf>
    <xf numFmtId="0" fontId="17" fillId="0" borderId="9" xfId="2" applyFont="1" applyBorder="1" applyAlignment="1">
      <alignment horizontal="center" vertical="center"/>
    </xf>
    <xf numFmtId="0" fontId="19" fillId="0" borderId="0" xfId="2" applyFont="1" applyAlignment="1">
      <alignment horizontal="center" vertical="center" wrapText="1"/>
    </xf>
    <xf numFmtId="0" fontId="16" fillId="0" borderId="0" xfId="2" applyAlignment="1">
      <alignment horizontal="center" vertical="center" wrapText="1"/>
    </xf>
    <xf numFmtId="0" fontId="24" fillId="0" borderId="0" xfId="2" applyFont="1" applyAlignment="1">
      <alignment horizontal="left" vertical="top" wrapText="1"/>
    </xf>
    <xf numFmtId="178" fontId="19" fillId="2" borderId="14" xfId="2" applyNumberFormat="1" applyFont="1" applyFill="1" applyBorder="1" applyAlignment="1" applyProtection="1">
      <alignment horizontal="center" vertical="center"/>
      <protection locked="0"/>
    </xf>
    <xf numFmtId="178" fontId="19" fillId="2" borderId="15" xfId="2" applyNumberFormat="1" applyFont="1" applyFill="1" applyBorder="1" applyAlignment="1" applyProtection="1">
      <alignment horizontal="center" vertical="center"/>
      <protection locked="0"/>
    </xf>
    <xf numFmtId="178" fontId="19" fillId="2" borderId="16" xfId="2" applyNumberFormat="1" applyFont="1" applyFill="1" applyBorder="1" applyAlignment="1" applyProtection="1">
      <alignment horizontal="center" vertical="center"/>
      <protection locked="0"/>
    </xf>
    <xf numFmtId="178" fontId="19" fillId="2" borderId="17" xfId="2" applyNumberFormat="1" applyFont="1" applyFill="1" applyBorder="1" applyAlignment="1" applyProtection="1">
      <alignment horizontal="center" vertical="center"/>
      <protection locked="0"/>
    </xf>
    <xf numFmtId="0" fontId="16" fillId="0" borderId="19" xfId="2" applyBorder="1" applyAlignment="1">
      <alignment horizontal="center" vertical="center"/>
    </xf>
    <xf numFmtId="0" fontId="16" fillId="0" borderId="27" xfId="2" applyBorder="1" applyAlignment="1">
      <alignment horizontal="center" vertical="center" wrapText="1"/>
    </xf>
    <xf numFmtId="0" fontId="16" fillId="2" borderId="14" xfId="2" applyFill="1" applyBorder="1" applyAlignment="1">
      <alignment horizontal="center" vertical="center" wrapText="1"/>
    </xf>
    <xf numFmtId="0" fontId="16" fillId="2" borderId="15" xfId="2" applyFill="1" applyBorder="1" applyAlignment="1">
      <alignment horizontal="center" vertical="center" wrapText="1"/>
    </xf>
    <xf numFmtId="0" fontId="16" fillId="2" borderId="16" xfId="2" applyFill="1" applyBorder="1" applyAlignment="1">
      <alignment horizontal="center" vertical="center" wrapText="1"/>
    </xf>
    <xf numFmtId="0" fontId="16" fillId="2" borderId="17" xfId="2" applyFill="1" applyBorder="1" applyAlignment="1">
      <alignment horizontal="center" vertical="center" wrapText="1"/>
    </xf>
    <xf numFmtId="0" fontId="21" fillId="0" borderId="0" xfId="2" applyFont="1" applyAlignment="1">
      <alignment vertical="top" wrapText="1"/>
    </xf>
    <xf numFmtId="0" fontId="22" fillId="0" borderId="0" xfId="2" applyFont="1"/>
    <xf numFmtId="0" fontId="19" fillId="2" borderId="14"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16" xfId="2" applyFont="1" applyFill="1" applyBorder="1" applyAlignment="1">
      <alignment horizontal="center" vertical="center"/>
    </xf>
    <xf numFmtId="0" fontId="19" fillId="2" borderId="17" xfId="2" applyFont="1" applyFill="1" applyBorder="1" applyAlignment="1">
      <alignment horizontal="center" vertical="center"/>
    </xf>
    <xf numFmtId="0" fontId="35" fillId="0" borderId="0" xfId="2" applyFont="1" applyAlignment="1">
      <alignment horizontal="center" vertical="center"/>
    </xf>
    <xf numFmtId="0" fontId="36" fillId="0" borderId="0" xfId="2" applyFont="1" applyAlignment="1">
      <alignment horizontal="center" vertical="center"/>
    </xf>
    <xf numFmtId="0" fontId="19" fillId="0" borderId="14" xfId="2" applyFont="1" applyBorder="1" applyAlignment="1">
      <alignment horizontal="center"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17" xfId="2" applyFont="1" applyBorder="1" applyAlignment="1">
      <alignment horizontal="center" vertical="center"/>
    </xf>
    <xf numFmtId="178" fontId="19" fillId="0" borderId="14" xfId="2" applyNumberFormat="1" applyFont="1" applyBorder="1" applyAlignment="1">
      <alignment horizontal="center" vertical="center"/>
    </xf>
    <xf numFmtId="178" fontId="19" fillId="0" borderId="15" xfId="2" applyNumberFormat="1" applyFont="1" applyBorder="1" applyAlignment="1">
      <alignment horizontal="center" vertical="center"/>
    </xf>
    <xf numFmtId="178" fontId="19" fillId="0" borderId="16" xfId="2" applyNumberFormat="1" applyFont="1" applyBorder="1" applyAlignment="1">
      <alignment horizontal="center" vertical="center"/>
    </xf>
    <xf numFmtId="178" fontId="19" fillId="0" borderId="17" xfId="2" applyNumberFormat="1" applyFont="1" applyBorder="1" applyAlignment="1">
      <alignment horizontal="center" vertical="center"/>
    </xf>
    <xf numFmtId="179" fontId="19" fillId="0" borderId="35" xfId="2" applyNumberFormat="1" applyFont="1" applyBorder="1" applyAlignment="1" applyProtection="1">
      <alignment horizontal="center" vertical="center"/>
      <protection locked="0"/>
    </xf>
    <xf numFmtId="178" fontId="19" fillId="2" borderId="35" xfId="2" applyNumberFormat="1" applyFont="1" applyFill="1" applyBorder="1" applyAlignment="1" applyProtection="1">
      <alignment horizontal="center" vertical="center"/>
      <protection locked="0"/>
    </xf>
    <xf numFmtId="178" fontId="19" fillId="0" borderId="35" xfId="2" applyNumberFormat="1" applyFont="1" applyBorder="1" applyAlignment="1">
      <alignment horizontal="center" vertical="center"/>
    </xf>
    <xf numFmtId="179" fontId="19" fillId="0" borderId="15" xfId="2" applyNumberFormat="1" applyFont="1" applyBorder="1" applyAlignment="1">
      <alignment horizontal="center" vertical="center"/>
    </xf>
    <xf numFmtId="179" fontId="19" fillId="0" borderId="16" xfId="2" applyNumberFormat="1" applyFont="1" applyBorder="1" applyAlignment="1">
      <alignment horizontal="center" vertical="center"/>
    </xf>
    <xf numFmtId="179" fontId="19" fillId="0" borderId="17" xfId="2" applyNumberFormat="1" applyFont="1" applyBorder="1" applyAlignment="1">
      <alignment horizontal="center" vertical="center"/>
    </xf>
    <xf numFmtId="0" fontId="12" fillId="0" borderId="0" xfId="0" applyFont="1" applyAlignment="1">
      <alignment horizontal="distributed" vertical="center"/>
    </xf>
    <xf numFmtId="0" fontId="12" fillId="0" borderId="0" xfId="0" applyFont="1" applyAlignment="1">
      <alignment horizontal="left" vertical="center" shrinkToFit="1"/>
    </xf>
    <xf numFmtId="0" fontId="12" fillId="0" borderId="0" xfId="0" applyFont="1" applyAlignment="1">
      <alignment horizontal="center" vertical="center"/>
    </xf>
    <xf numFmtId="182" fontId="12" fillId="0" borderId="0" xfId="0" applyNumberFormat="1" applyFont="1" applyAlignment="1">
      <alignment horizontal="distributed" vertical="center"/>
    </xf>
    <xf numFmtId="0" fontId="11" fillId="0" borderId="0" xfId="0" applyFont="1" applyAlignment="1">
      <alignment horizontal="center" vertical="center"/>
    </xf>
    <xf numFmtId="0" fontId="10" fillId="0" borderId="1" xfId="0" applyFont="1" applyBorder="1" applyAlignment="1">
      <alignment horizontal="distributed" vertical="center"/>
    </xf>
    <xf numFmtId="49" fontId="12" fillId="0" borderId="13" xfId="0" applyNumberFormat="1" applyFont="1" applyBorder="1" applyAlignment="1">
      <alignment horizontal="center" vertical="center"/>
    </xf>
    <xf numFmtId="0" fontId="12" fillId="0" borderId="13" xfId="0" applyFont="1" applyBorder="1" applyAlignment="1">
      <alignment horizontal="center" vertical="center"/>
    </xf>
    <xf numFmtId="49" fontId="12" fillId="0" borderId="0" xfId="0" applyNumberFormat="1" applyFont="1" applyAlignment="1">
      <alignment horizontal="left" vertical="center" shrinkToFit="1"/>
    </xf>
    <xf numFmtId="0" fontId="12" fillId="0" borderId="0" xfId="0" applyFont="1" applyAlignment="1">
      <alignment horizontal="left" vertical="center" wrapText="1"/>
    </xf>
    <xf numFmtId="0" fontId="12" fillId="0" borderId="0" xfId="0" applyFont="1" applyAlignment="1">
      <alignment horizontal="left" vertical="center"/>
    </xf>
    <xf numFmtId="177" fontId="13" fillId="0" borderId="0" xfId="0" applyNumberFormat="1" applyFont="1" applyAlignment="1">
      <alignment horizontal="left" vertical="center"/>
    </xf>
    <xf numFmtId="0" fontId="13" fillId="0" borderId="0" xfId="0" applyFont="1" applyAlignment="1">
      <alignment horizontal="left" vertical="center"/>
    </xf>
    <xf numFmtId="49" fontId="12" fillId="0" borderId="10" xfId="0" applyNumberFormat="1"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6" fillId="0" borderId="0" xfId="2" applyAlignment="1">
      <alignment horizontal="center" wrapText="1"/>
    </xf>
    <xf numFmtId="0" fontId="16" fillId="0" borderId="0" xfId="2" applyAlignment="1">
      <alignment horizontal="center"/>
    </xf>
  </cellXfs>
  <cellStyles count="7">
    <cellStyle name="パーセント 2" xfId="3" xr:uid="{7147CF1F-DF10-48BA-96A6-53EF156FB30A}"/>
    <cellStyle name="ハイパーリンク" xfId="6" builtinId="8"/>
    <cellStyle name="ハイパーリンク 2" xfId="5" xr:uid="{42D13E21-2CF1-480A-B4D9-A546A6E97EE7}"/>
    <cellStyle name="桁区切り" xfId="4" builtinId="6"/>
    <cellStyle name="標準" xfId="0" builtinId="0"/>
    <cellStyle name="標準 2" xfId="1" xr:uid="{81B04EF0-6264-4487-AE7F-A81399DE5AF9}"/>
    <cellStyle name="標準 3" xfId="2" xr:uid="{3A97271A-B7C8-4FC1-B30E-FFE0E3F560A5}"/>
  </cellStyles>
  <dxfs count="15">
    <dxf>
      <fill>
        <patternFill>
          <bgColor rgb="FFFFFF00"/>
        </patternFill>
      </fill>
    </dxf>
    <dxf>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9318;!A1"/><Relationship Id="rId3" Type="http://schemas.openxmlformats.org/officeDocument/2006/relationships/hyperlink" Target="#&#9313;!A1"/><Relationship Id="rId7" Type="http://schemas.openxmlformats.org/officeDocument/2006/relationships/hyperlink" Target="#&#9317;!A1"/><Relationship Id="rId2" Type="http://schemas.openxmlformats.org/officeDocument/2006/relationships/hyperlink" Target="#&#9312;!A1"/><Relationship Id="rId1" Type="http://schemas.openxmlformats.org/officeDocument/2006/relationships/hyperlink" Target="#&#27096;&#24335;1!A1"/><Relationship Id="rId6" Type="http://schemas.openxmlformats.org/officeDocument/2006/relationships/hyperlink" Target="#&#9316;!A1"/><Relationship Id="rId5" Type="http://schemas.openxmlformats.org/officeDocument/2006/relationships/hyperlink" Target="#&#9315;!A1"/><Relationship Id="rId4" Type="http://schemas.openxmlformats.org/officeDocument/2006/relationships/hyperlink" Target="#&#9314;!A1"/></Relationships>
</file>

<file path=xl/drawings/_rels/drawing10.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1.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2.xml.rels><?xml version="1.0" encoding="UTF-8" standalone="yes"?>
<Relationships xmlns="http://schemas.openxmlformats.org/package/2006/relationships"><Relationship Id="rId2" Type="http://schemas.openxmlformats.org/officeDocument/2006/relationships/hyperlink" Target="#&#9317;!A1"/><Relationship Id="rId1" Type="http://schemas.openxmlformats.org/officeDocument/2006/relationships/hyperlink" Target="#&#22522;&#26412;&#24773;&#22577;!A1"/></Relationships>
</file>

<file path=xl/drawings/_rels/drawing13.xml.rels><?xml version="1.0" encoding="UTF-8" standalone="yes"?>
<Relationships xmlns="http://schemas.openxmlformats.org/package/2006/relationships"><Relationship Id="rId2" Type="http://schemas.openxmlformats.org/officeDocument/2006/relationships/hyperlink" Target="#&#9318;!A1"/><Relationship Id="rId1" Type="http://schemas.openxmlformats.org/officeDocument/2006/relationships/hyperlink" Target="#&#22522;&#26412;&#24773;&#22577;!A1"/></Relationships>
</file>

<file path=xl/drawings/_rels/drawing2.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3.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4.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5.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6.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7.xml.rels><?xml version="1.0" encoding="UTF-8" standalone="yes"?>
<Relationships xmlns="http://schemas.openxmlformats.org/package/2006/relationships"><Relationship Id="rId2" Type="http://schemas.openxmlformats.org/officeDocument/2006/relationships/hyperlink" Target="#&#9316;&#35352;&#36617;&#20363;!A1"/><Relationship Id="rId1" Type="http://schemas.openxmlformats.org/officeDocument/2006/relationships/hyperlink" Target="#&#22522;&#26412;&#24773;&#22577;!A1"/></Relationships>
</file>

<file path=xl/drawings/_rels/drawing8.xml.rels><?xml version="1.0" encoding="UTF-8" standalone="yes"?>
<Relationships xmlns="http://schemas.openxmlformats.org/package/2006/relationships"><Relationship Id="rId2" Type="http://schemas.openxmlformats.org/officeDocument/2006/relationships/hyperlink" Target="#&#9317;&#35352;&#36617;&#20363;!A1"/><Relationship Id="rId1" Type="http://schemas.openxmlformats.org/officeDocument/2006/relationships/hyperlink" Target="#&#22522;&#26412;&#24773;&#22577;!A1"/></Relationships>
</file>

<file path=xl/drawings/_rels/drawing9.xml.rels><?xml version="1.0" encoding="UTF-8" standalone="yes"?>
<Relationships xmlns="http://schemas.openxmlformats.org/package/2006/relationships"><Relationship Id="rId2" Type="http://schemas.openxmlformats.org/officeDocument/2006/relationships/hyperlink" Target="#&#9318;&#35352;&#36617;&#20363;!A1"/><Relationship Id="rId1" Type="http://schemas.openxmlformats.org/officeDocument/2006/relationships/hyperlink" Target="#&#22522;&#26412;&#24773;&#22577;!A1"/></Relationships>
</file>

<file path=xl/drawings/drawing1.xml><?xml version="1.0" encoding="utf-8"?>
<xdr:wsDr xmlns:xdr="http://schemas.openxmlformats.org/drawingml/2006/spreadsheetDrawing" xmlns:a="http://schemas.openxmlformats.org/drawingml/2006/main">
  <xdr:twoCellAnchor>
    <xdr:from>
      <xdr:col>7</xdr:col>
      <xdr:colOff>57150</xdr:colOff>
      <xdr:row>2</xdr:row>
      <xdr:rowOff>3174</xdr:rowOff>
    </xdr:from>
    <xdr:to>
      <xdr:col>7</xdr:col>
      <xdr:colOff>400050</xdr:colOff>
      <xdr:row>34</xdr:row>
      <xdr:rowOff>50800</xdr:rowOff>
    </xdr:to>
    <xdr:sp macro="" textlink="">
      <xdr:nvSpPr>
        <xdr:cNvPr id="3" name="正方形/長方形 2">
          <a:extLst>
            <a:ext uri="{FF2B5EF4-FFF2-40B4-BE49-F238E27FC236}">
              <a16:creationId xmlns:a16="http://schemas.microsoft.com/office/drawing/2014/main" id="{C0E5C10F-0222-4BFD-94FB-32FACCA791FE}"/>
            </a:ext>
          </a:extLst>
        </xdr:cNvPr>
        <xdr:cNvSpPr/>
      </xdr:nvSpPr>
      <xdr:spPr>
        <a:xfrm>
          <a:off x="5505450" y="530224"/>
          <a:ext cx="342900" cy="8112126"/>
        </a:xfrm>
        <a:prstGeom prst="rect">
          <a:avLst/>
        </a:prstGeom>
        <a:ln w="38100">
          <a:solidFill>
            <a:schemeClr val="bg1">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vert="eaVert" rtlCol="0" anchor="ctr" anchorCtr="0"/>
        <a:lstStyle/>
        <a:p>
          <a:pPr algn="ctr"/>
          <a:r>
            <a:rPr kumimoji="1" lang="ja-JP" altLang="en-US" sz="1400"/>
            <a:t>様式１に反映されます</a:t>
          </a:r>
        </a:p>
      </xdr:txBody>
    </xdr:sp>
    <xdr:clientData/>
  </xdr:twoCellAnchor>
  <xdr:twoCellAnchor>
    <xdr:from>
      <xdr:col>2</xdr:col>
      <xdr:colOff>53975</xdr:colOff>
      <xdr:row>46</xdr:row>
      <xdr:rowOff>107951</xdr:rowOff>
    </xdr:from>
    <xdr:to>
      <xdr:col>3</xdr:col>
      <xdr:colOff>1162050</xdr:colOff>
      <xdr:row>48</xdr:row>
      <xdr:rowOff>50800</xdr:rowOff>
    </xdr:to>
    <xdr:sp macro="" textlink="">
      <xdr:nvSpPr>
        <xdr:cNvPr id="6" name="額縁 7">
          <a:hlinkClick xmlns:r="http://schemas.openxmlformats.org/officeDocument/2006/relationships" r:id="rId1"/>
          <a:extLst>
            <a:ext uri="{FF2B5EF4-FFF2-40B4-BE49-F238E27FC236}">
              <a16:creationId xmlns:a16="http://schemas.microsoft.com/office/drawing/2014/main" id="{FDF24342-19B9-49A6-8D1F-FB1CE16BE931}"/>
            </a:ext>
          </a:extLst>
        </xdr:cNvPr>
        <xdr:cNvSpPr/>
      </xdr:nvSpPr>
      <xdr:spPr>
        <a:xfrm>
          <a:off x="396875" y="11728451"/>
          <a:ext cx="1457325" cy="27304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様式１を確認</a:t>
          </a:r>
        </a:p>
      </xdr:txBody>
    </xdr:sp>
    <xdr:clientData/>
  </xdr:twoCellAnchor>
  <xdr:twoCellAnchor>
    <xdr:from>
      <xdr:col>4</xdr:col>
      <xdr:colOff>2362201</xdr:colOff>
      <xdr:row>19</xdr:row>
      <xdr:rowOff>69850</xdr:rowOff>
    </xdr:from>
    <xdr:to>
      <xdr:col>6</xdr:col>
      <xdr:colOff>1</xdr:colOff>
      <xdr:row>19</xdr:row>
      <xdr:rowOff>336550</xdr:rowOff>
    </xdr:to>
    <xdr:sp macro="" textlink="">
      <xdr:nvSpPr>
        <xdr:cNvPr id="9" name="額縁 6">
          <a:hlinkClick xmlns:r="http://schemas.openxmlformats.org/officeDocument/2006/relationships" r:id="rId2"/>
          <a:extLst>
            <a:ext uri="{FF2B5EF4-FFF2-40B4-BE49-F238E27FC236}">
              <a16:creationId xmlns:a16="http://schemas.microsoft.com/office/drawing/2014/main" id="{D9FF9B4D-222F-4463-8CC7-72DC230DDE30}"/>
            </a:ext>
          </a:extLst>
        </xdr:cNvPr>
        <xdr:cNvSpPr/>
      </xdr:nvSpPr>
      <xdr:spPr>
        <a:xfrm>
          <a:off x="4305301" y="3441700"/>
          <a:ext cx="647700"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別紙①</a:t>
          </a:r>
        </a:p>
      </xdr:txBody>
    </xdr:sp>
    <xdr:clientData/>
  </xdr:twoCellAnchor>
  <xdr:twoCellAnchor>
    <xdr:from>
      <xdr:col>4</xdr:col>
      <xdr:colOff>2362200</xdr:colOff>
      <xdr:row>20</xdr:row>
      <xdr:rowOff>76200</xdr:rowOff>
    </xdr:from>
    <xdr:to>
      <xdr:col>6</xdr:col>
      <xdr:colOff>0</xdr:colOff>
      <xdr:row>20</xdr:row>
      <xdr:rowOff>342900</xdr:rowOff>
    </xdr:to>
    <xdr:sp macro="" textlink="">
      <xdr:nvSpPr>
        <xdr:cNvPr id="12" name="額縁 6">
          <a:hlinkClick xmlns:r="http://schemas.openxmlformats.org/officeDocument/2006/relationships" r:id="rId3"/>
          <a:extLst>
            <a:ext uri="{FF2B5EF4-FFF2-40B4-BE49-F238E27FC236}">
              <a16:creationId xmlns:a16="http://schemas.microsoft.com/office/drawing/2014/main" id="{C4F84109-445A-4985-AEB7-C49C8B2CE74E}"/>
            </a:ext>
          </a:extLst>
        </xdr:cNvPr>
        <xdr:cNvSpPr/>
      </xdr:nvSpPr>
      <xdr:spPr>
        <a:xfrm>
          <a:off x="4305300" y="3841750"/>
          <a:ext cx="647700"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別紙②</a:t>
          </a:r>
        </a:p>
      </xdr:txBody>
    </xdr:sp>
    <xdr:clientData/>
  </xdr:twoCellAnchor>
  <xdr:twoCellAnchor>
    <xdr:from>
      <xdr:col>4</xdr:col>
      <xdr:colOff>2362200</xdr:colOff>
      <xdr:row>21</xdr:row>
      <xdr:rowOff>69850</xdr:rowOff>
    </xdr:from>
    <xdr:to>
      <xdr:col>6</xdr:col>
      <xdr:colOff>0</xdr:colOff>
      <xdr:row>21</xdr:row>
      <xdr:rowOff>336550</xdr:rowOff>
    </xdr:to>
    <xdr:sp macro="" textlink="">
      <xdr:nvSpPr>
        <xdr:cNvPr id="13" name="額縁 6">
          <a:hlinkClick xmlns:r="http://schemas.openxmlformats.org/officeDocument/2006/relationships" r:id="rId4"/>
          <a:extLst>
            <a:ext uri="{FF2B5EF4-FFF2-40B4-BE49-F238E27FC236}">
              <a16:creationId xmlns:a16="http://schemas.microsoft.com/office/drawing/2014/main" id="{EAC4ED19-2F43-48A6-81C8-620EEE6518D7}"/>
            </a:ext>
          </a:extLst>
        </xdr:cNvPr>
        <xdr:cNvSpPr/>
      </xdr:nvSpPr>
      <xdr:spPr>
        <a:xfrm>
          <a:off x="4305300" y="4229100"/>
          <a:ext cx="647700"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別紙③</a:t>
          </a:r>
        </a:p>
      </xdr:txBody>
    </xdr:sp>
    <xdr:clientData/>
  </xdr:twoCellAnchor>
  <xdr:twoCellAnchor>
    <xdr:from>
      <xdr:col>4</xdr:col>
      <xdr:colOff>2362200</xdr:colOff>
      <xdr:row>22</xdr:row>
      <xdr:rowOff>69850</xdr:rowOff>
    </xdr:from>
    <xdr:to>
      <xdr:col>6</xdr:col>
      <xdr:colOff>0</xdr:colOff>
      <xdr:row>22</xdr:row>
      <xdr:rowOff>336550</xdr:rowOff>
    </xdr:to>
    <xdr:sp macro="" textlink="">
      <xdr:nvSpPr>
        <xdr:cNvPr id="14" name="額縁 6">
          <a:hlinkClick xmlns:r="http://schemas.openxmlformats.org/officeDocument/2006/relationships" r:id="rId5"/>
          <a:extLst>
            <a:ext uri="{FF2B5EF4-FFF2-40B4-BE49-F238E27FC236}">
              <a16:creationId xmlns:a16="http://schemas.microsoft.com/office/drawing/2014/main" id="{2B621946-38BC-41CE-9D5D-6D7A88A1735D}"/>
            </a:ext>
          </a:extLst>
        </xdr:cNvPr>
        <xdr:cNvSpPr/>
      </xdr:nvSpPr>
      <xdr:spPr>
        <a:xfrm>
          <a:off x="4305300" y="4622800"/>
          <a:ext cx="647700"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別紙④</a:t>
          </a:r>
        </a:p>
      </xdr:txBody>
    </xdr:sp>
    <xdr:clientData/>
  </xdr:twoCellAnchor>
  <xdr:twoCellAnchor>
    <xdr:from>
      <xdr:col>4</xdr:col>
      <xdr:colOff>2349500</xdr:colOff>
      <xdr:row>23</xdr:row>
      <xdr:rowOff>120650</xdr:rowOff>
    </xdr:from>
    <xdr:to>
      <xdr:col>6</xdr:col>
      <xdr:colOff>0</xdr:colOff>
      <xdr:row>23</xdr:row>
      <xdr:rowOff>387350</xdr:rowOff>
    </xdr:to>
    <xdr:sp macro="" textlink="">
      <xdr:nvSpPr>
        <xdr:cNvPr id="15" name="額縁 6">
          <a:hlinkClick xmlns:r="http://schemas.openxmlformats.org/officeDocument/2006/relationships" r:id="rId6"/>
          <a:extLst>
            <a:ext uri="{FF2B5EF4-FFF2-40B4-BE49-F238E27FC236}">
              <a16:creationId xmlns:a16="http://schemas.microsoft.com/office/drawing/2014/main" id="{B60F5EB8-75B4-4EC2-ADCA-E44221B2E3DB}"/>
            </a:ext>
          </a:extLst>
        </xdr:cNvPr>
        <xdr:cNvSpPr/>
      </xdr:nvSpPr>
      <xdr:spPr>
        <a:xfrm>
          <a:off x="4473575" y="5130800"/>
          <a:ext cx="9366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別紙⑤</a:t>
          </a:r>
        </a:p>
      </xdr:txBody>
    </xdr:sp>
    <xdr:clientData/>
  </xdr:twoCellAnchor>
  <xdr:twoCellAnchor>
    <xdr:from>
      <xdr:col>4</xdr:col>
      <xdr:colOff>2355850</xdr:colOff>
      <xdr:row>24</xdr:row>
      <xdr:rowOff>133350</xdr:rowOff>
    </xdr:from>
    <xdr:to>
      <xdr:col>6</xdr:col>
      <xdr:colOff>6350</xdr:colOff>
      <xdr:row>24</xdr:row>
      <xdr:rowOff>400050</xdr:rowOff>
    </xdr:to>
    <xdr:sp macro="" textlink="">
      <xdr:nvSpPr>
        <xdr:cNvPr id="18" name="額縁 6">
          <a:hlinkClick xmlns:r="http://schemas.openxmlformats.org/officeDocument/2006/relationships" r:id="rId7"/>
          <a:extLst>
            <a:ext uri="{FF2B5EF4-FFF2-40B4-BE49-F238E27FC236}">
              <a16:creationId xmlns:a16="http://schemas.microsoft.com/office/drawing/2014/main" id="{9AA82B2C-8A0E-459F-93B2-9C0663972674}"/>
            </a:ext>
          </a:extLst>
        </xdr:cNvPr>
        <xdr:cNvSpPr/>
      </xdr:nvSpPr>
      <xdr:spPr>
        <a:xfrm>
          <a:off x="4479925" y="5638800"/>
          <a:ext cx="9366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別紙⑥</a:t>
          </a:r>
        </a:p>
      </xdr:txBody>
    </xdr:sp>
    <xdr:clientData/>
  </xdr:twoCellAnchor>
  <xdr:twoCellAnchor>
    <xdr:from>
      <xdr:col>4</xdr:col>
      <xdr:colOff>2349500</xdr:colOff>
      <xdr:row>25</xdr:row>
      <xdr:rowOff>76200</xdr:rowOff>
    </xdr:from>
    <xdr:to>
      <xdr:col>6</xdr:col>
      <xdr:colOff>0</xdr:colOff>
      <xdr:row>25</xdr:row>
      <xdr:rowOff>342900</xdr:rowOff>
    </xdr:to>
    <xdr:sp macro="" textlink="">
      <xdr:nvSpPr>
        <xdr:cNvPr id="19" name="額縁 6">
          <a:hlinkClick xmlns:r="http://schemas.openxmlformats.org/officeDocument/2006/relationships" r:id="rId8"/>
          <a:extLst>
            <a:ext uri="{FF2B5EF4-FFF2-40B4-BE49-F238E27FC236}">
              <a16:creationId xmlns:a16="http://schemas.microsoft.com/office/drawing/2014/main" id="{6213278A-0F85-4220-8E71-77D29D287103}"/>
            </a:ext>
          </a:extLst>
        </xdr:cNvPr>
        <xdr:cNvSpPr/>
      </xdr:nvSpPr>
      <xdr:spPr>
        <a:xfrm>
          <a:off x="4473575" y="6076950"/>
          <a:ext cx="9366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別紙⑦</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222250</xdr:colOff>
      <xdr:row>0</xdr:row>
      <xdr:rowOff>63500</xdr:rowOff>
    </xdr:from>
    <xdr:to>
      <xdr:col>25</xdr:col>
      <xdr:colOff>219075</xdr:colOff>
      <xdr:row>0</xdr:row>
      <xdr:rowOff>330200</xdr:rowOff>
    </xdr:to>
    <xdr:sp macro="" textlink="">
      <xdr:nvSpPr>
        <xdr:cNvPr id="5" name="額縁 6">
          <a:hlinkClick xmlns:r="http://schemas.openxmlformats.org/officeDocument/2006/relationships" r:id="rId1"/>
          <a:extLst>
            <a:ext uri="{FF2B5EF4-FFF2-40B4-BE49-F238E27FC236}">
              <a16:creationId xmlns:a16="http://schemas.microsoft.com/office/drawing/2014/main" id="{25ACD222-9ECA-4510-8BD9-93D873BA8B81}"/>
            </a:ext>
          </a:extLst>
        </xdr:cNvPr>
        <xdr:cNvSpPr/>
      </xdr:nvSpPr>
      <xdr:spPr>
        <a:xfrm>
          <a:off x="4686300" y="6350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9524</xdr:colOff>
      <xdr:row>3</xdr:row>
      <xdr:rowOff>0</xdr:rowOff>
    </xdr:to>
    <xdr:sp macro="" textlink="">
      <xdr:nvSpPr>
        <xdr:cNvPr id="2" name="正方形/長方形 1">
          <a:extLst>
            <a:ext uri="{FF2B5EF4-FFF2-40B4-BE49-F238E27FC236}">
              <a16:creationId xmlns:a16="http://schemas.microsoft.com/office/drawing/2014/main" id="{710E23AD-CCCD-42EE-822D-3905271E927C}"/>
            </a:ext>
          </a:extLst>
        </xdr:cNvPr>
        <xdr:cNvSpPr/>
      </xdr:nvSpPr>
      <xdr:spPr>
        <a:xfrm>
          <a:off x="0" y="0"/>
          <a:ext cx="1647824"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⑤</a:t>
          </a:r>
        </a:p>
      </xdr:txBody>
    </xdr:sp>
    <xdr:clientData/>
  </xdr:twoCellAnchor>
  <xdr:twoCellAnchor>
    <xdr:from>
      <xdr:col>11</xdr:col>
      <xdr:colOff>146050</xdr:colOff>
      <xdr:row>0</xdr:row>
      <xdr:rowOff>57150</xdr:rowOff>
    </xdr:from>
    <xdr:to>
      <xdr:col>14</xdr:col>
      <xdr:colOff>352425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EA18E40F-8049-4708-8C36-1ED5C00BFCFF}"/>
            </a:ext>
          </a:extLst>
        </xdr:cNvPr>
        <xdr:cNvSpPr/>
      </xdr:nvSpPr>
      <xdr:spPr>
        <a:xfrm>
          <a:off x="49847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38100</xdr:colOff>
      <xdr:row>0</xdr:row>
      <xdr:rowOff>57150</xdr:rowOff>
    </xdr:from>
    <xdr:to>
      <xdr:col>16</xdr:col>
      <xdr:colOff>1044575</xdr:colOff>
      <xdr:row>0</xdr:row>
      <xdr:rowOff>323850</xdr:rowOff>
    </xdr:to>
    <xdr:sp macro="" textlink="">
      <xdr:nvSpPr>
        <xdr:cNvPr id="4" name="額縁 6">
          <a:hlinkClick xmlns:r="http://schemas.openxmlformats.org/officeDocument/2006/relationships" r:id="rId1"/>
          <a:extLst>
            <a:ext uri="{FF2B5EF4-FFF2-40B4-BE49-F238E27FC236}">
              <a16:creationId xmlns:a16="http://schemas.microsoft.com/office/drawing/2014/main" id="{C6FA4CD3-8B96-4358-9A54-705C66E05BCC}"/>
            </a:ext>
          </a:extLst>
        </xdr:cNvPr>
        <xdr:cNvSpPr/>
      </xdr:nvSpPr>
      <xdr:spPr>
        <a:xfrm>
          <a:off x="64770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別紙⑤へ移動</a:t>
          </a:r>
        </a:p>
      </xdr:txBody>
    </xdr:sp>
    <xdr:clientData/>
  </xdr:twoCellAnchor>
  <xdr:twoCellAnchor>
    <xdr:from>
      <xdr:col>0</xdr:col>
      <xdr:colOff>0</xdr:colOff>
      <xdr:row>3</xdr:row>
      <xdr:rowOff>44450</xdr:rowOff>
    </xdr:from>
    <xdr:to>
      <xdr:col>3</xdr:col>
      <xdr:colOff>9524</xdr:colOff>
      <xdr:row>4</xdr:row>
      <xdr:rowOff>279400</xdr:rowOff>
    </xdr:to>
    <xdr:sp macro="" textlink="">
      <xdr:nvSpPr>
        <xdr:cNvPr id="5" name="正方形/長方形 4">
          <a:extLst>
            <a:ext uri="{FF2B5EF4-FFF2-40B4-BE49-F238E27FC236}">
              <a16:creationId xmlns:a16="http://schemas.microsoft.com/office/drawing/2014/main" id="{A0C2FD6E-3DF2-1C44-C51E-F1E1B2AAD18B}"/>
            </a:ext>
          </a:extLst>
        </xdr:cNvPr>
        <xdr:cNvSpPr/>
      </xdr:nvSpPr>
      <xdr:spPr>
        <a:xfrm>
          <a:off x="0" y="876300"/>
          <a:ext cx="1647824" cy="469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記載例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9524</xdr:colOff>
      <xdr:row>3</xdr:row>
      <xdr:rowOff>0</xdr:rowOff>
    </xdr:to>
    <xdr:sp macro="" textlink="">
      <xdr:nvSpPr>
        <xdr:cNvPr id="2" name="正方形/長方形 1">
          <a:extLst>
            <a:ext uri="{FF2B5EF4-FFF2-40B4-BE49-F238E27FC236}">
              <a16:creationId xmlns:a16="http://schemas.microsoft.com/office/drawing/2014/main" id="{E3928B30-C9FF-4E02-A6EC-EFDB5DB6302F}"/>
            </a:ext>
          </a:extLst>
        </xdr:cNvPr>
        <xdr:cNvSpPr/>
      </xdr:nvSpPr>
      <xdr:spPr>
        <a:xfrm>
          <a:off x="0" y="0"/>
          <a:ext cx="1647824"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⑥　</a:t>
          </a:r>
        </a:p>
      </xdr:txBody>
    </xdr:sp>
    <xdr:clientData/>
  </xdr:twoCellAnchor>
  <xdr:twoCellAnchor>
    <xdr:from>
      <xdr:col>0</xdr:col>
      <xdr:colOff>0</xdr:colOff>
      <xdr:row>3</xdr:row>
      <xdr:rowOff>12700</xdr:rowOff>
    </xdr:from>
    <xdr:to>
      <xdr:col>3</xdr:col>
      <xdr:colOff>9524</xdr:colOff>
      <xdr:row>4</xdr:row>
      <xdr:rowOff>247650</xdr:rowOff>
    </xdr:to>
    <xdr:sp macro="" textlink="">
      <xdr:nvSpPr>
        <xdr:cNvPr id="3" name="正方形/長方形 2">
          <a:extLst>
            <a:ext uri="{FF2B5EF4-FFF2-40B4-BE49-F238E27FC236}">
              <a16:creationId xmlns:a16="http://schemas.microsoft.com/office/drawing/2014/main" id="{31701701-8F88-4670-AD0A-6016E2F9FAC5}"/>
            </a:ext>
          </a:extLst>
        </xdr:cNvPr>
        <xdr:cNvSpPr/>
      </xdr:nvSpPr>
      <xdr:spPr>
        <a:xfrm>
          <a:off x="0" y="482600"/>
          <a:ext cx="1647824" cy="469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記載例</a:t>
          </a:r>
        </a:p>
      </xdr:txBody>
    </xdr:sp>
    <xdr:clientData/>
  </xdr:twoCellAnchor>
  <xdr:twoCellAnchor>
    <xdr:from>
      <xdr:col>11</xdr:col>
      <xdr:colOff>146050</xdr:colOff>
      <xdr:row>0</xdr:row>
      <xdr:rowOff>57150</xdr:rowOff>
    </xdr:from>
    <xdr:to>
      <xdr:col>14</xdr:col>
      <xdr:colOff>352425</xdr:colOff>
      <xdr:row>0</xdr:row>
      <xdr:rowOff>323850</xdr:rowOff>
    </xdr:to>
    <xdr:sp macro="" textlink="">
      <xdr:nvSpPr>
        <xdr:cNvPr id="4" name="額縁 6">
          <a:hlinkClick xmlns:r="http://schemas.openxmlformats.org/officeDocument/2006/relationships" r:id="rId1"/>
          <a:extLst>
            <a:ext uri="{FF2B5EF4-FFF2-40B4-BE49-F238E27FC236}">
              <a16:creationId xmlns:a16="http://schemas.microsoft.com/office/drawing/2014/main" id="{407B3A53-054F-4043-83C6-403F7F6E541D}"/>
            </a:ext>
          </a:extLst>
        </xdr:cNvPr>
        <xdr:cNvSpPr/>
      </xdr:nvSpPr>
      <xdr:spPr>
        <a:xfrm>
          <a:off x="49847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38100</xdr:colOff>
      <xdr:row>0</xdr:row>
      <xdr:rowOff>57150</xdr:rowOff>
    </xdr:from>
    <xdr:to>
      <xdr:col>16</xdr:col>
      <xdr:colOff>1044575</xdr:colOff>
      <xdr:row>0</xdr:row>
      <xdr:rowOff>323850</xdr:rowOff>
    </xdr:to>
    <xdr:sp macro="" textlink="">
      <xdr:nvSpPr>
        <xdr:cNvPr id="5" name="額縁 6">
          <a:hlinkClick xmlns:r="http://schemas.openxmlformats.org/officeDocument/2006/relationships" r:id="rId2"/>
          <a:extLst>
            <a:ext uri="{FF2B5EF4-FFF2-40B4-BE49-F238E27FC236}">
              <a16:creationId xmlns:a16="http://schemas.microsoft.com/office/drawing/2014/main" id="{EBD205D6-F1E0-4F2A-A55F-FB6B6349C405}"/>
            </a:ext>
          </a:extLst>
        </xdr:cNvPr>
        <xdr:cNvSpPr/>
      </xdr:nvSpPr>
      <xdr:spPr>
        <a:xfrm>
          <a:off x="64770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別紙⑥へ移動</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3</xdr:row>
      <xdr:rowOff>0</xdr:rowOff>
    </xdr:to>
    <xdr:sp macro="" textlink="">
      <xdr:nvSpPr>
        <xdr:cNvPr id="2" name="正方形/長方形 1">
          <a:extLst>
            <a:ext uri="{FF2B5EF4-FFF2-40B4-BE49-F238E27FC236}">
              <a16:creationId xmlns:a16="http://schemas.microsoft.com/office/drawing/2014/main" id="{5488717B-4E42-40AE-92CF-9C2DCEF52FAD}"/>
            </a:ext>
          </a:extLst>
        </xdr:cNvPr>
        <xdr:cNvSpPr/>
      </xdr:nvSpPr>
      <xdr:spPr>
        <a:xfrm>
          <a:off x="0" y="0"/>
          <a:ext cx="1638300"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⑦</a:t>
          </a:r>
        </a:p>
      </xdr:txBody>
    </xdr:sp>
    <xdr:clientData/>
  </xdr:twoCellAnchor>
  <xdr:twoCellAnchor>
    <xdr:from>
      <xdr:col>0</xdr:col>
      <xdr:colOff>0</xdr:colOff>
      <xdr:row>3</xdr:row>
      <xdr:rowOff>12700</xdr:rowOff>
    </xdr:from>
    <xdr:to>
      <xdr:col>3</xdr:col>
      <xdr:colOff>9524</xdr:colOff>
      <xdr:row>4</xdr:row>
      <xdr:rowOff>247650</xdr:rowOff>
    </xdr:to>
    <xdr:sp macro="" textlink="">
      <xdr:nvSpPr>
        <xdr:cNvPr id="3" name="正方形/長方形 2">
          <a:extLst>
            <a:ext uri="{FF2B5EF4-FFF2-40B4-BE49-F238E27FC236}">
              <a16:creationId xmlns:a16="http://schemas.microsoft.com/office/drawing/2014/main" id="{B0275083-D12A-4A15-BCE3-D7716E347F59}"/>
            </a:ext>
          </a:extLst>
        </xdr:cNvPr>
        <xdr:cNvSpPr/>
      </xdr:nvSpPr>
      <xdr:spPr>
        <a:xfrm>
          <a:off x="0" y="482600"/>
          <a:ext cx="1647824" cy="469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記載例</a:t>
          </a:r>
        </a:p>
      </xdr:txBody>
    </xdr:sp>
    <xdr:clientData/>
  </xdr:twoCellAnchor>
  <xdr:twoCellAnchor>
    <xdr:from>
      <xdr:col>11</xdr:col>
      <xdr:colOff>146050</xdr:colOff>
      <xdr:row>0</xdr:row>
      <xdr:rowOff>57150</xdr:rowOff>
    </xdr:from>
    <xdr:to>
      <xdr:col>14</xdr:col>
      <xdr:colOff>352425</xdr:colOff>
      <xdr:row>0</xdr:row>
      <xdr:rowOff>323850</xdr:rowOff>
    </xdr:to>
    <xdr:sp macro="" textlink="">
      <xdr:nvSpPr>
        <xdr:cNvPr id="4" name="額縁 6">
          <a:hlinkClick xmlns:r="http://schemas.openxmlformats.org/officeDocument/2006/relationships" r:id="rId1"/>
          <a:extLst>
            <a:ext uri="{FF2B5EF4-FFF2-40B4-BE49-F238E27FC236}">
              <a16:creationId xmlns:a16="http://schemas.microsoft.com/office/drawing/2014/main" id="{F608DAF9-AB0A-4C51-91C4-A3FDBE581B13}"/>
            </a:ext>
          </a:extLst>
        </xdr:cNvPr>
        <xdr:cNvSpPr/>
      </xdr:nvSpPr>
      <xdr:spPr>
        <a:xfrm>
          <a:off x="49847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38100</xdr:colOff>
      <xdr:row>0</xdr:row>
      <xdr:rowOff>57150</xdr:rowOff>
    </xdr:from>
    <xdr:to>
      <xdr:col>16</xdr:col>
      <xdr:colOff>1044575</xdr:colOff>
      <xdr:row>0</xdr:row>
      <xdr:rowOff>323850</xdr:rowOff>
    </xdr:to>
    <xdr:sp macro="" textlink="">
      <xdr:nvSpPr>
        <xdr:cNvPr id="5" name="額縁 6">
          <a:hlinkClick xmlns:r="http://schemas.openxmlformats.org/officeDocument/2006/relationships" r:id="rId2"/>
          <a:extLst>
            <a:ext uri="{FF2B5EF4-FFF2-40B4-BE49-F238E27FC236}">
              <a16:creationId xmlns:a16="http://schemas.microsoft.com/office/drawing/2014/main" id="{769ED63C-0D13-4C60-9329-4B3A939185A8}"/>
            </a:ext>
          </a:extLst>
        </xdr:cNvPr>
        <xdr:cNvSpPr/>
      </xdr:nvSpPr>
      <xdr:spPr>
        <a:xfrm>
          <a:off x="64770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別紙⑦へ移動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7207250</xdr:colOff>
      <xdr:row>0</xdr:row>
      <xdr:rowOff>57150</xdr:rowOff>
    </xdr:from>
    <xdr:to>
      <xdr:col>1</xdr:col>
      <xdr:colOff>8613775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601087F9-0582-4D6A-AD06-3B32FE6E22BD}"/>
            </a:ext>
          </a:extLst>
        </xdr:cNvPr>
        <xdr:cNvSpPr/>
      </xdr:nvSpPr>
      <xdr:spPr>
        <a:xfrm>
          <a:off x="73406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9524</xdr:colOff>
      <xdr:row>3</xdr:row>
      <xdr:rowOff>0</xdr:rowOff>
    </xdr:to>
    <xdr:sp macro="" textlink="">
      <xdr:nvSpPr>
        <xdr:cNvPr id="2" name="正方形/長方形 1">
          <a:extLst>
            <a:ext uri="{FF2B5EF4-FFF2-40B4-BE49-F238E27FC236}">
              <a16:creationId xmlns:a16="http://schemas.microsoft.com/office/drawing/2014/main" id="{4D58927E-73AA-47CC-AF7D-4FA5FCFE9735}"/>
            </a:ext>
          </a:extLst>
        </xdr:cNvPr>
        <xdr:cNvSpPr/>
      </xdr:nvSpPr>
      <xdr:spPr>
        <a:xfrm>
          <a:off x="0" y="0"/>
          <a:ext cx="1647824"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①</a:t>
          </a:r>
        </a:p>
      </xdr:txBody>
    </xdr:sp>
    <xdr:clientData/>
  </xdr:twoCellAnchor>
  <xdr:twoCellAnchor>
    <xdr:from>
      <xdr:col>11</xdr:col>
      <xdr:colOff>158750</xdr:colOff>
      <xdr:row>0</xdr:row>
      <xdr:rowOff>57150</xdr:rowOff>
    </xdr:from>
    <xdr:to>
      <xdr:col>14</xdr:col>
      <xdr:colOff>365125</xdr:colOff>
      <xdr:row>0</xdr:row>
      <xdr:rowOff>323850</xdr:rowOff>
    </xdr:to>
    <xdr:sp macro="" textlink="">
      <xdr:nvSpPr>
        <xdr:cNvPr id="4" name="額縁 6">
          <a:hlinkClick xmlns:r="http://schemas.openxmlformats.org/officeDocument/2006/relationships" r:id="rId1"/>
          <a:extLst>
            <a:ext uri="{FF2B5EF4-FFF2-40B4-BE49-F238E27FC236}">
              <a16:creationId xmlns:a16="http://schemas.microsoft.com/office/drawing/2014/main" id="{BD819D54-A078-49EC-81C4-407EC448809F}"/>
            </a:ext>
          </a:extLst>
        </xdr:cNvPr>
        <xdr:cNvSpPr/>
      </xdr:nvSpPr>
      <xdr:spPr>
        <a:xfrm>
          <a:off x="49974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3</xdr:row>
      <xdr:rowOff>0</xdr:rowOff>
    </xdr:to>
    <xdr:sp macro="" textlink="">
      <xdr:nvSpPr>
        <xdr:cNvPr id="2" name="正方形/長方形 1">
          <a:extLst>
            <a:ext uri="{FF2B5EF4-FFF2-40B4-BE49-F238E27FC236}">
              <a16:creationId xmlns:a16="http://schemas.microsoft.com/office/drawing/2014/main" id="{0C1FB33A-6F98-40E9-8F65-7D0E8198FDF3}"/>
            </a:ext>
          </a:extLst>
        </xdr:cNvPr>
        <xdr:cNvSpPr/>
      </xdr:nvSpPr>
      <xdr:spPr>
        <a:xfrm>
          <a:off x="0" y="0"/>
          <a:ext cx="1638300"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②</a:t>
          </a:r>
        </a:p>
      </xdr:txBody>
    </xdr:sp>
    <xdr:clientData/>
  </xdr:twoCellAnchor>
  <xdr:twoCellAnchor>
    <xdr:from>
      <xdr:col>11</xdr:col>
      <xdr:colOff>165100</xdr:colOff>
      <xdr:row>0</xdr:row>
      <xdr:rowOff>57150</xdr:rowOff>
    </xdr:from>
    <xdr:to>
      <xdr:col>14</xdr:col>
      <xdr:colOff>371475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A76723E8-EFD6-4F44-B4A8-5A14EF200CBE}"/>
            </a:ext>
          </a:extLst>
        </xdr:cNvPr>
        <xdr:cNvSpPr/>
      </xdr:nvSpPr>
      <xdr:spPr>
        <a:xfrm>
          <a:off x="50038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390524</xdr:colOff>
      <xdr:row>3</xdr:row>
      <xdr:rowOff>0</xdr:rowOff>
    </xdr:to>
    <xdr:sp macro="" textlink="">
      <xdr:nvSpPr>
        <xdr:cNvPr id="2" name="正方形/長方形 1">
          <a:extLst>
            <a:ext uri="{FF2B5EF4-FFF2-40B4-BE49-F238E27FC236}">
              <a16:creationId xmlns:a16="http://schemas.microsoft.com/office/drawing/2014/main" id="{C7CC2CE0-32BE-49BA-AE9E-CD4AA37A96C8}"/>
            </a:ext>
          </a:extLst>
        </xdr:cNvPr>
        <xdr:cNvSpPr/>
      </xdr:nvSpPr>
      <xdr:spPr>
        <a:xfrm>
          <a:off x="0" y="0"/>
          <a:ext cx="1628774"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③</a:t>
          </a:r>
        </a:p>
      </xdr:txBody>
    </xdr:sp>
    <xdr:clientData/>
  </xdr:twoCellAnchor>
  <xdr:twoCellAnchor>
    <xdr:from>
      <xdr:col>11</xdr:col>
      <xdr:colOff>152400</xdr:colOff>
      <xdr:row>0</xdr:row>
      <xdr:rowOff>63500</xdr:rowOff>
    </xdr:from>
    <xdr:to>
      <xdr:col>14</xdr:col>
      <xdr:colOff>358775</xdr:colOff>
      <xdr:row>0</xdr:row>
      <xdr:rowOff>330200</xdr:rowOff>
    </xdr:to>
    <xdr:sp macro="" textlink="">
      <xdr:nvSpPr>
        <xdr:cNvPr id="3" name="額縁 6">
          <a:hlinkClick xmlns:r="http://schemas.openxmlformats.org/officeDocument/2006/relationships" r:id="rId1"/>
          <a:extLst>
            <a:ext uri="{FF2B5EF4-FFF2-40B4-BE49-F238E27FC236}">
              <a16:creationId xmlns:a16="http://schemas.microsoft.com/office/drawing/2014/main" id="{510114FF-3EC5-458D-8A29-1CFAE1ACD4AE}"/>
            </a:ext>
          </a:extLst>
        </xdr:cNvPr>
        <xdr:cNvSpPr/>
      </xdr:nvSpPr>
      <xdr:spPr>
        <a:xfrm>
          <a:off x="4991100" y="6350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3</xdr:row>
      <xdr:rowOff>0</xdr:rowOff>
    </xdr:to>
    <xdr:sp macro="" textlink="">
      <xdr:nvSpPr>
        <xdr:cNvPr id="2" name="正方形/長方形 1">
          <a:extLst>
            <a:ext uri="{FF2B5EF4-FFF2-40B4-BE49-F238E27FC236}">
              <a16:creationId xmlns:a16="http://schemas.microsoft.com/office/drawing/2014/main" id="{4CDA0F23-5FE0-474B-97F7-CF61E2702BBE}"/>
            </a:ext>
          </a:extLst>
        </xdr:cNvPr>
        <xdr:cNvSpPr/>
      </xdr:nvSpPr>
      <xdr:spPr>
        <a:xfrm>
          <a:off x="0" y="0"/>
          <a:ext cx="1638300"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④</a:t>
          </a:r>
        </a:p>
      </xdr:txBody>
    </xdr:sp>
    <xdr:clientData/>
  </xdr:twoCellAnchor>
  <xdr:twoCellAnchor>
    <xdr:from>
      <xdr:col>11</xdr:col>
      <xdr:colOff>165100</xdr:colOff>
      <xdr:row>0</xdr:row>
      <xdr:rowOff>57150</xdr:rowOff>
    </xdr:from>
    <xdr:to>
      <xdr:col>14</xdr:col>
      <xdr:colOff>371475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D2CB4896-4ED8-4459-8A78-C19C29EDF18A}"/>
            </a:ext>
          </a:extLst>
        </xdr:cNvPr>
        <xdr:cNvSpPr/>
      </xdr:nvSpPr>
      <xdr:spPr>
        <a:xfrm>
          <a:off x="50038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9524</xdr:colOff>
      <xdr:row>3</xdr:row>
      <xdr:rowOff>0</xdr:rowOff>
    </xdr:to>
    <xdr:sp macro="" textlink="">
      <xdr:nvSpPr>
        <xdr:cNvPr id="2" name="正方形/長方形 1">
          <a:extLst>
            <a:ext uri="{FF2B5EF4-FFF2-40B4-BE49-F238E27FC236}">
              <a16:creationId xmlns:a16="http://schemas.microsoft.com/office/drawing/2014/main" id="{933559B5-D7AB-4F88-A16E-19756850B8DF}"/>
            </a:ext>
          </a:extLst>
        </xdr:cNvPr>
        <xdr:cNvSpPr/>
      </xdr:nvSpPr>
      <xdr:spPr>
        <a:xfrm>
          <a:off x="0" y="0"/>
          <a:ext cx="1647824"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⑤</a:t>
          </a:r>
        </a:p>
      </xdr:txBody>
    </xdr:sp>
    <xdr:clientData/>
  </xdr:twoCellAnchor>
  <xdr:twoCellAnchor>
    <xdr:from>
      <xdr:col>11</xdr:col>
      <xdr:colOff>146050</xdr:colOff>
      <xdr:row>0</xdr:row>
      <xdr:rowOff>57150</xdr:rowOff>
    </xdr:from>
    <xdr:to>
      <xdr:col>14</xdr:col>
      <xdr:colOff>352425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F30F1E5A-5F5A-4697-A862-1D7498E749D8}"/>
            </a:ext>
          </a:extLst>
        </xdr:cNvPr>
        <xdr:cNvSpPr/>
      </xdr:nvSpPr>
      <xdr:spPr>
        <a:xfrm>
          <a:off x="49847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38100</xdr:colOff>
      <xdr:row>0</xdr:row>
      <xdr:rowOff>57150</xdr:rowOff>
    </xdr:from>
    <xdr:to>
      <xdr:col>16</xdr:col>
      <xdr:colOff>1044575</xdr:colOff>
      <xdr:row>0</xdr:row>
      <xdr:rowOff>323850</xdr:rowOff>
    </xdr:to>
    <xdr:sp macro="" textlink="">
      <xdr:nvSpPr>
        <xdr:cNvPr id="4" name="額縁 6">
          <a:hlinkClick xmlns:r="http://schemas.openxmlformats.org/officeDocument/2006/relationships" r:id="rId2"/>
          <a:extLst>
            <a:ext uri="{FF2B5EF4-FFF2-40B4-BE49-F238E27FC236}">
              <a16:creationId xmlns:a16="http://schemas.microsoft.com/office/drawing/2014/main" id="{D7D398EC-D697-4378-B4F2-B8C4AEA23F18}"/>
            </a:ext>
          </a:extLst>
        </xdr:cNvPr>
        <xdr:cNvSpPr/>
      </xdr:nvSpPr>
      <xdr:spPr>
        <a:xfrm>
          <a:off x="647700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別紙⑤記載例へ移動</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390525</xdr:colOff>
      <xdr:row>3</xdr:row>
      <xdr:rowOff>0</xdr:rowOff>
    </xdr:to>
    <xdr:sp macro="" textlink="">
      <xdr:nvSpPr>
        <xdr:cNvPr id="2" name="正方形/長方形 1">
          <a:extLst>
            <a:ext uri="{FF2B5EF4-FFF2-40B4-BE49-F238E27FC236}">
              <a16:creationId xmlns:a16="http://schemas.microsoft.com/office/drawing/2014/main" id="{3B7AD172-F149-44B2-869E-2F586AD0C6D5}"/>
            </a:ext>
          </a:extLst>
        </xdr:cNvPr>
        <xdr:cNvSpPr/>
      </xdr:nvSpPr>
      <xdr:spPr>
        <a:xfrm>
          <a:off x="0" y="0"/>
          <a:ext cx="1628775"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⑥</a:t>
          </a:r>
        </a:p>
      </xdr:txBody>
    </xdr:sp>
    <xdr:clientData/>
  </xdr:twoCellAnchor>
  <xdr:twoCellAnchor>
    <xdr:from>
      <xdr:col>11</xdr:col>
      <xdr:colOff>158750</xdr:colOff>
      <xdr:row>0</xdr:row>
      <xdr:rowOff>57150</xdr:rowOff>
    </xdr:from>
    <xdr:to>
      <xdr:col>14</xdr:col>
      <xdr:colOff>365125</xdr:colOff>
      <xdr:row>0</xdr:row>
      <xdr:rowOff>323850</xdr:rowOff>
    </xdr:to>
    <xdr:sp macro="" textlink="">
      <xdr:nvSpPr>
        <xdr:cNvPr id="3" name="額縁 6">
          <a:hlinkClick xmlns:r="http://schemas.openxmlformats.org/officeDocument/2006/relationships" r:id="rId1"/>
          <a:extLst>
            <a:ext uri="{FF2B5EF4-FFF2-40B4-BE49-F238E27FC236}">
              <a16:creationId xmlns:a16="http://schemas.microsoft.com/office/drawing/2014/main" id="{A2AC31FB-FE5D-45EA-9F21-0290E9A7CDE6}"/>
            </a:ext>
          </a:extLst>
        </xdr:cNvPr>
        <xdr:cNvSpPr/>
      </xdr:nvSpPr>
      <xdr:spPr>
        <a:xfrm>
          <a:off x="49974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57150</xdr:colOff>
      <xdr:row>0</xdr:row>
      <xdr:rowOff>57150</xdr:rowOff>
    </xdr:from>
    <xdr:to>
      <xdr:col>17</xdr:col>
      <xdr:colOff>9525</xdr:colOff>
      <xdr:row>0</xdr:row>
      <xdr:rowOff>323850</xdr:rowOff>
    </xdr:to>
    <xdr:sp macro="" textlink="">
      <xdr:nvSpPr>
        <xdr:cNvPr id="4" name="額縁 6">
          <a:hlinkClick xmlns:r="http://schemas.openxmlformats.org/officeDocument/2006/relationships" r:id="rId2"/>
          <a:extLst>
            <a:ext uri="{FF2B5EF4-FFF2-40B4-BE49-F238E27FC236}">
              <a16:creationId xmlns:a16="http://schemas.microsoft.com/office/drawing/2014/main" id="{8BCADBCE-357C-47F2-963F-B5A1FCC7F2B3}"/>
            </a:ext>
          </a:extLst>
        </xdr:cNvPr>
        <xdr:cNvSpPr/>
      </xdr:nvSpPr>
      <xdr:spPr>
        <a:xfrm>
          <a:off x="6496050" y="571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別紙⑥記載例へ移動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3</xdr:row>
      <xdr:rowOff>0</xdr:rowOff>
    </xdr:to>
    <xdr:sp macro="" textlink="">
      <xdr:nvSpPr>
        <xdr:cNvPr id="2" name="正方形/長方形 1">
          <a:extLst>
            <a:ext uri="{FF2B5EF4-FFF2-40B4-BE49-F238E27FC236}">
              <a16:creationId xmlns:a16="http://schemas.microsoft.com/office/drawing/2014/main" id="{8E3BB1E9-F035-4173-BCFD-94E151B5B08D}"/>
            </a:ext>
          </a:extLst>
        </xdr:cNvPr>
        <xdr:cNvSpPr/>
      </xdr:nvSpPr>
      <xdr:spPr>
        <a:xfrm>
          <a:off x="0" y="0"/>
          <a:ext cx="1638300" cy="46990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別　紙　⑦</a:t>
          </a:r>
        </a:p>
      </xdr:txBody>
    </xdr:sp>
    <xdr:clientData/>
  </xdr:twoCellAnchor>
  <xdr:twoCellAnchor>
    <xdr:from>
      <xdr:col>11</xdr:col>
      <xdr:colOff>165100</xdr:colOff>
      <xdr:row>0</xdr:row>
      <xdr:rowOff>50800</xdr:rowOff>
    </xdr:from>
    <xdr:to>
      <xdr:col>14</xdr:col>
      <xdr:colOff>371475</xdr:colOff>
      <xdr:row>0</xdr:row>
      <xdr:rowOff>317500</xdr:rowOff>
    </xdr:to>
    <xdr:sp macro="" textlink="">
      <xdr:nvSpPr>
        <xdr:cNvPr id="3" name="額縁 6">
          <a:hlinkClick xmlns:r="http://schemas.openxmlformats.org/officeDocument/2006/relationships" r:id="rId1"/>
          <a:extLst>
            <a:ext uri="{FF2B5EF4-FFF2-40B4-BE49-F238E27FC236}">
              <a16:creationId xmlns:a16="http://schemas.microsoft.com/office/drawing/2014/main" id="{56827C51-BCD6-4D5C-8EC8-8E8D4812A89C}"/>
            </a:ext>
          </a:extLst>
        </xdr:cNvPr>
        <xdr:cNvSpPr/>
      </xdr:nvSpPr>
      <xdr:spPr>
        <a:xfrm>
          <a:off x="5003800" y="5080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基本情報へ移動</a:t>
          </a:r>
        </a:p>
      </xdr:txBody>
    </xdr:sp>
    <xdr:clientData/>
  </xdr:twoCellAnchor>
  <xdr:twoCellAnchor>
    <xdr:from>
      <xdr:col>15</xdr:col>
      <xdr:colOff>63500</xdr:colOff>
      <xdr:row>0</xdr:row>
      <xdr:rowOff>44450</xdr:rowOff>
    </xdr:from>
    <xdr:to>
      <xdr:col>17</xdr:col>
      <xdr:colOff>15875</xdr:colOff>
      <xdr:row>0</xdr:row>
      <xdr:rowOff>311150</xdr:rowOff>
    </xdr:to>
    <xdr:sp macro="" textlink="">
      <xdr:nvSpPr>
        <xdr:cNvPr id="4" name="額縁 6">
          <a:hlinkClick xmlns:r="http://schemas.openxmlformats.org/officeDocument/2006/relationships" r:id="rId2"/>
          <a:extLst>
            <a:ext uri="{FF2B5EF4-FFF2-40B4-BE49-F238E27FC236}">
              <a16:creationId xmlns:a16="http://schemas.microsoft.com/office/drawing/2014/main" id="{27AD619C-626C-46A0-A81B-8E494CB44F23}"/>
            </a:ext>
          </a:extLst>
        </xdr:cNvPr>
        <xdr:cNvSpPr/>
      </xdr:nvSpPr>
      <xdr:spPr>
        <a:xfrm>
          <a:off x="6502400" y="44450"/>
          <a:ext cx="1406525" cy="2667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t>別紙⑦記載例へ移動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ogoform.jp/form/3PrJ/1387448"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9161-316F-4B4F-B5F3-7D30506A9CDC}">
  <sheetPr codeName="Sheet2">
    <tabColor rgb="FFFFFF00"/>
    <pageSetUpPr fitToPage="1"/>
  </sheetPr>
  <dimension ref="A1:M59"/>
  <sheetViews>
    <sheetView showGridLines="0" tabSelected="1" zoomScaleNormal="100" workbookViewId="0">
      <pane ySplit="1" topLeftCell="A2" activePane="bottomLeft" state="frozen"/>
      <selection activeCell="I4" sqref="I4"/>
      <selection pane="bottomLeft" activeCell="E4" sqref="E4"/>
    </sheetView>
  </sheetViews>
  <sheetFormatPr defaultRowHeight="13.5"/>
  <cols>
    <col min="1" max="2" width="2.5" bestFit="1" customWidth="1"/>
    <col min="3" max="3" width="5" customWidth="1"/>
    <col min="4" max="4" width="17.875" customWidth="1"/>
    <col min="5" max="5" width="34.125" style="50" customWidth="1"/>
    <col min="6" max="6" width="9" bestFit="1" customWidth="1"/>
    <col min="7" max="7" width="7.125" customWidth="1"/>
  </cols>
  <sheetData>
    <row r="1" spans="1:8" ht="28.5" customHeight="1">
      <c r="A1" s="46" t="s">
        <v>173</v>
      </c>
      <c r="B1" s="1"/>
      <c r="C1" s="1"/>
      <c r="D1" s="1"/>
      <c r="E1" s="17"/>
      <c r="F1" s="1"/>
      <c r="G1" s="1"/>
      <c r="H1" s="1"/>
    </row>
    <row r="2" spans="1:8">
      <c r="A2" s="1"/>
      <c r="B2" s="1"/>
      <c r="C2" s="1"/>
      <c r="D2" s="1"/>
      <c r="E2" s="17"/>
      <c r="F2" s="1"/>
      <c r="G2" s="1"/>
      <c r="H2" s="1"/>
    </row>
    <row r="3" spans="1:8">
      <c r="A3" s="52">
        <v>1</v>
      </c>
      <c r="B3" s="52"/>
      <c r="C3" s="52" t="s">
        <v>112</v>
      </c>
      <c r="D3" s="52"/>
      <c r="E3" s="53"/>
      <c r="F3" s="52"/>
      <c r="G3" s="3" t="str">
        <f>IF(COUNTBLANK(E4:E5)+COUNTBLANK(E8:E14)=0,"OK","")</f>
        <v/>
      </c>
      <c r="H3" s="1"/>
    </row>
    <row r="4" spans="1:8">
      <c r="A4" s="52"/>
      <c r="B4" s="1">
        <v>1</v>
      </c>
      <c r="C4" s="1"/>
      <c r="D4" s="1" t="s">
        <v>106</v>
      </c>
      <c r="E4" s="47"/>
      <c r="F4" s="1" t="str">
        <f>IF(E4="","都道府県～区","")</f>
        <v>都道府県～区</v>
      </c>
      <c r="G4" s="1"/>
      <c r="H4" s="1"/>
    </row>
    <row r="5" spans="1:8">
      <c r="A5" s="52"/>
      <c r="B5" s="1"/>
      <c r="C5" s="1"/>
      <c r="D5" s="1"/>
      <c r="E5" s="47"/>
      <c r="F5" s="1" t="str">
        <f>IF(E5="","町名以下","")</f>
        <v>町名以下</v>
      </c>
      <c r="G5" s="1"/>
      <c r="H5" s="1"/>
    </row>
    <row r="6" spans="1:8">
      <c r="A6" s="52"/>
      <c r="B6" s="1"/>
      <c r="C6" s="1"/>
      <c r="D6" s="1"/>
      <c r="E6" s="63" t="str">
        <f>IF(E4&lt;&gt;"",CONCATENATE(E4,E5),"")</f>
        <v/>
      </c>
      <c r="F6" s="1"/>
      <c r="G6" s="1"/>
      <c r="H6" s="1"/>
    </row>
    <row r="7" spans="1:8">
      <c r="A7" s="52"/>
      <c r="B7" s="1"/>
      <c r="C7" s="1"/>
      <c r="D7" s="1"/>
      <c r="E7" s="17"/>
      <c r="F7" s="1"/>
      <c r="G7" s="1"/>
      <c r="H7" s="1"/>
    </row>
    <row r="8" spans="1:8">
      <c r="A8" s="52"/>
      <c r="B8" s="1">
        <v>2</v>
      </c>
      <c r="C8" s="1"/>
      <c r="D8" s="1" t="s">
        <v>108</v>
      </c>
      <c r="E8" s="47"/>
      <c r="F8" s="1"/>
      <c r="G8" s="1"/>
      <c r="H8" s="1"/>
    </row>
    <row r="9" spans="1:8">
      <c r="A9" s="52"/>
      <c r="B9" s="1">
        <v>3</v>
      </c>
      <c r="C9" s="1"/>
      <c r="D9" s="1" t="s">
        <v>109</v>
      </c>
      <c r="E9" s="48"/>
      <c r="F9" s="1"/>
      <c r="G9" s="1"/>
      <c r="H9" s="1"/>
    </row>
    <row r="10" spans="1:8">
      <c r="A10" s="52"/>
      <c r="B10" s="1">
        <v>4</v>
      </c>
      <c r="C10" s="1"/>
      <c r="D10" s="1" t="s">
        <v>110</v>
      </c>
      <c r="E10" s="48"/>
      <c r="F10" s="1"/>
      <c r="G10" s="1"/>
      <c r="H10" s="1"/>
    </row>
    <row r="11" spans="1:8">
      <c r="A11" s="52"/>
      <c r="B11" s="1">
        <v>5</v>
      </c>
      <c r="C11" s="1"/>
      <c r="D11" s="1" t="s">
        <v>111</v>
      </c>
      <c r="E11" s="48"/>
      <c r="F11" s="1"/>
      <c r="G11" s="1"/>
      <c r="H11" s="1"/>
    </row>
    <row r="12" spans="1:8">
      <c r="A12" s="52"/>
      <c r="B12" s="1">
        <v>6</v>
      </c>
      <c r="C12" s="1"/>
      <c r="D12" s="1" t="s">
        <v>114</v>
      </c>
      <c r="E12" s="48"/>
      <c r="F12" s="1"/>
      <c r="G12" s="1"/>
      <c r="H12" s="1"/>
    </row>
    <row r="13" spans="1:8">
      <c r="A13" s="52"/>
      <c r="B13" s="1">
        <v>7</v>
      </c>
      <c r="C13" s="1"/>
      <c r="D13" s="1" t="s">
        <v>107</v>
      </c>
      <c r="E13" s="49"/>
      <c r="F13" s="1"/>
      <c r="G13" s="1"/>
      <c r="H13" s="1"/>
    </row>
    <row r="14" spans="1:8">
      <c r="A14" s="52"/>
      <c r="B14" s="1">
        <v>8</v>
      </c>
      <c r="C14" s="1"/>
      <c r="D14" s="1" t="s">
        <v>189</v>
      </c>
      <c r="E14" s="90"/>
      <c r="F14" s="1"/>
      <c r="G14" s="1"/>
      <c r="H14" s="1"/>
    </row>
    <row r="15" spans="1:8">
      <c r="A15" s="52">
        <v>2</v>
      </c>
      <c r="B15" s="52"/>
      <c r="C15" s="52" t="s">
        <v>122</v>
      </c>
      <c r="D15" s="52"/>
      <c r="E15" s="53"/>
      <c r="F15" s="52"/>
      <c r="G15" s="3" t="str">
        <f>IF(AND(COUNTBLANK(E16:E17)=0, H20=1, COUNTIF(G20:G26,"&gt;=1")=1),"OK","")</f>
        <v/>
      </c>
      <c r="H15" s="1"/>
    </row>
    <row r="16" spans="1:8">
      <c r="A16" s="52"/>
      <c r="B16" s="1">
        <v>1</v>
      </c>
      <c r="C16" s="1"/>
      <c r="D16" s="1" t="s">
        <v>113</v>
      </c>
      <c r="E16" s="47"/>
      <c r="F16" s="1"/>
      <c r="G16" s="1"/>
      <c r="H16" s="1"/>
    </row>
    <row r="17" spans="1:8">
      <c r="A17" s="52"/>
      <c r="B17" s="1">
        <v>2</v>
      </c>
      <c r="C17" s="1"/>
      <c r="D17" s="1" t="s">
        <v>115</v>
      </c>
      <c r="E17" s="47"/>
      <c r="F17" s="1"/>
      <c r="G17" s="1"/>
      <c r="H17" s="1"/>
    </row>
    <row r="18" spans="1:8">
      <c r="A18" s="52"/>
      <c r="B18" s="1">
        <v>3</v>
      </c>
      <c r="C18" s="1"/>
      <c r="D18" s="1" t="s">
        <v>116</v>
      </c>
      <c r="E18" s="58" t="str">
        <f>IF(AND(H20=0,E17&lt;&gt;""),"下記のうち、該当するもの１つに☑して別紙を入力ください","")</f>
        <v/>
      </c>
      <c r="F18" s="1"/>
      <c r="G18" s="1"/>
      <c r="H18" s="1"/>
    </row>
    <row r="19" spans="1:8">
      <c r="A19" s="52"/>
      <c r="B19" s="1"/>
      <c r="C19" s="1"/>
      <c r="D19" s="1"/>
      <c r="E19" s="75" t="str">
        <f>IF(COUNTIF($G$20:$G$26,"&gt;=1")&gt;1,"※入力する別紙は１種類のみです","")</f>
        <v/>
      </c>
      <c r="F19" s="3"/>
      <c r="G19" s="1"/>
      <c r="H19" s="74" t="str">
        <f>IF(COUNTIF($G$20:$G$26,"&gt;=1")&gt;=1,
INDEX({"別紙①","別紙②","別紙③","別紙④","別紙⑤","別紙⑥","別紙⑦"},
MATCH(1,INDEX(($G$20:$G$26&gt;=1)*1,0),0)),
"")</f>
        <v/>
      </c>
    </row>
    <row r="20" spans="1:8" ht="30.95" customHeight="1">
      <c r="A20" s="52"/>
      <c r="C20" s="54" t="s">
        <v>126</v>
      </c>
      <c r="D20" s="92" t="s">
        <v>117</v>
      </c>
      <c r="E20" s="92"/>
      <c r="F20" s="55"/>
      <c r="G20" s="76" t="str">
        <f>①!$O$2</f>
        <v xml:space="preserve"> </v>
      </c>
      <c r="H20" s="57">
        <f>COUNTIF(C20:C26,"☑")</f>
        <v>0</v>
      </c>
    </row>
    <row r="21" spans="1:8" ht="30.95" customHeight="1">
      <c r="A21" s="52"/>
      <c r="C21" s="54" t="s">
        <v>126</v>
      </c>
      <c r="D21" s="92" t="s">
        <v>118</v>
      </c>
      <c r="E21" s="92"/>
      <c r="F21" s="55"/>
      <c r="G21" s="76" t="str">
        <f>②!$O$2</f>
        <v xml:space="preserve"> </v>
      </c>
    </row>
    <row r="22" spans="1:8" ht="30.95" customHeight="1">
      <c r="A22" s="52"/>
      <c r="C22" s="54" t="s">
        <v>126</v>
      </c>
      <c r="D22" s="92" t="s">
        <v>119</v>
      </c>
      <c r="E22" s="92"/>
      <c r="F22" s="55"/>
      <c r="G22" s="76" t="str">
        <f>③!$O$2</f>
        <v xml:space="preserve"> </v>
      </c>
    </row>
    <row r="23" spans="1:8" ht="30.95" customHeight="1">
      <c r="A23" s="52"/>
      <c r="C23" s="54" t="s">
        <v>126</v>
      </c>
      <c r="D23" s="92" t="s">
        <v>120</v>
      </c>
      <c r="E23" s="92"/>
      <c r="F23" s="55"/>
      <c r="G23" s="76" t="str">
        <f>④!$O$2</f>
        <v xml:space="preserve"> </v>
      </c>
    </row>
    <row r="24" spans="1:8" ht="39" customHeight="1">
      <c r="A24" s="52"/>
      <c r="C24" s="54" t="s">
        <v>126</v>
      </c>
      <c r="D24" s="92" t="s">
        <v>180</v>
      </c>
      <c r="E24" s="92"/>
      <c r="F24" s="55"/>
      <c r="G24" s="76" t="str">
        <f>⑤!$O$2</f>
        <v xml:space="preserve"> </v>
      </c>
    </row>
    <row r="25" spans="1:8" ht="39" customHeight="1">
      <c r="A25" s="52"/>
      <c r="C25" s="54" t="s">
        <v>126</v>
      </c>
      <c r="D25" s="92" t="s">
        <v>179</v>
      </c>
      <c r="E25" s="92"/>
      <c r="F25" s="56"/>
      <c r="G25" s="77" t="str">
        <f>⑥!O$2</f>
        <v xml:space="preserve"> </v>
      </c>
    </row>
    <row r="26" spans="1:8" ht="30.95" customHeight="1">
      <c r="A26" s="52"/>
      <c r="C26" s="54" t="s">
        <v>126</v>
      </c>
      <c r="D26" s="92" t="s">
        <v>121</v>
      </c>
      <c r="E26" s="92"/>
      <c r="F26" s="55"/>
      <c r="G26" s="76" t="str">
        <f>⑦!$O$2</f>
        <v xml:space="preserve"> </v>
      </c>
    </row>
    <row r="27" spans="1:8">
      <c r="A27" s="52"/>
      <c r="B27" s="1"/>
      <c r="C27" s="1"/>
      <c r="D27" s="1"/>
      <c r="E27" s="17"/>
      <c r="F27" s="1"/>
      <c r="G27" s="1"/>
      <c r="H27" s="1"/>
    </row>
    <row r="28" spans="1:8">
      <c r="A28" s="52"/>
    </row>
    <row r="29" spans="1:8">
      <c r="A29" s="52">
        <v>3</v>
      </c>
      <c r="B29" s="52"/>
      <c r="C29" s="52" t="s">
        <v>127</v>
      </c>
      <c r="D29" s="52"/>
      <c r="E29" s="53"/>
      <c r="F29" s="52"/>
      <c r="G29" s="3" t="str">
        <f>IF(H31=3,"OK","")</f>
        <v/>
      </c>
    </row>
    <row r="30" spans="1:8" ht="16.5">
      <c r="A30" s="52"/>
      <c r="B30" s="1"/>
      <c r="C30" s="1" t="s">
        <v>128</v>
      </c>
      <c r="D30" s="1"/>
      <c r="E30" s="17"/>
      <c r="F30" s="1"/>
    </row>
    <row r="31" spans="1:8" ht="36.6" customHeight="1">
      <c r="A31" s="52"/>
      <c r="C31" s="54" t="s">
        <v>126</v>
      </c>
      <c r="D31" s="93" t="s">
        <v>123</v>
      </c>
      <c r="E31" s="93"/>
      <c r="F31" s="93"/>
      <c r="H31" s="57">
        <f>COUNTIF(C31:C33,"☑")</f>
        <v>0</v>
      </c>
    </row>
    <row r="32" spans="1:8" ht="36.6" customHeight="1">
      <c r="A32" s="52"/>
      <c r="C32" s="54" t="s">
        <v>126</v>
      </c>
      <c r="D32" s="93" t="s">
        <v>124</v>
      </c>
      <c r="E32" s="93"/>
      <c r="F32" s="93"/>
    </row>
    <row r="33" spans="1:8" ht="36.6" customHeight="1">
      <c r="A33" s="52"/>
      <c r="C33" s="54" t="s">
        <v>126</v>
      </c>
      <c r="D33" s="93" t="s">
        <v>125</v>
      </c>
      <c r="E33" s="93"/>
      <c r="F33" s="93"/>
    </row>
    <row r="34" spans="1:8">
      <c r="A34" s="52"/>
    </row>
    <row r="35" spans="1:8">
      <c r="A35" s="52">
        <v>4</v>
      </c>
      <c r="B35" s="52"/>
      <c r="C35" s="52" t="s">
        <v>182</v>
      </c>
      <c r="D35" s="52"/>
      <c r="E35" s="53"/>
      <c r="F35" s="52"/>
      <c r="G35" s="3" t="str">
        <f>IF(H36=0,"OK","")</f>
        <v/>
      </c>
    </row>
    <row r="36" spans="1:8">
      <c r="A36" s="52"/>
      <c r="B36" s="1"/>
      <c r="C36" s="1" t="s">
        <v>181</v>
      </c>
      <c r="D36" s="1"/>
      <c r="E36" s="17"/>
      <c r="F36" s="1"/>
      <c r="H36" s="57">
        <f>6-COUNTA(E37:E42)</f>
        <v>6</v>
      </c>
    </row>
    <row r="37" spans="1:8">
      <c r="A37" s="61"/>
      <c r="D37" s="1" t="s">
        <v>64</v>
      </c>
      <c r="E37" s="62"/>
    </row>
    <row r="38" spans="1:8">
      <c r="A38" s="61"/>
      <c r="D38" s="1" t="s">
        <v>65</v>
      </c>
      <c r="E38" s="62"/>
    </row>
    <row r="39" spans="1:8">
      <c r="A39" s="61"/>
      <c r="D39" s="1" t="s">
        <v>129</v>
      </c>
      <c r="E39" s="62"/>
    </row>
    <row r="40" spans="1:8">
      <c r="A40" s="61"/>
      <c r="D40" s="1" t="s">
        <v>67</v>
      </c>
      <c r="E40" s="62"/>
    </row>
    <row r="41" spans="1:8">
      <c r="A41" s="61"/>
      <c r="D41" s="1" t="s">
        <v>68</v>
      </c>
      <c r="E41" s="62"/>
    </row>
    <row r="42" spans="1:8">
      <c r="A42" s="61"/>
      <c r="D42" s="1" t="s">
        <v>69</v>
      </c>
      <c r="E42" s="62"/>
    </row>
    <row r="43" spans="1:8">
      <c r="A43" s="61"/>
    </row>
    <row r="44" spans="1:8" ht="45.95" customHeight="1">
      <c r="A44" s="61"/>
      <c r="C44" s="54" t="str">
        <f>IF(H36=0,"☑","")</f>
        <v/>
      </c>
      <c r="D44" s="94" t="str">
        <f>IF(H36=0,"仙台市ホームページ掲載の「せんだいオンライン申請サービスの申請フォーム」により，補助金の交付を受けることとなる場合の口座番号等の情報を提出している。","")</f>
        <v/>
      </c>
      <c r="E44" s="94"/>
      <c r="F44" s="94"/>
    </row>
    <row r="45" spans="1:8">
      <c r="A45" s="61"/>
    </row>
    <row r="46" spans="1:8">
      <c r="A46" s="52"/>
      <c r="B46" s="52"/>
      <c r="C46" s="52" t="s">
        <v>178</v>
      </c>
      <c r="D46" s="52"/>
      <c r="E46" s="53"/>
      <c r="F46" s="52"/>
    </row>
    <row r="47" spans="1:8">
      <c r="A47" s="52"/>
      <c r="B47" s="1"/>
      <c r="C47" s="1"/>
      <c r="D47" s="1"/>
      <c r="E47" s="17"/>
      <c r="F47" s="1"/>
    </row>
    <row r="48" spans="1:8">
      <c r="A48" s="52"/>
      <c r="B48" s="1"/>
      <c r="C48" s="1"/>
      <c r="D48" s="1"/>
      <c r="E48" s="17"/>
      <c r="F48" s="1"/>
    </row>
    <row r="49" spans="1:13">
      <c r="A49" s="52"/>
      <c r="B49" s="1"/>
      <c r="C49" s="1"/>
      <c r="D49" s="1"/>
      <c r="E49" s="17"/>
      <c r="F49" s="1"/>
    </row>
    <row r="50" spans="1:13">
      <c r="A50" s="52"/>
      <c r="B50" s="1"/>
      <c r="C50" s="1" t="s">
        <v>183</v>
      </c>
      <c r="D50" s="1"/>
      <c r="E50" s="17"/>
      <c r="F50" s="1"/>
    </row>
    <row r="51" spans="1:13">
      <c r="A51" s="52"/>
      <c r="B51" s="1"/>
      <c r="C51" s="1" t="s">
        <v>188</v>
      </c>
      <c r="D51" s="1"/>
      <c r="E51" s="17"/>
      <c r="F51" s="1"/>
    </row>
    <row r="52" spans="1:13">
      <c r="A52" s="52"/>
      <c r="B52" s="1"/>
      <c r="C52" s="1"/>
      <c r="D52" s="78" t="str">
        <f>IF(AND(E17&lt;&gt;"",E16&lt;&gt;""),CONCATENATE("様式１","_",E17,"_",E16),"")</f>
        <v/>
      </c>
      <c r="E52" s="17"/>
      <c r="F52" s="1"/>
    </row>
    <row r="53" spans="1:13">
      <c r="A53" s="61"/>
      <c r="B53" s="1"/>
      <c r="C53" s="1" t="s">
        <v>184</v>
      </c>
    </row>
    <row r="54" spans="1:13">
      <c r="A54" s="61"/>
      <c r="C54" s="1"/>
    </row>
    <row r="55" spans="1:13">
      <c r="A55" s="61"/>
      <c r="C55" s="91" t="s">
        <v>194</v>
      </c>
      <c r="D55" s="81"/>
    </row>
    <row r="56" spans="1:13">
      <c r="A56" s="61"/>
      <c r="E56"/>
      <c r="M56" s="72"/>
    </row>
    <row r="57" spans="1:13">
      <c r="A57" s="61"/>
      <c r="C57" s="1" t="s">
        <v>175</v>
      </c>
      <c r="E57"/>
      <c r="M57" s="72"/>
    </row>
    <row r="58" spans="1:13">
      <c r="A58" s="61"/>
      <c r="C58" s="6" t="s">
        <v>176</v>
      </c>
      <c r="D58" s="1" t="s">
        <v>177</v>
      </c>
      <c r="E58"/>
      <c r="M58" s="72"/>
    </row>
    <row r="59" spans="1:13">
      <c r="A59" s="61"/>
      <c r="D59" s="1" t="s">
        <v>186</v>
      </c>
      <c r="E59"/>
      <c r="M59" s="72"/>
    </row>
  </sheetData>
  <mergeCells count="11">
    <mergeCell ref="D26:E26"/>
    <mergeCell ref="D31:F31"/>
    <mergeCell ref="D32:F32"/>
    <mergeCell ref="D33:F33"/>
    <mergeCell ref="D44:F44"/>
    <mergeCell ref="D25:E25"/>
    <mergeCell ref="D20:E20"/>
    <mergeCell ref="D21:E21"/>
    <mergeCell ref="D23:E23"/>
    <mergeCell ref="D22:E22"/>
    <mergeCell ref="D24:E24"/>
  </mergeCells>
  <phoneticPr fontId="2"/>
  <conditionalFormatting sqref="C20:C26">
    <cfRule type="expression" dxfId="14" priority="6">
      <formula>AND($E$17&lt;&gt;"",$H$20=0)</formula>
    </cfRule>
  </conditionalFormatting>
  <conditionalFormatting sqref="C31:C33">
    <cfRule type="expression" dxfId="13" priority="5">
      <formula>C31="□"</formula>
    </cfRule>
  </conditionalFormatting>
  <conditionalFormatting sqref="E4">
    <cfRule type="expression" dxfId="12" priority="25">
      <formula>E4=""</formula>
    </cfRule>
  </conditionalFormatting>
  <conditionalFormatting sqref="E5">
    <cfRule type="expression" dxfId="11" priority="24">
      <formula>AND($E$4&lt;&gt;"",$E$5="")</formula>
    </cfRule>
  </conditionalFormatting>
  <conditionalFormatting sqref="E8">
    <cfRule type="expression" dxfId="10" priority="22">
      <formula>AND($E$5&lt;&gt;"",$E$8="")</formula>
    </cfRule>
  </conditionalFormatting>
  <conditionalFormatting sqref="E9:E12">
    <cfRule type="expression" dxfId="9" priority="21">
      <formula>AND(E8&lt;&gt;"",E9="")</formula>
    </cfRule>
  </conditionalFormatting>
  <conditionalFormatting sqref="E13">
    <cfRule type="expression" dxfId="8" priority="20">
      <formula>AND($E$12&lt;&gt;"",$E$13="")</formula>
    </cfRule>
  </conditionalFormatting>
  <conditionalFormatting sqref="E14">
    <cfRule type="expression" dxfId="7" priority="1">
      <formula>AND($E$13&lt;&gt;"",$E$14="")</formula>
    </cfRule>
  </conditionalFormatting>
  <conditionalFormatting sqref="E16">
    <cfRule type="expression" dxfId="6" priority="19">
      <formula>AND($E$14&lt;&gt;"",$E$16="")</formula>
    </cfRule>
  </conditionalFormatting>
  <conditionalFormatting sqref="E17">
    <cfRule type="expression" dxfId="5" priority="16">
      <formula>AND($E$16&lt;&gt;"",$E$17="")</formula>
    </cfRule>
  </conditionalFormatting>
  <conditionalFormatting sqref="E37:E42">
    <cfRule type="expression" dxfId="4" priority="2">
      <formula>ISBLANK(E37)</formula>
    </cfRule>
  </conditionalFormatting>
  <dataValidations count="7">
    <dataValidation type="date" operator="greaterThanOrEqual" allowBlank="1" showInputMessage="1" showErrorMessage="1" prompt="様式１の作成日付に反映されます。_x000a_例）2026/1/1_x000a_例）令和8年1月1日" sqref="E13" xr:uid="{AE0CCBDE-2809-41B1-A78A-D34332DE2A8D}">
      <formula1>44927</formula1>
    </dataValidation>
    <dataValidation imeMode="halfAlpha" allowBlank="1" showInputMessage="1" showErrorMessage="1" sqref="E11" xr:uid="{1920EAAA-92BC-43A1-ACBD-5C5804A81204}"/>
    <dataValidation imeMode="halfAlpha" allowBlank="1" showInputMessage="1" showErrorMessage="1" prompt="10桁の事業所番号を入力してください。_x000a_" sqref="E9" xr:uid="{4F872B2C-0244-471F-B4DE-AF64C12ED285}"/>
    <dataValidation allowBlank="1" showInputMessage="1" showErrorMessage="1" prompt="例）_x000a_代表理事　○○○○" sqref="E10" xr:uid="{07F8785C-833B-44F3-8A31-A4631065ECF9}"/>
    <dataValidation imeMode="halfAlpha" allowBlank="1" showInputMessage="1" showErrorMessage="1" prompt="ハイフンなしで入力してください" sqref="E12" xr:uid="{86DF7216-8740-4959-BA54-97AAFE49AAF0}"/>
    <dataValidation type="list" allowBlank="1" showInputMessage="1" showErrorMessage="1" sqref="C31:C33 C20:C26" xr:uid="{0A0A5FC8-360E-44A8-A2A8-D6A5C5DFBEBD}">
      <formula1>"□,☑"</formula1>
    </dataValidation>
    <dataValidation type="list" allowBlank="1" showInputMessage="1" showErrorMessage="1" sqref="E39" xr:uid="{2773EE75-8012-4FB5-93D1-12483A722912}">
      <formula1>"普通,当座"</formula1>
    </dataValidation>
  </dataValidations>
  <hyperlinks>
    <hyperlink ref="C55" r:id="rId1" xr:uid="{18506DF1-E72A-4526-A8B9-967A226A872A}"/>
  </hyperlinks>
  <pageMargins left="0.7" right="0.7" top="0.75" bottom="0.75" header="0.3" footer="0.3"/>
  <pageSetup paperSize="9" scale="7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769A0B-AE6B-4E09-A1FD-72ACE3DF66E3}">
          <x14:formula1>
            <xm:f>リスト!$C$2:$C$34</xm:f>
          </x14:formula1>
          <xm:sqref>E16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A8A9-D9D0-4ED0-A02D-08F0F5699379}">
  <sheetPr codeName="Sheet1"/>
  <dimension ref="A1:AB70"/>
  <sheetViews>
    <sheetView showGridLines="0" zoomScaleNormal="100" zoomScaleSheetLayoutView="85" workbookViewId="0">
      <pane ySplit="1" topLeftCell="A2" activePane="bottomLeft" state="frozen"/>
      <selection pane="bottomLeft" activeCell="AB22" sqref="AB22"/>
    </sheetView>
  </sheetViews>
  <sheetFormatPr defaultColWidth="9" defaultRowHeight="13.5"/>
  <cols>
    <col min="1" max="27" width="3.375" style="1" customWidth="1"/>
    <col min="28" max="28" width="7.625" style="6" customWidth="1"/>
    <col min="29" max="33" width="3.375" style="1" customWidth="1"/>
    <col min="34" max="16384" width="9" style="1"/>
  </cols>
  <sheetData>
    <row r="1" spans="1:26" customFormat="1" ht="28.5" customHeight="1">
      <c r="A1" s="46" t="s">
        <v>174</v>
      </c>
      <c r="B1" s="1"/>
      <c r="C1" s="1"/>
      <c r="D1" s="1"/>
      <c r="E1" s="17"/>
      <c r="F1" s="1"/>
      <c r="G1" s="1"/>
      <c r="H1" s="1"/>
    </row>
    <row r="2" spans="1:26" ht="18.600000000000001" customHeight="1">
      <c r="A2" s="8" t="s">
        <v>51</v>
      </c>
      <c r="C2" s="7"/>
      <c r="D2" s="7"/>
      <c r="E2" s="7"/>
      <c r="F2" s="7"/>
      <c r="G2" s="7"/>
      <c r="H2" s="7"/>
      <c r="I2" s="7"/>
      <c r="J2" s="7"/>
      <c r="K2" s="7"/>
      <c r="L2" s="7"/>
      <c r="M2" s="7"/>
      <c r="N2" s="7"/>
      <c r="O2" s="7"/>
      <c r="P2" s="7"/>
      <c r="Q2" s="7"/>
      <c r="R2" s="7"/>
      <c r="S2" s="7"/>
      <c r="T2" s="7"/>
      <c r="U2" s="7"/>
      <c r="V2" s="7"/>
      <c r="W2" s="7"/>
      <c r="X2" s="7"/>
    </row>
    <row r="3" spans="1:26" ht="18.600000000000001" customHeight="1">
      <c r="A3" s="8"/>
      <c r="C3" s="7"/>
      <c r="D3" s="7"/>
      <c r="E3" s="7"/>
      <c r="F3" s="7"/>
      <c r="G3" s="7"/>
      <c r="H3" s="7"/>
      <c r="I3" s="7"/>
      <c r="J3" s="7"/>
      <c r="K3" s="7"/>
      <c r="L3" s="7"/>
      <c r="M3" s="7"/>
      <c r="N3" s="7"/>
      <c r="O3" s="7"/>
      <c r="P3" s="7"/>
      <c r="Q3" s="7"/>
      <c r="R3" s="7"/>
      <c r="S3" s="7"/>
      <c r="T3" s="7"/>
      <c r="U3" s="7"/>
      <c r="V3" s="7"/>
      <c r="W3" s="7"/>
      <c r="X3" s="7"/>
    </row>
    <row r="4" spans="1:26" ht="37.5" customHeight="1">
      <c r="C4" s="185" t="s">
        <v>0</v>
      </c>
      <c r="D4" s="185"/>
      <c r="E4" s="185"/>
      <c r="F4" s="185"/>
      <c r="G4" s="185"/>
      <c r="H4" s="185"/>
      <c r="I4" s="185"/>
      <c r="J4" s="185"/>
      <c r="K4" s="185"/>
      <c r="L4" s="185"/>
      <c r="M4" s="185"/>
      <c r="N4" s="185"/>
      <c r="O4" s="185"/>
      <c r="P4" s="185"/>
      <c r="Q4" s="185"/>
      <c r="R4" s="185"/>
      <c r="S4" s="185"/>
      <c r="T4" s="185"/>
      <c r="U4" s="185"/>
      <c r="V4" s="185"/>
      <c r="W4" s="185"/>
      <c r="X4" s="185"/>
    </row>
    <row r="5" spans="1:26" ht="14.25" customHeight="1">
      <c r="A5" s="9"/>
      <c r="B5" s="9"/>
      <c r="C5" s="9"/>
      <c r="D5" s="9"/>
      <c r="E5" s="9"/>
      <c r="F5" s="9"/>
      <c r="G5" s="9"/>
      <c r="H5" s="9"/>
      <c r="I5" s="9"/>
      <c r="J5" s="9"/>
      <c r="K5" s="9"/>
      <c r="L5" s="9"/>
      <c r="M5" s="9"/>
      <c r="N5" s="9"/>
      <c r="O5" s="9"/>
      <c r="P5" s="9"/>
      <c r="Q5" s="9"/>
      <c r="R5" s="9"/>
      <c r="S5" s="9"/>
      <c r="T5" s="9"/>
      <c r="U5" s="9"/>
      <c r="V5" s="9"/>
      <c r="W5" s="9"/>
      <c r="X5" s="9"/>
      <c r="Y5" s="9"/>
      <c r="Z5" s="9"/>
    </row>
    <row r="6" spans="1:26" ht="15.75" customHeight="1">
      <c r="A6" s="9"/>
      <c r="B6" s="9"/>
      <c r="C6" s="9"/>
      <c r="D6" s="9"/>
      <c r="E6" s="9"/>
      <c r="F6" s="9"/>
      <c r="G6" s="9"/>
      <c r="H6" s="9"/>
      <c r="I6" s="9"/>
      <c r="J6" s="9"/>
      <c r="K6" s="9"/>
      <c r="L6" s="9"/>
      <c r="M6" s="9"/>
      <c r="N6" s="9"/>
      <c r="O6" s="9"/>
      <c r="P6" s="9"/>
      <c r="Q6" s="9"/>
      <c r="R6" s="9"/>
      <c r="S6" s="9"/>
      <c r="T6" s="184">
        <f>基本情報!E13</f>
        <v>0</v>
      </c>
      <c r="U6" s="184"/>
      <c r="V6" s="184"/>
      <c r="W6" s="184"/>
      <c r="X6" s="184"/>
      <c r="Y6" s="184"/>
      <c r="Z6" s="184"/>
    </row>
    <row r="7" spans="1:26" ht="14.25" customHeight="1">
      <c r="A7" s="9"/>
      <c r="B7" s="9"/>
      <c r="C7" s="9"/>
      <c r="D7" s="9"/>
      <c r="E7" s="9"/>
      <c r="F7" s="9"/>
      <c r="G7" s="9"/>
      <c r="H7" s="9"/>
      <c r="I7" s="9"/>
      <c r="J7" s="9"/>
      <c r="K7" s="9"/>
      <c r="L7" s="9"/>
      <c r="M7" s="9"/>
      <c r="N7" s="9"/>
      <c r="O7" s="9"/>
      <c r="P7" s="9"/>
      <c r="Q7" s="9"/>
      <c r="R7" s="9"/>
      <c r="S7" s="9"/>
      <c r="T7" s="9"/>
      <c r="U7" s="9"/>
      <c r="V7" s="9"/>
      <c r="W7" s="9"/>
      <c r="X7" s="9"/>
      <c r="Y7" s="9"/>
      <c r="Z7" s="9"/>
    </row>
    <row r="8" spans="1:26" ht="15.75" customHeight="1">
      <c r="A8" s="9" t="s">
        <v>1</v>
      </c>
      <c r="B8" s="9"/>
      <c r="C8" s="9"/>
      <c r="D8" s="9"/>
      <c r="E8" s="9"/>
      <c r="F8" s="9"/>
      <c r="G8" s="9"/>
      <c r="H8" s="9"/>
      <c r="I8" s="9"/>
      <c r="J8" s="9"/>
      <c r="K8" s="9"/>
      <c r="L8" s="9"/>
      <c r="M8" s="9"/>
      <c r="N8" s="9"/>
      <c r="O8" s="9"/>
      <c r="P8" s="9"/>
      <c r="Q8" s="9"/>
      <c r="R8" s="9"/>
      <c r="S8" s="9"/>
      <c r="T8" s="9"/>
      <c r="U8" s="9"/>
      <c r="V8" s="9"/>
      <c r="W8" s="9"/>
      <c r="X8" s="9"/>
      <c r="Y8" s="9"/>
      <c r="Z8" s="9"/>
    </row>
    <row r="9" spans="1:26" ht="14.25" customHeight="1">
      <c r="A9" s="9"/>
      <c r="B9" s="9"/>
      <c r="C9" s="9"/>
      <c r="D9" s="9"/>
      <c r="E9" s="9"/>
      <c r="F9" s="9"/>
      <c r="G9" s="9"/>
      <c r="H9" s="9"/>
      <c r="I9" s="9"/>
      <c r="J9" s="9"/>
      <c r="K9" s="9"/>
      <c r="L9" s="9"/>
      <c r="M9" s="9"/>
      <c r="N9" s="9"/>
      <c r="O9" s="9"/>
      <c r="P9" s="9"/>
      <c r="Q9" s="9"/>
      <c r="R9" s="9"/>
      <c r="S9" s="9"/>
      <c r="T9" s="9"/>
      <c r="U9" s="9"/>
      <c r="V9" s="9"/>
      <c r="W9" s="9"/>
      <c r="X9" s="9"/>
      <c r="Y9" s="9"/>
      <c r="Z9" s="9"/>
    </row>
    <row r="10" spans="1:26" ht="15.75" customHeight="1">
      <c r="A10" s="9"/>
      <c r="B10" s="9"/>
      <c r="C10" s="9"/>
      <c r="D10" s="9"/>
      <c r="E10" s="9"/>
      <c r="F10" s="9"/>
      <c r="G10" s="9"/>
      <c r="H10" s="9"/>
      <c r="I10" s="9"/>
      <c r="J10" s="9"/>
      <c r="K10" s="9"/>
      <c r="L10" s="181" t="s">
        <v>2</v>
      </c>
      <c r="M10" s="181"/>
      <c r="N10" s="181"/>
      <c r="O10" s="181"/>
      <c r="P10" s="181"/>
      <c r="Q10" s="182" t="str">
        <f>基本情報!E6</f>
        <v/>
      </c>
      <c r="R10" s="182"/>
      <c r="S10" s="182"/>
      <c r="T10" s="182"/>
      <c r="U10" s="182"/>
      <c r="V10" s="182"/>
      <c r="W10" s="182"/>
      <c r="X10" s="182"/>
      <c r="Y10" s="182"/>
      <c r="Z10" s="182"/>
    </row>
    <row r="11" spans="1:26" ht="15.75" customHeight="1">
      <c r="A11" s="9"/>
      <c r="B11" s="9"/>
      <c r="C11" s="9"/>
      <c r="D11" s="9"/>
      <c r="E11" s="9"/>
      <c r="F11" s="9"/>
      <c r="G11" s="9"/>
      <c r="H11" s="9"/>
      <c r="I11" s="183" t="s">
        <v>5</v>
      </c>
      <c r="J11" s="183"/>
      <c r="K11" s="183"/>
      <c r="L11" s="181" t="s">
        <v>3</v>
      </c>
      <c r="M11" s="181"/>
      <c r="N11" s="181"/>
      <c r="O11" s="181"/>
      <c r="P11" s="181"/>
      <c r="Q11" s="182">
        <f>基本情報!E8</f>
        <v>0</v>
      </c>
      <c r="R11" s="182"/>
      <c r="S11" s="182"/>
      <c r="T11" s="182"/>
      <c r="U11" s="182"/>
      <c r="V11" s="182"/>
      <c r="W11" s="182"/>
      <c r="X11" s="182"/>
      <c r="Y11" s="182"/>
      <c r="Z11" s="182"/>
    </row>
    <row r="12" spans="1:26" ht="15.75" customHeight="1">
      <c r="A12" s="9"/>
      <c r="B12" s="9"/>
      <c r="C12" s="9"/>
      <c r="D12" s="9"/>
      <c r="E12" s="9"/>
      <c r="F12" s="9"/>
      <c r="G12" s="9"/>
      <c r="H12" s="9"/>
      <c r="I12" s="9"/>
      <c r="J12" s="9"/>
      <c r="K12" s="9"/>
      <c r="L12" s="181" t="s">
        <v>4</v>
      </c>
      <c r="M12" s="181"/>
      <c r="N12" s="181"/>
      <c r="O12" s="181"/>
      <c r="P12" s="181"/>
      <c r="Q12" s="189">
        <f>基本情報!E10</f>
        <v>0</v>
      </c>
      <c r="R12" s="182"/>
      <c r="S12" s="182"/>
      <c r="T12" s="182"/>
      <c r="U12" s="182"/>
      <c r="V12" s="182"/>
      <c r="W12" s="182"/>
      <c r="X12" s="182"/>
      <c r="Y12" s="182"/>
      <c r="Z12" s="182"/>
    </row>
    <row r="13" spans="1:26" ht="14.2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4.25" customHeight="1">
      <c r="A14" s="190" t="s">
        <v>6</v>
      </c>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row>
    <row r="15" spans="1:26" ht="14.25" customHeight="1">
      <c r="A15" s="190"/>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row>
    <row r="16" spans="1:26" ht="14.25" customHeight="1">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row>
    <row r="17" spans="1:28" ht="14.25" customHeight="1">
      <c r="A17" s="190"/>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row>
    <row r="18" spans="1:28" ht="14.25" customHeight="1">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row>
    <row r="19" spans="1:28" ht="14.2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8" ht="15.75" customHeight="1">
      <c r="A20" s="9"/>
      <c r="B20" s="9"/>
      <c r="C20" s="9"/>
      <c r="D20" s="9"/>
      <c r="E20" s="9"/>
      <c r="F20" s="9"/>
      <c r="G20" s="9"/>
      <c r="H20" s="9"/>
      <c r="I20" s="9"/>
      <c r="J20" s="9"/>
      <c r="K20" s="9"/>
      <c r="L20" s="9"/>
      <c r="M20" s="9" t="s">
        <v>7</v>
      </c>
      <c r="N20" s="9"/>
      <c r="O20" s="9"/>
      <c r="P20" s="9"/>
      <c r="Q20" s="9"/>
      <c r="R20" s="9"/>
      <c r="S20" s="9"/>
      <c r="T20" s="9"/>
      <c r="U20" s="9"/>
      <c r="V20" s="9"/>
      <c r="W20" s="9"/>
      <c r="X20" s="9"/>
      <c r="Y20" s="9"/>
      <c r="Z20" s="9"/>
    </row>
    <row r="21" spans="1:28"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8" ht="15.75" customHeight="1">
      <c r="A22" s="9"/>
      <c r="B22" s="19">
        <v>1</v>
      </c>
      <c r="C22" s="181" t="s">
        <v>47</v>
      </c>
      <c r="D22" s="181"/>
      <c r="E22" s="181"/>
      <c r="F22" s="181"/>
      <c r="G22" s="9"/>
      <c r="H22" s="191">
        <f>基本情報!E16</f>
        <v>0</v>
      </c>
      <c r="I22" s="191"/>
      <c r="J22" s="191"/>
      <c r="K22" s="191"/>
      <c r="L22" s="191"/>
      <c r="M22" s="191"/>
      <c r="N22" s="191"/>
      <c r="O22" s="191"/>
      <c r="P22" s="191"/>
      <c r="Q22" s="191"/>
      <c r="R22" s="191"/>
      <c r="S22" s="191"/>
      <c r="T22" s="191"/>
      <c r="U22" s="191"/>
      <c r="V22" s="191"/>
      <c r="W22" s="191"/>
      <c r="X22" s="191"/>
      <c r="Y22" s="191"/>
      <c r="Z22" s="9"/>
      <c r="AB22" s="64" t="str">
        <f>IFERROR(VLOOKUP(様式1!H22,リスト!C:D,2,0),"")</f>
        <v/>
      </c>
    </row>
    <row r="23" spans="1:28" ht="15.75" customHeight="1">
      <c r="A23" s="9"/>
      <c r="B23" s="19">
        <v>2</v>
      </c>
      <c r="C23" s="181" t="s">
        <v>48</v>
      </c>
      <c r="D23" s="181"/>
      <c r="E23" s="181"/>
      <c r="F23" s="181"/>
      <c r="G23" s="9"/>
      <c r="H23" s="191">
        <f>基本情報!E17</f>
        <v>0</v>
      </c>
      <c r="I23" s="191"/>
      <c r="J23" s="191"/>
      <c r="K23" s="191"/>
      <c r="L23" s="191"/>
      <c r="M23" s="191"/>
      <c r="N23" s="191"/>
      <c r="O23" s="191"/>
      <c r="P23" s="191"/>
      <c r="Q23" s="191"/>
      <c r="R23" s="191"/>
      <c r="S23" s="191"/>
      <c r="T23" s="191"/>
      <c r="U23" s="191"/>
      <c r="V23" s="191"/>
      <c r="W23" s="191"/>
      <c r="X23" s="191"/>
      <c r="Y23" s="191"/>
      <c r="Z23" s="9"/>
      <c r="AB23" s="63" t="str">
        <f>IFERROR(VLOOKUP($H$22,リスト!$C:$E,3,0),"")</f>
        <v/>
      </c>
    </row>
    <row r="24" spans="1:28" ht="15.75" customHeight="1">
      <c r="A24" s="9"/>
      <c r="B24" s="19">
        <v>3</v>
      </c>
      <c r="C24" s="181" t="s">
        <v>49</v>
      </c>
      <c r="D24" s="181"/>
      <c r="E24" s="181"/>
      <c r="F24" s="181"/>
      <c r="G24" s="9"/>
      <c r="H24" s="192" t="str">
        <f>IFERROR(INDEX(基本情報!G20:G26, MATCH("☑", 基本情報!C20:C26, 0)),"")</f>
        <v/>
      </c>
      <c r="I24" s="192"/>
      <c r="J24" s="192"/>
      <c r="K24" s="192"/>
      <c r="L24" s="192"/>
      <c r="M24" s="192"/>
      <c r="N24" s="192"/>
      <c r="O24" s="192"/>
      <c r="P24" s="192"/>
      <c r="Q24" s="192"/>
      <c r="R24" s="192"/>
      <c r="S24" s="192"/>
      <c r="T24" s="192"/>
      <c r="U24" s="192"/>
      <c r="V24" s="192"/>
      <c r="W24" s="192"/>
      <c r="X24" s="192"/>
      <c r="Y24" s="192"/>
      <c r="Z24" s="9"/>
      <c r="AB24" s="63" t="str">
        <f>IFERROR(VLOOKUP($H$22,リスト!$C:$F,4,0),"")</f>
        <v/>
      </c>
    </row>
    <row r="25" spans="1:28" ht="15.75" customHeight="1">
      <c r="A25" s="9"/>
      <c r="B25" s="19">
        <v>4</v>
      </c>
      <c r="C25" s="181" t="s">
        <v>50</v>
      </c>
      <c r="D25" s="181"/>
      <c r="E25" s="181"/>
      <c r="F25" s="181"/>
      <c r="G25" s="9"/>
      <c r="H25" s="193" t="s">
        <v>8</v>
      </c>
      <c r="I25" s="193"/>
      <c r="J25" s="193"/>
      <c r="K25" s="193"/>
      <c r="L25" s="193"/>
      <c r="M25" s="193"/>
      <c r="N25" s="193"/>
      <c r="O25" s="193"/>
      <c r="P25" s="193"/>
      <c r="Q25" s="193"/>
      <c r="R25" s="193"/>
      <c r="S25" s="193"/>
      <c r="T25" s="193"/>
      <c r="U25" s="193"/>
      <c r="V25" s="193"/>
      <c r="W25" s="193"/>
      <c r="X25" s="193"/>
      <c r="Y25" s="193"/>
      <c r="Z25" s="9"/>
    </row>
    <row r="26" spans="1:28" ht="14.2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8" ht="15.75" customHeight="1">
      <c r="A27" s="89" t="s">
        <v>195</v>
      </c>
      <c r="B27" s="16"/>
      <c r="C27" s="9"/>
      <c r="D27" s="9"/>
      <c r="E27" s="9"/>
      <c r="F27" s="9"/>
      <c r="G27" s="9"/>
      <c r="H27" s="9"/>
      <c r="I27" s="9"/>
      <c r="J27" s="9"/>
      <c r="K27" s="9"/>
      <c r="L27" s="9"/>
      <c r="M27" s="9"/>
      <c r="N27" s="9"/>
      <c r="O27" s="9"/>
      <c r="P27" s="9"/>
      <c r="Q27" s="9"/>
      <c r="R27" s="9"/>
      <c r="S27" s="9"/>
      <c r="T27" s="9"/>
      <c r="U27" s="9"/>
      <c r="V27" s="9"/>
      <c r="W27" s="9"/>
      <c r="X27" s="9"/>
      <c r="Y27" s="9"/>
      <c r="Z27" s="9"/>
    </row>
    <row r="28" spans="1:28" ht="15.75" customHeight="1">
      <c r="B28" s="88" t="s">
        <v>9</v>
      </c>
      <c r="C28" s="9"/>
      <c r="D28" s="9"/>
      <c r="E28" s="9"/>
      <c r="F28" s="9"/>
      <c r="G28" s="9"/>
      <c r="H28" s="9"/>
      <c r="I28" s="9"/>
      <c r="J28" s="9"/>
      <c r="K28" s="9"/>
      <c r="L28" s="9"/>
      <c r="M28" s="9"/>
      <c r="N28" s="9"/>
      <c r="O28" s="9"/>
      <c r="P28" s="9"/>
      <c r="Q28" s="9"/>
      <c r="R28" s="9"/>
      <c r="S28" s="9"/>
      <c r="T28" s="9"/>
      <c r="U28" s="9"/>
      <c r="V28" s="9"/>
      <c r="W28" s="9"/>
      <c r="X28" s="9"/>
      <c r="Y28" s="9"/>
      <c r="Z28" s="9"/>
    </row>
    <row r="29" spans="1:28" ht="19.5" customHeight="1">
      <c r="A29" s="59" t="str">
        <f>基本情報!C31</f>
        <v>□</v>
      </c>
      <c r="B29" s="82" t="s">
        <v>198</v>
      </c>
      <c r="C29" s="82"/>
      <c r="D29" s="82"/>
      <c r="E29" s="82"/>
      <c r="F29" s="82"/>
      <c r="G29" s="82"/>
      <c r="H29" s="82"/>
      <c r="I29" s="82"/>
      <c r="J29" s="82"/>
      <c r="K29" s="82"/>
      <c r="L29" s="82"/>
      <c r="M29" s="82"/>
      <c r="N29" s="82"/>
      <c r="O29" s="82"/>
      <c r="P29" s="82"/>
      <c r="Q29" s="82"/>
      <c r="R29" s="82"/>
      <c r="S29" s="82"/>
      <c r="T29" s="82"/>
      <c r="U29" s="82"/>
      <c r="V29" s="82"/>
      <c r="W29" s="82"/>
      <c r="X29" s="82"/>
      <c r="Y29" s="82"/>
      <c r="Z29" s="83"/>
    </row>
    <row r="30" spans="1:28" ht="19.5" customHeight="1">
      <c r="A30" s="60"/>
      <c r="B30" s="84" t="s">
        <v>199</v>
      </c>
      <c r="C30" s="84"/>
      <c r="D30" s="84"/>
      <c r="E30" s="84"/>
      <c r="F30" s="84"/>
      <c r="G30" s="84"/>
      <c r="H30" s="84"/>
      <c r="I30" s="84"/>
      <c r="J30" s="84"/>
      <c r="K30" s="84"/>
      <c r="L30" s="84"/>
      <c r="M30" s="84"/>
      <c r="N30" s="84"/>
      <c r="O30" s="84"/>
      <c r="P30" s="84"/>
      <c r="Q30" s="84"/>
      <c r="R30" s="84"/>
      <c r="S30" s="84"/>
      <c r="T30" s="84"/>
      <c r="U30" s="84"/>
      <c r="V30" s="84"/>
      <c r="W30" s="84"/>
      <c r="X30" s="84"/>
      <c r="Y30" s="84"/>
      <c r="Z30" s="85"/>
    </row>
    <row r="31" spans="1:28" ht="19.5" customHeight="1">
      <c r="A31" s="60" t="str">
        <f>基本情報!C32</f>
        <v>□</v>
      </c>
      <c r="B31" s="84" t="s">
        <v>200</v>
      </c>
      <c r="C31" s="84"/>
      <c r="D31" s="84"/>
      <c r="E31" s="84"/>
      <c r="F31" s="84"/>
      <c r="G31" s="84"/>
      <c r="H31" s="84"/>
      <c r="I31" s="84"/>
      <c r="J31" s="84"/>
      <c r="K31" s="84"/>
      <c r="L31" s="84"/>
      <c r="M31" s="84"/>
      <c r="N31" s="84"/>
      <c r="O31" s="84"/>
      <c r="P31" s="84"/>
      <c r="Q31" s="84"/>
      <c r="R31" s="84"/>
      <c r="S31" s="84"/>
      <c r="T31" s="84"/>
      <c r="U31" s="84"/>
      <c r="V31" s="84"/>
      <c r="W31" s="84"/>
      <c r="X31" s="84"/>
      <c r="Y31" s="84"/>
      <c r="Z31" s="85"/>
    </row>
    <row r="32" spans="1:28" ht="19.5" customHeight="1">
      <c r="A32" s="60"/>
      <c r="B32" s="84" t="s">
        <v>201</v>
      </c>
      <c r="C32" s="84"/>
      <c r="D32" s="84"/>
      <c r="E32" s="84"/>
      <c r="F32" s="84"/>
      <c r="G32" s="84"/>
      <c r="H32" s="84"/>
      <c r="I32" s="84"/>
      <c r="J32" s="84"/>
      <c r="K32" s="84"/>
      <c r="L32" s="84"/>
      <c r="M32" s="84"/>
      <c r="N32" s="84"/>
      <c r="O32" s="84"/>
      <c r="P32" s="84"/>
      <c r="Q32" s="84"/>
      <c r="R32" s="84"/>
      <c r="S32" s="84"/>
      <c r="T32" s="84"/>
      <c r="U32" s="84"/>
      <c r="V32" s="84"/>
      <c r="W32" s="84"/>
      <c r="X32" s="84"/>
      <c r="Y32" s="84"/>
      <c r="Z32" s="85"/>
    </row>
    <row r="33" spans="1:28" ht="19.5" customHeight="1">
      <c r="A33" s="60" t="str">
        <f>基本情報!C33</f>
        <v>□</v>
      </c>
      <c r="B33" s="84" t="s">
        <v>196</v>
      </c>
      <c r="C33" s="84"/>
      <c r="D33" s="84"/>
      <c r="E33" s="84"/>
      <c r="F33" s="84"/>
      <c r="G33" s="84"/>
      <c r="H33" s="84"/>
      <c r="I33" s="84"/>
      <c r="J33" s="84"/>
      <c r="K33" s="84"/>
      <c r="L33" s="84"/>
      <c r="M33" s="84"/>
      <c r="N33" s="84"/>
      <c r="O33" s="84"/>
      <c r="P33" s="84"/>
      <c r="Q33" s="84"/>
      <c r="R33" s="84"/>
      <c r="S33" s="84"/>
      <c r="T33" s="84"/>
      <c r="U33" s="84"/>
      <c r="V33" s="84"/>
      <c r="W33" s="84"/>
      <c r="X33" s="84"/>
      <c r="Y33" s="84"/>
      <c r="Z33" s="85"/>
    </row>
    <row r="34" spans="1:28" ht="19.5" customHeight="1">
      <c r="A34" s="13"/>
      <c r="B34" s="86" t="s">
        <v>197</v>
      </c>
      <c r="C34" s="86"/>
      <c r="D34" s="86"/>
      <c r="E34" s="86"/>
      <c r="F34" s="86"/>
      <c r="G34" s="86"/>
      <c r="H34" s="86"/>
      <c r="I34" s="86"/>
      <c r="J34" s="86"/>
      <c r="K34" s="86"/>
      <c r="L34" s="86"/>
      <c r="M34" s="86"/>
      <c r="N34" s="86"/>
      <c r="O34" s="86"/>
      <c r="P34" s="86"/>
      <c r="Q34" s="86"/>
      <c r="R34" s="86"/>
      <c r="S34" s="86"/>
      <c r="T34" s="86"/>
      <c r="U34" s="86"/>
      <c r="V34" s="86"/>
      <c r="W34" s="86"/>
      <c r="X34" s="86"/>
      <c r="Y34" s="86"/>
      <c r="Z34" s="87"/>
    </row>
    <row r="35" spans="1:28" ht="14.2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8" ht="15.75" customHeight="1">
      <c r="A36" s="9"/>
      <c r="B36" s="88" t="s">
        <v>54</v>
      </c>
      <c r="C36" s="9"/>
      <c r="D36" s="9"/>
      <c r="E36" s="9"/>
      <c r="F36" s="9"/>
      <c r="G36" s="9"/>
      <c r="H36" s="9"/>
      <c r="I36" s="9"/>
      <c r="J36" s="9"/>
      <c r="K36" s="9"/>
      <c r="L36" s="9"/>
      <c r="M36" s="9"/>
      <c r="N36" s="9"/>
      <c r="O36" s="9"/>
      <c r="P36" s="9"/>
      <c r="Q36" s="9"/>
      <c r="R36" s="9"/>
      <c r="S36" s="9"/>
      <c r="T36" s="9"/>
      <c r="U36" s="9"/>
      <c r="V36" s="9"/>
      <c r="W36" s="9"/>
      <c r="X36" s="9"/>
      <c r="Y36" s="9"/>
      <c r="Z36" s="9"/>
    </row>
    <row r="37" spans="1:28" ht="19.5" customHeight="1">
      <c r="A37" s="10" t="str">
        <f>基本情報!C44</f>
        <v/>
      </c>
      <c r="B37" s="82" t="s">
        <v>52</v>
      </c>
      <c r="C37" s="82"/>
      <c r="D37" s="82"/>
      <c r="E37" s="82"/>
      <c r="F37" s="82"/>
      <c r="G37" s="82"/>
      <c r="H37" s="82"/>
      <c r="I37" s="82"/>
      <c r="J37" s="82"/>
      <c r="K37" s="82"/>
      <c r="L37" s="82"/>
      <c r="M37" s="82"/>
      <c r="N37" s="82"/>
      <c r="O37" s="82"/>
      <c r="P37" s="82"/>
      <c r="Q37" s="82"/>
      <c r="R37" s="82"/>
      <c r="S37" s="82"/>
      <c r="T37" s="82"/>
      <c r="U37" s="82"/>
      <c r="V37" s="82"/>
      <c r="W37" s="82"/>
      <c r="X37" s="82"/>
      <c r="Y37" s="82"/>
      <c r="Z37" s="12"/>
    </row>
    <row r="38" spans="1:28" ht="21" customHeight="1">
      <c r="A38" s="13"/>
      <c r="B38" s="86" t="s">
        <v>53</v>
      </c>
      <c r="C38" s="86"/>
      <c r="D38" s="86"/>
      <c r="E38" s="86"/>
      <c r="F38" s="86"/>
      <c r="G38" s="86"/>
      <c r="H38" s="86"/>
      <c r="I38" s="86"/>
      <c r="J38" s="86"/>
      <c r="K38" s="86"/>
      <c r="L38" s="86"/>
      <c r="M38" s="86"/>
      <c r="N38" s="86"/>
      <c r="O38" s="86"/>
      <c r="P38" s="86"/>
      <c r="Q38" s="86"/>
      <c r="R38" s="86"/>
      <c r="S38" s="86"/>
      <c r="T38" s="86"/>
      <c r="U38" s="86"/>
      <c r="V38" s="86"/>
      <c r="W38" s="86"/>
      <c r="X38" s="86"/>
      <c r="Y38" s="86"/>
      <c r="Z38" s="15"/>
    </row>
    <row r="39" spans="1:28" ht="15.75" customHeight="1">
      <c r="A39" s="9"/>
      <c r="B39" s="9"/>
      <c r="C39" s="9"/>
      <c r="D39" s="9"/>
      <c r="E39" s="9"/>
      <c r="F39" s="9"/>
      <c r="G39" s="9"/>
      <c r="H39" s="9"/>
      <c r="I39" s="9"/>
      <c r="J39" s="9"/>
      <c r="K39" s="9"/>
      <c r="L39" s="9"/>
      <c r="M39" s="9"/>
      <c r="N39" s="9"/>
      <c r="O39" s="9"/>
      <c r="P39" s="9"/>
      <c r="Q39" s="9"/>
      <c r="R39" s="9"/>
      <c r="S39" s="9"/>
      <c r="T39" s="9"/>
      <c r="U39" s="9"/>
      <c r="V39" s="9"/>
      <c r="W39" s="9"/>
      <c r="X39" s="9"/>
      <c r="Y39" s="9"/>
      <c r="Z39" s="11"/>
    </row>
    <row r="40" spans="1:28" ht="15.75" customHeight="1">
      <c r="A40" s="9"/>
      <c r="B40" s="9"/>
      <c r="C40" s="9"/>
      <c r="D40" s="9"/>
      <c r="E40" s="9"/>
      <c r="F40" s="9"/>
      <c r="G40" s="9"/>
      <c r="H40" s="9"/>
      <c r="I40" s="9"/>
      <c r="J40" s="9"/>
      <c r="K40" s="9"/>
      <c r="L40" s="9"/>
      <c r="M40" s="9"/>
      <c r="N40" s="9"/>
      <c r="O40" s="9"/>
      <c r="P40" s="9"/>
      <c r="Q40" s="9"/>
      <c r="R40" s="9"/>
      <c r="S40" s="9"/>
      <c r="T40" s="9"/>
      <c r="U40" s="9"/>
      <c r="V40" s="9"/>
      <c r="W40" s="9"/>
      <c r="X40" s="9"/>
      <c r="Y40" s="9"/>
      <c r="Z40" s="14"/>
      <c r="AB40" s="65"/>
    </row>
    <row r="41" spans="1:28" ht="15.75" customHeight="1">
      <c r="A41" s="9"/>
      <c r="B41" s="9"/>
      <c r="C41" s="9"/>
      <c r="D41" s="9"/>
      <c r="E41" s="9"/>
      <c r="F41" s="9"/>
      <c r="G41" s="9"/>
      <c r="H41" s="9"/>
      <c r="I41" s="9"/>
      <c r="J41" s="9"/>
      <c r="K41" s="9"/>
      <c r="L41" s="186" t="s">
        <v>10</v>
      </c>
      <c r="M41" s="186"/>
      <c r="N41" s="186"/>
      <c r="O41" s="186"/>
      <c r="P41" s="186"/>
      <c r="Q41" s="194">
        <f>基本情報!E9</f>
        <v>0</v>
      </c>
      <c r="R41" s="195"/>
      <c r="S41" s="195"/>
      <c r="T41" s="195"/>
      <c r="U41" s="195"/>
      <c r="V41" s="195"/>
      <c r="W41" s="195"/>
      <c r="X41" s="195"/>
      <c r="Y41" s="195"/>
      <c r="Z41" s="196"/>
      <c r="AB41" s="66" t="str">
        <f>CONCATENATE(Q41,"-",AB22)</f>
        <v>0-</v>
      </c>
    </row>
    <row r="42" spans="1:28" ht="15.75" customHeight="1">
      <c r="A42" s="9"/>
      <c r="B42" s="9"/>
      <c r="C42" s="9"/>
      <c r="D42" s="9"/>
      <c r="E42" s="9"/>
      <c r="F42" s="9"/>
      <c r="G42" s="9"/>
      <c r="H42" s="9"/>
      <c r="I42" s="9"/>
      <c r="J42" s="9"/>
      <c r="K42" s="9"/>
      <c r="L42" s="186" t="s">
        <v>11</v>
      </c>
      <c r="M42" s="186"/>
      <c r="N42" s="186"/>
      <c r="O42" s="186"/>
      <c r="P42" s="186"/>
      <c r="Q42" s="187">
        <f>基本情報!E11</f>
        <v>0</v>
      </c>
      <c r="R42" s="188"/>
      <c r="S42" s="188"/>
      <c r="T42" s="188"/>
      <c r="U42" s="188"/>
      <c r="V42" s="188"/>
      <c r="W42" s="188"/>
      <c r="X42" s="188"/>
      <c r="Y42" s="188"/>
      <c r="Z42" s="188"/>
      <c r="AB42" s="65"/>
    </row>
    <row r="43" spans="1:28" ht="15.75" customHeight="1">
      <c r="A43" s="9"/>
      <c r="B43" s="9"/>
      <c r="C43" s="9"/>
      <c r="D43" s="9"/>
      <c r="E43" s="9"/>
      <c r="F43" s="9"/>
      <c r="G43" s="9"/>
      <c r="H43" s="9"/>
      <c r="I43" s="9"/>
      <c r="J43" s="9"/>
      <c r="K43" s="9"/>
      <c r="L43" s="186" t="s">
        <v>12</v>
      </c>
      <c r="M43" s="186"/>
      <c r="N43" s="186"/>
      <c r="O43" s="186"/>
      <c r="P43" s="186"/>
      <c r="Q43" s="187">
        <f>基本情報!E12</f>
        <v>0</v>
      </c>
      <c r="R43" s="188"/>
      <c r="S43" s="188"/>
      <c r="T43" s="188"/>
      <c r="U43" s="188"/>
      <c r="V43" s="188"/>
      <c r="W43" s="188"/>
      <c r="X43" s="188"/>
      <c r="Y43" s="188"/>
      <c r="Z43" s="188"/>
      <c r="AB43" s="65"/>
    </row>
    <row r="44" spans="1:28" ht="14.2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B44" s="65"/>
    </row>
    <row r="45" spans="1:28" ht="14.25" customHeight="1"/>
    <row r="46" spans="1:28" ht="14.25" customHeight="1">
      <c r="A46" s="18"/>
      <c r="B46" s="18"/>
      <c r="C46" s="18"/>
      <c r="D46" s="18"/>
      <c r="E46" s="18"/>
      <c r="F46" s="18"/>
      <c r="G46" s="18"/>
      <c r="H46" s="18"/>
      <c r="I46" s="18"/>
      <c r="J46" s="18"/>
      <c r="K46" s="18"/>
      <c r="L46" s="18"/>
      <c r="M46" s="18"/>
      <c r="N46" s="18"/>
      <c r="O46" s="18"/>
      <c r="P46" s="18"/>
      <c r="Q46" s="18"/>
    </row>
    <row r="47" spans="1:28" ht="14.25" customHeight="1">
      <c r="A47" s="18"/>
      <c r="B47" s="18"/>
      <c r="C47" s="18"/>
      <c r="D47" s="18"/>
      <c r="E47" s="18"/>
      <c r="F47" s="18"/>
      <c r="G47" s="18"/>
      <c r="H47" s="18"/>
      <c r="I47" s="18"/>
      <c r="J47" s="18"/>
      <c r="K47" s="18"/>
      <c r="L47" s="18"/>
      <c r="M47" s="18"/>
      <c r="N47" s="18"/>
      <c r="O47" s="18"/>
      <c r="P47" s="18"/>
      <c r="Q47" s="18"/>
    </row>
    <row r="48" spans="1:28" ht="14.25" customHeight="1">
      <c r="A48" s="18"/>
      <c r="B48" s="18"/>
      <c r="C48" s="18"/>
      <c r="D48" s="18"/>
      <c r="E48" s="18"/>
      <c r="F48" s="18"/>
      <c r="G48" s="18"/>
      <c r="H48" s="18"/>
      <c r="I48" s="18"/>
      <c r="J48" s="18"/>
      <c r="K48" s="18"/>
      <c r="L48" s="18"/>
      <c r="M48" s="18"/>
      <c r="N48" s="18"/>
      <c r="O48" s="18"/>
      <c r="P48" s="18"/>
      <c r="Q48" s="18"/>
    </row>
    <row r="49" spans="1:17" ht="14.25" customHeight="1">
      <c r="A49" s="18"/>
      <c r="B49" s="18"/>
      <c r="C49" s="18"/>
      <c r="D49" s="18"/>
      <c r="E49" s="18"/>
      <c r="F49" s="18"/>
      <c r="G49" s="18"/>
      <c r="H49" s="18"/>
      <c r="I49" s="18"/>
      <c r="J49" s="18"/>
      <c r="K49" s="18"/>
      <c r="L49" s="18"/>
      <c r="M49" s="18"/>
      <c r="N49" s="18"/>
      <c r="O49" s="18"/>
      <c r="P49" s="18"/>
      <c r="Q49" s="18"/>
    </row>
    <row r="50" spans="1:17" ht="14.25" customHeight="1">
      <c r="A50" s="18"/>
      <c r="B50" s="18"/>
      <c r="C50" s="18"/>
      <c r="D50" s="18"/>
      <c r="E50" s="18"/>
      <c r="F50" s="18"/>
      <c r="G50" s="18"/>
      <c r="H50" s="18"/>
      <c r="I50" s="18"/>
      <c r="J50" s="18"/>
      <c r="K50" s="18"/>
      <c r="L50" s="18"/>
      <c r="M50" s="18"/>
      <c r="N50" s="18"/>
      <c r="O50" s="18"/>
      <c r="P50" s="18"/>
      <c r="Q50" s="18"/>
    </row>
    <row r="51" spans="1:17">
      <c r="A51" s="18"/>
      <c r="B51" s="18"/>
      <c r="C51" s="18"/>
      <c r="D51" s="18"/>
      <c r="E51" s="18"/>
      <c r="F51" s="18"/>
      <c r="G51" s="18"/>
      <c r="H51" s="18"/>
      <c r="I51" s="18"/>
      <c r="J51" s="18"/>
      <c r="K51" s="18"/>
      <c r="L51" s="18"/>
      <c r="M51" s="18"/>
      <c r="N51" s="18"/>
      <c r="O51" s="18"/>
      <c r="P51" s="18"/>
      <c r="Q51" s="18"/>
    </row>
    <row r="52" spans="1:17">
      <c r="A52" s="18"/>
      <c r="B52" s="18"/>
      <c r="C52" s="18"/>
      <c r="D52" s="18"/>
      <c r="E52" s="18"/>
      <c r="F52" s="18"/>
      <c r="G52" s="18"/>
      <c r="H52" s="18"/>
      <c r="I52" s="18"/>
      <c r="J52" s="18"/>
      <c r="K52" s="18"/>
      <c r="L52" s="18"/>
      <c r="M52" s="18"/>
      <c r="N52" s="18"/>
      <c r="O52" s="18"/>
      <c r="P52" s="18"/>
      <c r="Q52" s="18"/>
    </row>
    <row r="53" spans="1:17">
      <c r="A53" s="18"/>
      <c r="B53" s="18"/>
      <c r="C53" s="18"/>
      <c r="D53" s="18"/>
      <c r="E53" s="18"/>
      <c r="F53" s="18"/>
      <c r="G53" s="18"/>
      <c r="H53" s="18"/>
      <c r="I53" s="18"/>
      <c r="J53" s="18"/>
      <c r="K53" s="18"/>
      <c r="L53" s="18"/>
      <c r="M53" s="18"/>
      <c r="N53" s="18"/>
      <c r="O53" s="18"/>
      <c r="P53" s="18"/>
      <c r="Q53" s="18"/>
    </row>
    <row r="54" spans="1:17">
      <c r="A54" s="18"/>
      <c r="B54" s="18"/>
      <c r="C54" s="18"/>
      <c r="D54" s="18"/>
      <c r="E54" s="18"/>
      <c r="F54" s="18"/>
      <c r="G54" s="18"/>
      <c r="H54" s="18"/>
      <c r="I54" s="18"/>
      <c r="J54" s="18"/>
      <c r="K54" s="18"/>
      <c r="L54" s="18"/>
      <c r="M54" s="18"/>
      <c r="N54" s="18"/>
      <c r="O54" s="18"/>
      <c r="P54" s="18"/>
      <c r="Q54" s="18"/>
    </row>
    <row r="55" spans="1:17">
      <c r="A55" s="18"/>
      <c r="B55" s="18"/>
      <c r="C55" s="18"/>
      <c r="D55" s="18"/>
      <c r="E55" s="18"/>
      <c r="F55" s="18"/>
      <c r="G55" s="18"/>
      <c r="H55" s="18"/>
      <c r="I55" s="18"/>
      <c r="J55" s="18"/>
      <c r="K55" s="18"/>
      <c r="L55" s="18"/>
      <c r="M55" s="18"/>
      <c r="N55" s="18"/>
      <c r="O55" s="18"/>
      <c r="P55" s="18"/>
      <c r="Q55" s="18"/>
    </row>
    <row r="56" spans="1:17">
      <c r="A56" s="18"/>
      <c r="B56" s="18"/>
      <c r="C56" s="18"/>
      <c r="D56" s="18"/>
      <c r="E56" s="18"/>
      <c r="F56" s="18"/>
      <c r="G56" s="18"/>
      <c r="H56" s="18"/>
      <c r="I56" s="18"/>
      <c r="J56" s="18"/>
      <c r="K56" s="18"/>
      <c r="L56" s="18"/>
      <c r="M56" s="18"/>
      <c r="N56" s="18"/>
      <c r="O56" s="18"/>
      <c r="P56" s="18"/>
      <c r="Q56" s="18"/>
    </row>
    <row r="57" spans="1:17">
      <c r="A57" s="18"/>
      <c r="B57" s="18"/>
      <c r="C57" s="18"/>
      <c r="D57" s="18"/>
      <c r="E57" s="18"/>
      <c r="F57" s="18"/>
      <c r="G57" s="18"/>
      <c r="H57" s="18"/>
      <c r="I57" s="18"/>
      <c r="J57" s="18"/>
      <c r="K57" s="18"/>
      <c r="L57" s="18"/>
      <c r="M57" s="18"/>
      <c r="N57" s="18"/>
      <c r="O57" s="18"/>
      <c r="P57" s="18"/>
      <c r="Q57" s="18"/>
    </row>
    <row r="58" spans="1:17">
      <c r="A58" s="18"/>
      <c r="B58" s="18"/>
      <c r="C58" s="18"/>
      <c r="D58" s="18"/>
      <c r="E58" s="18"/>
      <c r="F58" s="18"/>
      <c r="G58" s="18"/>
      <c r="H58" s="18"/>
      <c r="I58" s="18"/>
      <c r="J58" s="18"/>
      <c r="K58" s="18"/>
      <c r="L58" s="18"/>
      <c r="M58" s="18"/>
      <c r="N58" s="18"/>
      <c r="O58" s="18"/>
      <c r="P58" s="18"/>
      <c r="Q58" s="18"/>
    </row>
    <row r="59" spans="1:17">
      <c r="A59" s="18"/>
      <c r="B59" s="18"/>
      <c r="C59" s="18"/>
      <c r="D59" s="18"/>
      <c r="E59" s="18"/>
      <c r="F59" s="18"/>
      <c r="G59" s="18"/>
      <c r="H59" s="18"/>
      <c r="I59" s="18"/>
      <c r="J59" s="18"/>
      <c r="K59" s="18"/>
      <c r="L59" s="18"/>
      <c r="M59" s="18"/>
      <c r="N59" s="18"/>
      <c r="O59" s="18"/>
      <c r="P59" s="18"/>
      <c r="Q59" s="18"/>
    </row>
    <row r="60" spans="1:17">
      <c r="A60" s="18"/>
      <c r="B60" s="2"/>
      <c r="C60" s="2"/>
      <c r="D60" s="2"/>
      <c r="E60" s="2"/>
      <c r="F60" s="2"/>
      <c r="G60" s="2"/>
      <c r="H60" s="2"/>
      <c r="I60" s="2"/>
      <c r="J60" s="18"/>
      <c r="K60" s="18"/>
      <c r="L60" s="18"/>
      <c r="M60" s="18"/>
      <c r="N60" s="18"/>
      <c r="O60" s="18"/>
      <c r="P60" s="18"/>
      <c r="Q60" s="18"/>
    </row>
    <row r="61" spans="1:17">
      <c r="A61" s="18"/>
      <c r="B61" s="2"/>
      <c r="C61" s="2"/>
      <c r="D61" s="2"/>
      <c r="E61" s="2"/>
      <c r="F61" s="2"/>
      <c r="G61" s="2"/>
      <c r="H61" s="2"/>
      <c r="I61" s="2"/>
      <c r="J61" s="18"/>
      <c r="K61" s="18"/>
      <c r="L61" s="18"/>
      <c r="M61" s="18"/>
      <c r="N61" s="18"/>
      <c r="O61" s="18"/>
      <c r="P61" s="18"/>
      <c r="Q61" s="18"/>
    </row>
    <row r="62" spans="1:17">
      <c r="A62" s="18"/>
      <c r="B62" s="2"/>
      <c r="C62" s="2"/>
      <c r="D62" s="2"/>
      <c r="E62" s="2"/>
      <c r="F62" s="2"/>
      <c r="G62" s="2"/>
      <c r="H62" s="2"/>
      <c r="I62" s="2"/>
      <c r="J62" s="18"/>
      <c r="K62" s="18"/>
      <c r="L62" s="18"/>
      <c r="M62" s="18"/>
      <c r="N62" s="18"/>
      <c r="O62" s="18"/>
      <c r="P62" s="18"/>
      <c r="Q62" s="18"/>
    </row>
    <row r="63" spans="1:17">
      <c r="A63" s="18"/>
      <c r="B63" s="2"/>
      <c r="C63" s="2"/>
      <c r="D63" s="2"/>
      <c r="E63" s="2"/>
      <c r="F63" s="2"/>
      <c r="G63" s="2"/>
      <c r="H63" s="2"/>
      <c r="I63" s="2"/>
      <c r="J63" s="18"/>
      <c r="K63" s="18"/>
      <c r="L63" s="18"/>
      <c r="M63" s="18"/>
      <c r="N63" s="18"/>
      <c r="O63" s="18"/>
      <c r="P63" s="18"/>
      <c r="Q63" s="18"/>
    </row>
    <row r="64" spans="1:17">
      <c r="A64" s="18"/>
      <c r="J64" s="18"/>
      <c r="K64" s="18"/>
      <c r="L64" s="18"/>
      <c r="M64" s="18"/>
      <c r="N64" s="18"/>
      <c r="O64" s="18"/>
      <c r="P64" s="18"/>
      <c r="Q64" s="18"/>
    </row>
    <row r="65" spans="1:17">
      <c r="A65" s="18"/>
      <c r="J65" s="18"/>
      <c r="K65" s="18"/>
      <c r="L65" s="18"/>
      <c r="M65" s="18"/>
      <c r="N65" s="18"/>
      <c r="O65" s="18"/>
      <c r="P65" s="18"/>
      <c r="Q65" s="18"/>
    </row>
    <row r="66" spans="1:17">
      <c r="A66" s="18"/>
      <c r="J66" s="18"/>
      <c r="K66" s="18"/>
      <c r="L66" s="18"/>
      <c r="M66" s="18"/>
      <c r="N66" s="18"/>
      <c r="O66" s="18"/>
      <c r="P66" s="18"/>
      <c r="Q66" s="18"/>
    </row>
    <row r="67" spans="1:17">
      <c r="A67" s="18"/>
      <c r="J67" s="2"/>
      <c r="K67" s="2"/>
      <c r="L67" s="2"/>
      <c r="M67" s="2"/>
    </row>
    <row r="68" spans="1:17">
      <c r="A68" s="18"/>
      <c r="J68" s="2"/>
      <c r="K68" s="2"/>
      <c r="L68" s="2"/>
      <c r="M68" s="2"/>
    </row>
    <row r="69" spans="1:17">
      <c r="A69" s="18"/>
      <c r="J69" s="2"/>
      <c r="K69" s="2"/>
      <c r="L69" s="2"/>
      <c r="M69" s="2"/>
    </row>
    <row r="70" spans="1:17">
      <c r="A70" s="18"/>
      <c r="J70" s="2"/>
      <c r="K70" s="2"/>
      <c r="L70" s="2"/>
      <c r="M70" s="2"/>
    </row>
  </sheetData>
  <mergeCells count="24">
    <mergeCell ref="T6:Z6"/>
    <mergeCell ref="C4:X4"/>
    <mergeCell ref="L10:P10"/>
    <mergeCell ref="L43:P43"/>
    <mergeCell ref="Q43:Z43"/>
    <mergeCell ref="L12:P12"/>
    <mergeCell ref="Q12:Z12"/>
    <mergeCell ref="A14:Z18"/>
    <mergeCell ref="H22:Y22"/>
    <mergeCell ref="H23:Y23"/>
    <mergeCell ref="H24:Y24"/>
    <mergeCell ref="H25:Y25"/>
    <mergeCell ref="L41:P41"/>
    <mergeCell ref="L42:P42"/>
    <mergeCell ref="Q42:Z42"/>
    <mergeCell ref="Q41:Z41"/>
    <mergeCell ref="C22:F22"/>
    <mergeCell ref="C25:F25"/>
    <mergeCell ref="Q10:Z10"/>
    <mergeCell ref="I11:K11"/>
    <mergeCell ref="L11:P11"/>
    <mergeCell ref="Q11:Z11"/>
    <mergeCell ref="C23:F23"/>
    <mergeCell ref="C24:F24"/>
  </mergeCells>
  <phoneticPr fontId="2"/>
  <conditionalFormatting sqref="H22:Y24">
    <cfRule type="expression" dxfId="3" priority="12">
      <formula>ISBLANK(H22)</formula>
    </cfRule>
  </conditionalFormatting>
  <conditionalFormatting sqref="Q41">
    <cfRule type="expression" dxfId="2" priority="2">
      <formula>Q41=0</formula>
    </cfRule>
  </conditionalFormatting>
  <conditionalFormatting sqref="Q10:Z12">
    <cfRule type="expression" dxfId="1" priority="14">
      <formula>ISBLANK(Q10)</formula>
    </cfRule>
  </conditionalFormatting>
  <conditionalFormatting sqref="Q42:Z43">
    <cfRule type="expression" dxfId="0" priority="10">
      <formula>ISBLANK(Q42)</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AE1A-17F7-48F9-86C4-BDA5C89D7868}">
  <sheetPr codeName="Sheet14"/>
  <dimension ref="A1:AF62"/>
  <sheetViews>
    <sheetView workbookViewId="0">
      <selection activeCell="A18" sqref="A18:A19"/>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c r="C1" s="1"/>
      <c r="D1" s="1"/>
      <c r="E1" s="17"/>
      <c r="F1" s="1"/>
      <c r="G1" s="1"/>
      <c r="H1" s="1"/>
    </row>
    <row r="2" spans="1:32" ht="18.75" customHeight="1">
      <c r="A2" s="20"/>
      <c r="B2" s="20"/>
      <c r="C2" s="20"/>
      <c r="D2" s="197" t="s">
        <v>149</v>
      </c>
      <c r="E2" s="198"/>
      <c r="F2" s="198"/>
      <c r="G2" s="198"/>
      <c r="H2" s="198"/>
      <c r="I2" s="198"/>
      <c r="J2" s="198"/>
      <c r="K2" s="198"/>
      <c r="L2" s="198"/>
      <c r="M2" s="198"/>
      <c r="N2" s="198"/>
      <c r="O2" s="198"/>
      <c r="Q2" s="142" t="s">
        <v>70</v>
      </c>
      <c r="R2" s="143"/>
      <c r="AF2" s="21" t="s">
        <v>71</v>
      </c>
    </row>
    <row r="3" spans="1:32" ht="18.75" customHeight="1">
      <c r="B3" s="20"/>
      <c r="D3" s="198"/>
      <c r="E3" s="198"/>
      <c r="F3" s="198"/>
      <c r="G3" s="198"/>
      <c r="H3" s="198"/>
      <c r="I3" s="198"/>
      <c r="J3" s="198"/>
      <c r="K3" s="198"/>
      <c r="L3" s="198"/>
      <c r="M3" s="198"/>
      <c r="N3" s="198"/>
      <c r="O3" s="198"/>
      <c r="Q3" s="144"/>
      <c r="R3" s="145"/>
    </row>
    <row r="4" spans="1:32" ht="18.75" customHeight="1">
      <c r="A4" s="146" t="s">
        <v>143</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144</v>
      </c>
      <c r="B8" s="148"/>
      <c r="C8" s="148"/>
      <c r="D8" s="148"/>
      <c r="E8" s="148"/>
      <c r="F8" s="148"/>
      <c r="G8" s="148"/>
      <c r="H8" s="148"/>
      <c r="I8" s="148"/>
      <c r="J8" s="148"/>
      <c r="K8" s="148"/>
      <c r="L8" s="148"/>
      <c r="M8" s="148"/>
      <c r="N8" s="148"/>
      <c r="O8" s="22"/>
      <c r="P8" s="29"/>
      <c r="Q8" s="26" t="s">
        <v>78</v>
      </c>
      <c r="R8" s="26"/>
      <c r="S8" s="26"/>
      <c r="T8" s="26"/>
      <c r="U8" s="26"/>
      <c r="V8" s="26"/>
      <c r="W8" s="26"/>
    </row>
    <row r="9" spans="1:32" ht="22.5" customHeight="1">
      <c r="A9" s="26" t="s">
        <v>145</v>
      </c>
      <c r="B9" s="22"/>
      <c r="C9" s="22"/>
      <c r="D9" s="22"/>
      <c r="E9" s="22"/>
      <c r="F9" s="22"/>
      <c r="G9" s="22"/>
      <c r="H9" s="22"/>
      <c r="I9" s="22"/>
      <c r="J9" s="22"/>
      <c r="K9" s="155">
        <v>5</v>
      </c>
      <c r="L9" s="156"/>
      <c r="M9" s="22"/>
      <c r="N9" s="22"/>
      <c r="O9" s="22"/>
      <c r="P9" s="28"/>
      <c r="Q9" s="26" t="s">
        <v>80</v>
      </c>
      <c r="R9" s="26"/>
      <c r="S9" s="26"/>
      <c r="T9" s="26"/>
      <c r="U9" s="26"/>
      <c r="V9" s="26"/>
      <c r="W9" s="26"/>
    </row>
    <row r="10" spans="1:32" ht="20.25" customHeight="1" thickBot="1">
      <c r="A10" s="22"/>
      <c r="B10" s="22"/>
      <c r="C10" s="22"/>
      <c r="D10" s="22"/>
      <c r="E10" s="22"/>
      <c r="F10" s="22"/>
      <c r="G10" s="22"/>
      <c r="H10" s="22"/>
      <c r="I10" s="22"/>
      <c r="J10" s="22"/>
      <c r="K10" s="157"/>
      <c r="L10" s="158"/>
      <c r="M10" s="22"/>
      <c r="N10" s="22"/>
      <c r="O10" s="22"/>
      <c r="P10" s="28"/>
      <c r="Q10" s="26" t="s">
        <v>81</v>
      </c>
      <c r="R10" s="26"/>
      <c r="S10" s="26"/>
      <c r="T10" s="26"/>
      <c r="U10" s="26"/>
      <c r="V10" s="26"/>
      <c r="W10" s="26"/>
    </row>
    <row r="11" spans="1:32" ht="20.25" customHeight="1">
      <c r="A11" s="148" t="s">
        <v>146</v>
      </c>
      <c r="B11" s="148"/>
      <c r="C11" s="148"/>
      <c r="D11" s="148"/>
      <c r="E11" s="148"/>
      <c r="F11" s="148"/>
      <c r="G11" s="148"/>
      <c r="H11" s="148"/>
      <c r="I11" s="148"/>
      <c r="J11" s="148"/>
      <c r="K11" s="148"/>
      <c r="L11" s="148"/>
      <c r="M11" s="148"/>
      <c r="N11" s="148"/>
      <c r="O11" s="29"/>
      <c r="P11" s="28"/>
      <c r="Q11" s="26" t="s">
        <v>82</v>
      </c>
      <c r="R11" s="26"/>
      <c r="S11" s="26"/>
      <c r="T11" s="26"/>
      <c r="U11" s="26"/>
      <c r="V11" s="26"/>
      <c r="W11" s="26"/>
    </row>
    <row r="12" spans="1:32" ht="20.25" customHeight="1" thickBot="1">
      <c r="A12" s="70" t="s">
        <v>147</v>
      </c>
      <c r="B12" s="28"/>
      <c r="C12" s="28"/>
      <c r="D12" s="28"/>
      <c r="E12" s="28"/>
      <c r="F12" s="28"/>
      <c r="G12" s="28"/>
      <c r="H12" s="28"/>
      <c r="I12" s="28"/>
      <c r="J12" s="28"/>
      <c r="K12" s="28"/>
      <c r="L12" s="28"/>
      <c r="M12" s="28"/>
      <c r="N12" s="28"/>
      <c r="O12" s="29"/>
      <c r="P12" s="28"/>
      <c r="Q12" s="26" t="s">
        <v>84</v>
      </c>
      <c r="R12" s="26"/>
      <c r="S12" s="26"/>
      <c r="T12" s="26"/>
      <c r="U12" s="26"/>
      <c r="V12" s="26"/>
      <c r="W12" s="26"/>
    </row>
    <row r="13" spans="1:32" ht="22.5" customHeight="1">
      <c r="A13" s="21" t="s">
        <v>79</v>
      </c>
      <c r="K13" s="149">
        <v>55</v>
      </c>
      <c r="L13" s="150"/>
      <c r="O13" s="28"/>
      <c r="P13" s="28"/>
      <c r="Q13" s="26" t="s">
        <v>91</v>
      </c>
      <c r="R13" s="26"/>
      <c r="S13" s="26"/>
      <c r="T13" s="26"/>
      <c r="U13" s="26"/>
      <c r="V13" s="26"/>
      <c r="W13" s="26"/>
    </row>
    <row r="14" spans="1:32" ht="20.25" customHeight="1" thickBot="1">
      <c r="K14" s="151"/>
      <c r="L14" s="152"/>
      <c r="O14" s="28"/>
      <c r="P14" s="28"/>
      <c r="Q14" s="26" t="s">
        <v>141</v>
      </c>
      <c r="R14" s="26"/>
      <c r="S14" s="26"/>
      <c r="T14" s="26"/>
      <c r="U14" s="26"/>
      <c r="V14" s="26"/>
      <c r="W14" s="26"/>
    </row>
    <row r="15" spans="1:32" ht="18.75" customHeight="1">
      <c r="K15" s="30"/>
      <c r="L15" s="30"/>
      <c r="O15" s="28"/>
      <c r="Q15" s="26"/>
      <c r="R15" s="26"/>
      <c r="S15" s="26"/>
      <c r="T15" s="26"/>
      <c r="U15" s="26"/>
      <c r="V15" s="26"/>
      <c r="W15" s="26"/>
    </row>
    <row r="16" spans="1:32" ht="18.75" customHeight="1" thickBot="1">
      <c r="A16" s="21" t="s">
        <v>83</v>
      </c>
      <c r="O16" s="28"/>
      <c r="Q16" s="26"/>
      <c r="R16" s="26"/>
      <c r="S16" s="26"/>
      <c r="T16" s="26"/>
      <c r="U16" s="26"/>
      <c r="V16" s="26"/>
      <c r="W16" s="26"/>
      <c r="X16" s="26"/>
    </row>
    <row r="17" spans="1:24" ht="18.75" customHeight="1">
      <c r="A17" s="31"/>
      <c r="B17" s="153" t="s">
        <v>85</v>
      </c>
      <c r="C17" s="153"/>
      <c r="D17" s="153" t="s">
        <v>86</v>
      </c>
      <c r="E17" s="153"/>
      <c r="F17" s="153" t="s">
        <v>87</v>
      </c>
      <c r="G17" s="153"/>
      <c r="H17" s="153" t="s">
        <v>88</v>
      </c>
      <c r="I17" s="153"/>
      <c r="J17" s="153" t="s">
        <v>89</v>
      </c>
      <c r="K17" s="153"/>
      <c r="L17" s="153" t="s">
        <v>90</v>
      </c>
      <c r="M17" s="126"/>
      <c r="N17" s="22"/>
      <c r="Q17" s="26"/>
      <c r="R17" s="26"/>
      <c r="S17" s="26"/>
      <c r="T17" s="26"/>
      <c r="U17" s="26"/>
      <c r="V17" s="26"/>
      <c r="W17" s="26"/>
      <c r="X17" s="26"/>
    </row>
    <row r="18" spans="1:24" ht="18.75" customHeight="1" thickBot="1">
      <c r="A18" s="127" t="s">
        <v>92</v>
      </c>
      <c r="B18" s="122">
        <v>240</v>
      </c>
      <c r="C18" s="129"/>
      <c r="D18" s="122">
        <v>248</v>
      </c>
      <c r="E18" s="129"/>
      <c r="F18" s="122">
        <v>240</v>
      </c>
      <c r="G18" s="129"/>
      <c r="H18" s="122">
        <v>245</v>
      </c>
      <c r="I18" s="129"/>
      <c r="J18" s="122">
        <v>244</v>
      </c>
      <c r="K18" s="129"/>
      <c r="L18" s="122">
        <v>238</v>
      </c>
      <c r="M18" s="123"/>
      <c r="N18" s="32"/>
      <c r="Q18" s="26" t="s">
        <v>94</v>
      </c>
      <c r="R18" s="26"/>
      <c r="S18" s="26"/>
      <c r="T18" s="26"/>
      <c r="U18" s="26"/>
      <c r="V18" s="26"/>
      <c r="W18" s="26"/>
      <c r="X18" s="26"/>
    </row>
    <row r="19" spans="1:24" ht="19.5" customHeight="1">
      <c r="A19" s="127"/>
      <c r="B19" s="122"/>
      <c r="C19" s="129"/>
      <c r="D19" s="122"/>
      <c r="E19" s="129"/>
      <c r="F19" s="122"/>
      <c r="G19" s="129"/>
      <c r="H19" s="122"/>
      <c r="I19" s="129"/>
      <c r="J19" s="122"/>
      <c r="K19" s="129"/>
      <c r="L19" s="122"/>
      <c r="M19" s="124"/>
      <c r="N19" s="125" t="s">
        <v>93</v>
      </c>
      <c r="O19" s="126"/>
      <c r="P19" s="35"/>
      <c r="Q19" s="26" t="s">
        <v>96</v>
      </c>
      <c r="R19" s="26"/>
      <c r="S19" s="26"/>
      <c r="T19" s="26"/>
      <c r="U19" s="26"/>
      <c r="V19" s="26"/>
      <c r="W19" s="26"/>
      <c r="X19" s="26"/>
    </row>
    <row r="20" spans="1:24" ht="18.75" customHeight="1">
      <c r="A20" s="127" t="s">
        <v>95</v>
      </c>
      <c r="B20" s="122">
        <v>30</v>
      </c>
      <c r="C20" s="129"/>
      <c r="D20" s="122">
        <v>31</v>
      </c>
      <c r="E20" s="129"/>
      <c r="F20" s="122">
        <v>30</v>
      </c>
      <c r="G20" s="129"/>
      <c r="H20" s="122">
        <v>31</v>
      </c>
      <c r="I20" s="129"/>
      <c r="J20" s="122">
        <v>31</v>
      </c>
      <c r="K20" s="129"/>
      <c r="L20" s="122">
        <v>30</v>
      </c>
      <c r="M20" s="124"/>
      <c r="N20" s="138">
        <f>IFERROR(COUNTA(B20:M21)," ")</f>
        <v>6</v>
      </c>
      <c r="O20" s="139"/>
      <c r="P20" s="22"/>
      <c r="Q20" s="26"/>
      <c r="R20" s="34"/>
      <c r="S20" s="34"/>
      <c r="T20" s="34"/>
      <c r="U20" s="34"/>
      <c r="V20" s="34"/>
      <c r="W20" s="34"/>
      <c r="X20" s="34"/>
    </row>
    <row r="21" spans="1:24" ht="19.5" customHeight="1" thickBot="1">
      <c r="A21" s="128"/>
      <c r="B21" s="130"/>
      <c r="C21" s="131"/>
      <c r="D21" s="130"/>
      <c r="E21" s="131"/>
      <c r="F21" s="130"/>
      <c r="G21" s="131"/>
      <c r="H21" s="130"/>
      <c r="I21" s="131"/>
      <c r="J21" s="130"/>
      <c r="K21" s="131"/>
      <c r="L21" s="130"/>
      <c r="M21" s="154"/>
      <c r="N21" s="140"/>
      <c r="O21" s="141"/>
      <c r="P21" s="22"/>
      <c r="Q21" s="23" t="s">
        <v>98</v>
      </c>
      <c r="S21" s="23" t="s">
        <v>99</v>
      </c>
    </row>
    <row r="22" spans="1:24" ht="19.5" customHeight="1" thickTop="1">
      <c r="A22" s="120" t="s">
        <v>97</v>
      </c>
      <c r="B22" s="111">
        <f>IFERROR(ROUNDUP(B18/(B20*K13),2)," ")</f>
        <v>0.15000000000000002</v>
      </c>
      <c r="C22" s="111"/>
      <c r="D22" s="111">
        <f>IFERROR(ROUNDUP(D18/(D20*K13),2)," ")</f>
        <v>0.15000000000000002</v>
      </c>
      <c r="E22" s="111"/>
      <c r="F22" s="111">
        <f>IFERROR(ROUNDUP(F18/(F20*K13),2)," ")</f>
        <v>0.15000000000000002</v>
      </c>
      <c r="G22" s="111"/>
      <c r="H22" s="111">
        <f>IFERROR(ROUNDUP(H18/(H20*K13),2)," ")</f>
        <v>0.15000000000000002</v>
      </c>
      <c r="I22" s="111"/>
      <c r="J22" s="111">
        <f>IFERROR(ROUNDUP(J18/(J20*K13),2)," ")</f>
        <v>0.15000000000000002</v>
      </c>
      <c r="K22" s="111"/>
      <c r="L22" s="111">
        <f>IFERROR(ROUNDUP(L18/(L20*K13),2)," ")</f>
        <v>0.15000000000000002</v>
      </c>
      <c r="M22" s="112"/>
      <c r="O22" s="22"/>
      <c r="P22" s="22"/>
      <c r="Q22" s="115">
        <f>L30</f>
        <v>92100</v>
      </c>
      <c r="R22" s="95" t="s">
        <v>100</v>
      </c>
      <c r="S22" s="117"/>
      <c r="T22" s="95" t="s">
        <v>101</v>
      </c>
      <c r="U22" s="119">
        <v>12</v>
      </c>
      <c r="V22" s="95" t="s">
        <v>102</v>
      </c>
      <c r="W22" s="97" t="str">
        <f>IF(Q22*S22/U22=0," ",ROUNDDOWN((Q22*S22/U22),-2))</f>
        <v xml:space="preserve"> </v>
      </c>
      <c r="X22" s="98"/>
    </row>
    <row r="23" spans="1:24" ht="19.5" customHeight="1" thickBot="1">
      <c r="A23" s="121"/>
      <c r="B23" s="113"/>
      <c r="C23" s="113"/>
      <c r="D23" s="113"/>
      <c r="E23" s="113"/>
      <c r="F23" s="113"/>
      <c r="G23" s="113"/>
      <c r="H23" s="113"/>
      <c r="I23" s="113"/>
      <c r="J23" s="113"/>
      <c r="K23" s="113"/>
      <c r="L23" s="113"/>
      <c r="M23" s="114"/>
      <c r="O23" s="22"/>
      <c r="P23" s="22"/>
      <c r="Q23" s="116"/>
      <c r="R23" s="96"/>
      <c r="S23" s="116"/>
      <c r="T23" s="96"/>
      <c r="U23" s="116"/>
      <c r="V23" s="96"/>
      <c r="W23" s="99"/>
      <c r="X23" s="100"/>
    </row>
    <row r="24" spans="1:24" ht="19.5" customHeight="1" thickBot="1">
      <c r="A24" s="21" t="s">
        <v>103</v>
      </c>
      <c r="B24" s="32"/>
      <c r="C24" s="32"/>
      <c r="D24" s="32"/>
      <c r="E24" s="32"/>
      <c r="F24" s="32"/>
      <c r="G24" s="32"/>
      <c r="H24" s="32"/>
      <c r="I24" s="32"/>
      <c r="J24" s="32"/>
      <c r="K24" s="32"/>
      <c r="L24" s="32"/>
      <c r="M24" s="32"/>
      <c r="N24" s="23"/>
      <c r="O24" s="22"/>
      <c r="P24" s="22"/>
      <c r="Q24" s="36"/>
      <c r="R24" s="36"/>
      <c r="S24" s="36"/>
      <c r="T24" s="36"/>
      <c r="U24" s="36"/>
      <c r="V24" s="36"/>
      <c r="W24" s="36"/>
      <c r="X24" s="36"/>
    </row>
    <row r="25" spans="1:24" ht="18.75" customHeight="1">
      <c r="A25" s="21" t="s">
        <v>104</v>
      </c>
      <c r="K25" s="101">
        <f>IFERROR(ROUNDUP(SUM(B22:M23)/N20,2)," ")</f>
        <v>0.15</v>
      </c>
      <c r="L25" s="102"/>
      <c r="N25" s="23"/>
      <c r="O25" s="22"/>
      <c r="P25" s="22"/>
      <c r="Q25" s="37"/>
      <c r="R25" s="37"/>
      <c r="S25" s="37"/>
      <c r="T25" s="37"/>
      <c r="U25" s="37"/>
      <c r="V25" s="37"/>
      <c r="W25" s="37"/>
      <c r="X25" s="37"/>
    </row>
    <row r="26" spans="1:24" ht="19.5" customHeight="1" thickBot="1">
      <c r="K26" s="103"/>
      <c r="L26" s="104"/>
      <c r="O26" s="22"/>
      <c r="P26" s="38"/>
      <c r="Q26" s="26"/>
      <c r="R26" s="37"/>
      <c r="S26" s="37"/>
      <c r="T26" s="37"/>
      <c r="U26" s="37"/>
      <c r="V26" s="37"/>
      <c r="W26" s="37"/>
      <c r="X26" s="37"/>
    </row>
    <row r="27" spans="1:24" ht="18.75" customHeight="1">
      <c r="K27" s="39"/>
      <c r="L27" s="39"/>
      <c r="O27" s="22"/>
      <c r="P27" s="38"/>
      <c r="Q27" s="37"/>
      <c r="R27" s="37"/>
      <c r="S27" s="37"/>
      <c r="T27" s="37"/>
      <c r="U27" s="37"/>
      <c r="V27" s="37"/>
      <c r="W27" s="37"/>
      <c r="X27" s="37"/>
    </row>
    <row r="28" spans="1:24" ht="19.5" customHeight="1">
      <c r="A28" s="40" t="s">
        <v>105</v>
      </c>
      <c r="B28" s="41"/>
      <c r="C28" s="41"/>
      <c r="D28" s="41"/>
      <c r="E28" s="41"/>
      <c r="F28" s="41"/>
      <c r="G28" s="41"/>
      <c r="H28" s="41"/>
      <c r="P28" s="22"/>
      <c r="Q28" s="23"/>
      <c r="R28" s="37"/>
      <c r="S28" s="37"/>
      <c r="T28" s="37"/>
      <c r="U28" s="37"/>
      <c r="V28" s="37"/>
      <c r="W28" s="37"/>
      <c r="X28" s="37"/>
    </row>
    <row r="29" spans="1:24" ht="24.75" thickBot="1">
      <c r="P29" s="22"/>
      <c r="Q29" s="38"/>
      <c r="S29" s="23"/>
    </row>
    <row r="30" spans="1:24" ht="18.75" customHeight="1">
      <c r="L30" s="105">
        <f>IFERROR(ROUNDDOWN(4400*K9+8500*K25*K13,-2)," ")</f>
        <v>92100</v>
      </c>
      <c r="M30" s="106"/>
      <c r="N30" s="107"/>
      <c r="P30" s="22"/>
      <c r="R30" s="38"/>
      <c r="S30" s="38"/>
      <c r="T30" s="38"/>
      <c r="U30" s="38"/>
      <c r="V30" s="38"/>
      <c r="W30" s="38"/>
      <c r="X30" s="38"/>
    </row>
    <row r="31" spans="1:24" ht="19.5" customHeight="1" thickBot="1">
      <c r="L31" s="108"/>
      <c r="M31" s="109"/>
      <c r="N31" s="110"/>
      <c r="P31" s="22"/>
    </row>
    <row r="32" spans="1:24" ht="18.75" customHeight="1">
      <c r="P32" s="22"/>
      <c r="Q32" s="36"/>
    </row>
    <row r="33" spans="16:24" ht="18.75" customHeight="1">
      <c r="P33" s="22"/>
      <c r="R33" s="36"/>
      <c r="S33" s="36"/>
      <c r="T33" s="36"/>
      <c r="U33" s="36"/>
      <c r="V33" s="36"/>
      <c r="W33" s="36"/>
      <c r="X33" s="36"/>
    </row>
    <row r="34" spans="16:24" ht="19.5" customHeight="1">
      <c r="P34" s="22"/>
    </row>
    <row r="35" spans="16:24" ht="18.75" customHeight="1">
      <c r="P35" s="42"/>
      <c r="Q35" s="36"/>
    </row>
    <row r="36" spans="16:24" ht="18.75" customHeight="1">
      <c r="P36" s="22"/>
      <c r="R36" s="36"/>
      <c r="S36" s="36"/>
      <c r="T36" s="36"/>
      <c r="U36" s="36"/>
      <c r="V36" s="36"/>
      <c r="W36" s="36"/>
      <c r="X36" s="36"/>
    </row>
    <row r="37" spans="16:24" ht="18.75" customHeight="1"/>
    <row r="38" spans="16:24" ht="18.75" customHeight="1">
      <c r="Q38" s="36"/>
    </row>
    <row r="39" spans="16:24" ht="8.25" customHeight="1">
      <c r="P39" s="43"/>
      <c r="Q39" s="36"/>
      <c r="R39" s="36"/>
      <c r="S39" s="36"/>
      <c r="T39" s="36"/>
      <c r="U39" s="36"/>
      <c r="V39" s="36"/>
      <c r="W39" s="36"/>
      <c r="X39" s="36"/>
    </row>
    <row r="40" spans="16:24" ht="18.75" customHeight="1">
      <c r="P40" s="44"/>
      <c r="R40" s="36"/>
      <c r="S40" s="36"/>
      <c r="T40" s="36"/>
      <c r="U40" s="36"/>
      <c r="V40" s="36"/>
      <c r="W40" s="36"/>
      <c r="X40" s="36"/>
    </row>
    <row r="41" spans="16:24" ht="18.75" customHeight="1">
      <c r="P41" s="44"/>
    </row>
    <row r="42" spans="16:24" ht="8.25" customHeight="1">
      <c r="P42" s="43"/>
    </row>
    <row r="43" spans="16:24" ht="18.75" customHeight="1">
      <c r="P43" s="44"/>
    </row>
    <row r="44" spans="16:24" ht="18.75" customHeight="1">
      <c r="P44" s="44"/>
    </row>
    <row r="45" spans="16:24" ht="19.5" customHeight="1">
      <c r="P45" s="43"/>
    </row>
    <row r="46" spans="16:24" ht="19.5" customHeight="1">
      <c r="P46" s="43"/>
    </row>
    <row r="47" spans="16:24" ht="18.75" customHeight="1">
      <c r="P47" s="45"/>
    </row>
    <row r="48" spans="16:24" ht="19.5" customHeight="1">
      <c r="P48" s="45"/>
    </row>
    <row r="49" ht="19.5" customHeight="1"/>
    <row r="50" ht="19.5" customHeight="1"/>
    <row r="51" ht="19.5" customHeight="1"/>
    <row r="52" ht="19.5" customHeight="1"/>
    <row r="54" ht="18.75" customHeight="1"/>
    <row r="55" ht="19.5" customHeight="1"/>
    <row r="58" ht="18.75" customHeight="1"/>
    <row r="59" ht="19.5" customHeight="1"/>
    <row r="61" ht="18.75" customHeight="1"/>
    <row r="62" ht="19.5" customHeight="1"/>
  </sheetData>
  <mergeCells count="45">
    <mergeCell ref="V22:V23"/>
    <mergeCell ref="W22:X23"/>
    <mergeCell ref="K25:L26"/>
    <mergeCell ref="L30:N31"/>
    <mergeCell ref="L22:M23"/>
    <mergeCell ref="Q22:Q23"/>
    <mergeCell ref="R22:R23"/>
    <mergeCell ref="S22:S23"/>
    <mergeCell ref="T22:T23"/>
    <mergeCell ref="U22:U23"/>
    <mergeCell ref="J22:K23"/>
    <mergeCell ref="A22:A23"/>
    <mergeCell ref="B22:C23"/>
    <mergeCell ref="D22:E23"/>
    <mergeCell ref="F22:G23"/>
    <mergeCell ref="H22:I23"/>
    <mergeCell ref="L18:M19"/>
    <mergeCell ref="N19:O19"/>
    <mergeCell ref="A20:A21"/>
    <mergeCell ref="B20:C21"/>
    <mergeCell ref="D20:E21"/>
    <mergeCell ref="F20:G21"/>
    <mergeCell ref="H20:I21"/>
    <mergeCell ref="J20:K21"/>
    <mergeCell ref="L20:M21"/>
    <mergeCell ref="N20:O21"/>
    <mergeCell ref="A18:A19"/>
    <mergeCell ref="B18:C19"/>
    <mergeCell ref="D18:E19"/>
    <mergeCell ref="F18:G19"/>
    <mergeCell ref="H18:I19"/>
    <mergeCell ref="J18:K19"/>
    <mergeCell ref="K13:L14"/>
    <mergeCell ref="B17:C17"/>
    <mergeCell ref="D17:E17"/>
    <mergeCell ref="F17:G17"/>
    <mergeCell ref="H17:I17"/>
    <mergeCell ref="J17:K17"/>
    <mergeCell ref="L17:M17"/>
    <mergeCell ref="A11:N11"/>
    <mergeCell ref="D2:O3"/>
    <mergeCell ref="Q2:R3"/>
    <mergeCell ref="A4:O6"/>
    <mergeCell ref="A8:N8"/>
    <mergeCell ref="K9:L10"/>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E834-22FE-48C5-A722-6ABD9AB255E8}">
  <sheetPr codeName="Sheet15"/>
  <dimension ref="A1:AF62"/>
  <sheetViews>
    <sheetView workbookViewId="0"/>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c r="C1" s="1"/>
      <c r="D1" s="1"/>
      <c r="E1" s="17"/>
      <c r="F1" s="1"/>
      <c r="G1" s="1"/>
      <c r="H1" s="1"/>
    </row>
    <row r="2" spans="1:32" ht="18.75" customHeight="1">
      <c r="A2" s="20"/>
      <c r="B2" s="20"/>
      <c r="C2" s="20"/>
      <c r="D2" s="20"/>
      <c r="E2" s="21" t="s">
        <v>152</v>
      </c>
      <c r="Q2" s="142" t="s">
        <v>70</v>
      </c>
      <c r="R2" s="143"/>
      <c r="AF2" s="21" t="s">
        <v>71</v>
      </c>
    </row>
    <row r="3" spans="1:32" ht="18.75" customHeight="1">
      <c r="B3" s="20"/>
      <c r="E3" s="21" t="s">
        <v>153</v>
      </c>
      <c r="Q3" s="144"/>
      <c r="R3" s="145"/>
    </row>
    <row r="4" spans="1:32" ht="18.75" customHeight="1">
      <c r="A4" s="146" t="s">
        <v>150</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151</v>
      </c>
      <c r="B8" s="148"/>
      <c r="C8" s="148"/>
      <c r="D8" s="148"/>
      <c r="E8" s="148"/>
      <c r="F8" s="148"/>
      <c r="G8" s="148"/>
      <c r="H8" s="148"/>
      <c r="I8" s="148"/>
      <c r="J8" s="148"/>
      <c r="K8" s="148"/>
      <c r="L8" s="148"/>
      <c r="M8" s="148"/>
      <c r="N8" s="148"/>
      <c r="O8" s="22"/>
      <c r="P8" s="29"/>
      <c r="Q8" s="26" t="s">
        <v>78</v>
      </c>
      <c r="R8" s="26"/>
      <c r="S8" s="26"/>
      <c r="T8" s="26"/>
      <c r="U8" s="26"/>
      <c r="V8" s="26"/>
      <c r="W8" s="26"/>
    </row>
    <row r="9" spans="1:32" ht="22.5" customHeight="1">
      <c r="A9" s="26" t="s">
        <v>145</v>
      </c>
      <c r="B9" s="22"/>
      <c r="C9" s="22"/>
      <c r="D9" s="22"/>
      <c r="E9" s="22"/>
      <c r="F9" s="22"/>
      <c r="G9" s="22"/>
      <c r="H9" s="22"/>
      <c r="I9" s="22"/>
      <c r="J9" s="22"/>
      <c r="K9" s="155">
        <f>40+20-40</f>
        <v>20</v>
      </c>
      <c r="L9" s="156"/>
      <c r="M9" s="22"/>
      <c r="N9" s="22"/>
      <c r="O9" s="22"/>
      <c r="P9" s="28"/>
      <c r="Q9" s="26" t="s">
        <v>80</v>
      </c>
      <c r="R9" s="26"/>
      <c r="S9" s="26"/>
      <c r="T9" s="26"/>
      <c r="U9" s="26"/>
      <c r="V9" s="26"/>
      <c r="W9" s="26"/>
    </row>
    <row r="10" spans="1:32" ht="20.25" customHeight="1" thickBot="1">
      <c r="A10" s="22"/>
      <c r="B10" s="22"/>
      <c r="C10" s="22"/>
      <c r="D10" s="22"/>
      <c r="E10" s="22"/>
      <c r="F10" s="22"/>
      <c r="G10" s="22"/>
      <c r="H10" s="22"/>
      <c r="I10" s="22"/>
      <c r="J10" s="22"/>
      <c r="K10" s="157"/>
      <c r="L10" s="158"/>
      <c r="M10" s="22"/>
      <c r="N10" s="22"/>
      <c r="O10" s="22"/>
      <c r="P10" s="28"/>
      <c r="Q10" s="26" t="s">
        <v>81</v>
      </c>
      <c r="R10" s="26"/>
      <c r="S10" s="26"/>
      <c r="T10" s="26"/>
      <c r="U10" s="26"/>
      <c r="V10" s="26"/>
      <c r="W10" s="26"/>
    </row>
    <row r="11" spans="1:32" ht="20.25" customHeight="1">
      <c r="A11" s="148" t="s">
        <v>146</v>
      </c>
      <c r="B11" s="148"/>
      <c r="C11" s="148"/>
      <c r="D11" s="148"/>
      <c r="E11" s="148"/>
      <c r="F11" s="148"/>
      <c r="G11" s="148"/>
      <c r="H11" s="148"/>
      <c r="I11" s="148"/>
      <c r="J11" s="148"/>
      <c r="K11" s="148"/>
      <c r="L11" s="148"/>
      <c r="M11" s="148"/>
      <c r="N11" s="148"/>
      <c r="O11" s="29"/>
      <c r="P11" s="28"/>
      <c r="Q11" s="26" t="s">
        <v>82</v>
      </c>
      <c r="R11" s="26"/>
      <c r="S11" s="26"/>
      <c r="T11" s="26"/>
      <c r="U11" s="26"/>
      <c r="V11" s="26"/>
      <c r="W11" s="26"/>
    </row>
    <row r="12" spans="1:32" ht="20.25" customHeight="1" thickBot="1">
      <c r="A12" s="70" t="s">
        <v>147</v>
      </c>
      <c r="B12" s="28"/>
      <c r="C12" s="28"/>
      <c r="D12" s="28"/>
      <c r="E12" s="28"/>
      <c r="F12" s="28"/>
      <c r="G12" s="28"/>
      <c r="H12" s="28"/>
      <c r="I12" s="28"/>
      <c r="J12" s="28"/>
      <c r="K12" s="28"/>
      <c r="L12" s="28"/>
      <c r="M12" s="28"/>
      <c r="N12" s="28"/>
      <c r="O12" s="29"/>
      <c r="P12" s="28"/>
      <c r="Q12" s="26" t="s">
        <v>84</v>
      </c>
      <c r="R12" s="26"/>
      <c r="S12" s="26"/>
      <c r="T12" s="26"/>
      <c r="U12" s="26"/>
      <c r="V12" s="26"/>
      <c r="W12" s="26"/>
    </row>
    <row r="13" spans="1:32" ht="22.5" customHeight="1">
      <c r="A13" s="21" t="s">
        <v>79</v>
      </c>
      <c r="K13" s="149">
        <v>40</v>
      </c>
      <c r="L13" s="150"/>
      <c r="O13" s="28"/>
      <c r="P13" s="28"/>
      <c r="Q13" s="26" t="s">
        <v>91</v>
      </c>
      <c r="R13" s="26"/>
      <c r="S13" s="26"/>
      <c r="T13" s="26"/>
      <c r="U13" s="26"/>
      <c r="V13" s="26"/>
      <c r="W13" s="26"/>
    </row>
    <row r="14" spans="1:32" ht="20.25" customHeight="1" thickBot="1">
      <c r="K14" s="151"/>
      <c r="L14" s="152"/>
      <c r="O14" s="28"/>
      <c r="P14" s="28"/>
      <c r="Q14" s="26" t="s">
        <v>141</v>
      </c>
      <c r="R14" s="26"/>
      <c r="S14" s="26"/>
      <c r="T14" s="26"/>
      <c r="U14" s="26"/>
      <c r="V14" s="26"/>
      <c r="W14" s="26"/>
    </row>
    <row r="15" spans="1:32" ht="18.75" customHeight="1">
      <c r="K15" s="30"/>
      <c r="L15" s="30"/>
      <c r="O15" s="28"/>
      <c r="Q15" s="26"/>
      <c r="R15" s="26"/>
      <c r="S15" s="26"/>
      <c r="T15" s="26"/>
      <c r="U15" s="26"/>
      <c r="V15" s="26"/>
      <c r="W15" s="26"/>
    </row>
    <row r="16" spans="1:32" ht="18.75" customHeight="1" thickBot="1">
      <c r="A16" s="21" t="s">
        <v>83</v>
      </c>
      <c r="O16" s="28"/>
      <c r="Q16" s="26"/>
      <c r="R16" s="26"/>
      <c r="S16" s="26"/>
      <c r="T16" s="26"/>
      <c r="U16" s="26"/>
      <c r="V16" s="26"/>
      <c r="W16" s="26"/>
      <c r="X16" s="26"/>
    </row>
    <row r="17" spans="1:24" ht="18.75" customHeight="1">
      <c r="A17" s="31"/>
      <c r="B17" s="153" t="s">
        <v>85</v>
      </c>
      <c r="C17" s="153"/>
      <c r="D17" s="153" t="s">
        <v>86</v>
      </c>
      <c r="E17" s="153"/>
      <c r="F17" s="153" t="s">
        <v>87</v>
      </c>
      <c r="G17" s="153"/>
      <c r="H17" s="153" t="s">
        <v>88</v>
      </c>
      <c r="I17" s="153"/>
      <c r="J17" s="153" t="s">
        <v>89</v>
      </c>
      <c r="K17" s="153"/>
      <c r="L17" s="153" t="s">
        <v>90</v>
      </c>
      <c r="M17" s="126"/>
      <c r="N17" s="22"/>
      <c r="Q17" s="26"/>
      <c r="R17" s="26"/>
      <c r="S17" s="26"/>
      <c r="T17" s="26"/>
      <c r="U17" s="26"/>
      <c r="V17" s="26"/>
      <c r="W17" s="26"/>
      <c r="X17" s="26"/>
    </row>
    <row r="18" spans="1:24" ht="18.75" customHeight="1" thickBot="1">
      <c r="A18" s="127" t="s">
        <v>92</v>
      </c>
      <c r="B18" s="122">
        <v>300</v>
      </c>
      <c r="C18" s="129"/>
      <c r="D18" s="122">
        <v>308</v>
      </c>
      <c r="E18" s="129"/>
      <c r="F18" s="122">
        <v>298</v>
      </c>
      <c r="G18" s="129"/>
      <c r="H18" s="122">
        <v>312</v>
      </c>
      <c r="I18" s="129"/>
      <c r="J18" s="122">
        <v>310</v>
      </c>
      <c r="K18" s="129"/>
      <c r="L18" s="122">
        <v>302</v>
      </c>
      <c r="M18" s="123"/>
      <c r="N18" s="32"/>
      <c r="Q18" s="26" t="s">
        <v>94</v>
      </c>
      <c r="R18" s="26"/>
      <c r="S18" s="26"/>
      <c r="T18" s="26"/>
      <c r="U18" s="26"/>
      <c r="V18" s="26"/>
      <c r="W18" s="26"/>
      <c r="X18" s="26"/>
    </row>
    <row r="19" spans="1:24" ht="19.5" customHeight="1">
      <c r="A19" s="127"/>
      <c r="B19" s="122"/>
      <c r="C19" s="129"/>
      <c r="D19" s="122"/>
      <c r="E19" s="129"/>
      <c r="F19" s="122"/>
      <c r="G19" s="129"/>
      <c r="H19" s="122"/>
      <c r="I19" s="129"/>
      <c r="J19" s="122"/>
      <c r="K19" s="129"/>
      <c r="L19" s="122"/>
      <c r="M19" s="124"/>
      <c r="N19" s="125" t="s">
        <v>93</v>
      </c>
      <c r="O19" s="126"/>
      <c r="P19" s="35"/>
      <c r="Q19" s="26" t="s">
        <v>96</v>
      </c>
      <c r="R19" s="26"/>
      <c r="S19" s="26"/>
      <c r="T19" s="26"/>
      <c r="U19" s="26"/>
      <c r="V19" s="26"/>
      <c r="W19" s="26"/>
      <c r="X19" s="26"/>
    </row>
    <row r="20" spans="1:24" ht="18.75" customHeight="1">
      <c r="A20" s="127" t="s">
        <v>95</v>
      </c>
      <c r="B20" s="122">
        <v>30</v>
      </c>
      <c r="C20" s="129"/>
      <c r="D20" s="122">
        <v>31</v>
      </c>
      <c r="E20" s="129"/>
      <c r="F20" s="122">
        <v>30</v>
      </c>
      <c r="G20" s="129"/>
      <c r="H20" s="122">
        <v>31</v>
      </c>
      <c r="I20" s="129"/>
      <c r="J20" s="122">
        <v>31</v>
      </c>
      <c r="K20" s="129"/>
      <c r="L20" s="122">
        <v>30</v>
      </c>
      <c r="M20" s="124"/>
      <c r="N20" s="138">
        <f>IFERROR(COUNTA(B20:M21)," ")</f>
        <v>6</v>
      </c>
      <c r="O20" s="139"/>
      <c r="P20" s="22"/>
      <c r="Q20" s="26"/>
      <c r="R20" s="34"/>
      <c r="S20" s="34"/>
      <c r="T20" s="34"/>
      <c r="U20" s="34"/>
      <c r="V20" s="34"/>
      <c r="W20" s="34"/>
      <c r="X20" s="34"/>
    </row>
    <row r="21" spans="1:24" ht="19.5" customHeight="1" thickBot="1">
      <c r="A21" s="128"/>
      <c r="B21" s="130"/>
      <c r="C21" s="131"/>
      <c r="D21" s="130"/>
      <c r="E21" s="131"/>
      <c r="F21" s="130"/>
      <c r="G21" s="131"/>
      <c r="H21" s="130"/>
      <c r="I21" s="131"/>
      <c r="J21" s="130"/>
      <c r="K21" s="131"/>
      <c r="L21" s="130"/>
      <c r="M21" s="154"/>
      <c r="N21" s="140"/>
      <c r="O21" s="141"/>
      <c r="P21" s="22"/>
      <c r="Q21" s="23" t="s">
        <v>98</v>
      </c>
      <c r="S21" s="23" t="s">
        <v>99</v>
      </c>
    </row>
    <row r="22" spans="1:24" ht="19.5" customHeight="1" thickTop="1">
      <c r="A22" s="120" t="s">
        <v>97</v>
      </c>
      <c r="B22" s="111">
        <f>IFERROR(ROUNDUP(B18/(B20*K13),2)," ")</f>
        <v>0.25</v>
      </c>
      <c r="C22" s="111"/>
      <c r="D22" s="111">
        <f>IFERROR(ROUNDUP(D18/(D20*K13),2)," ")</f>
        <v>0.25</v>
      </c>
      <c r="E22" s="111"/>
      <c r="F22" s="111">
        <f>IFERROR(ROUNDUP(F18/(F20*K13),2)," ")</f>
        <v>0.25</v>
      </c>
      <c r="G22" s="111"/>
      <c r="H22" s="111">
        <f>IFERROR(ROUNDUP(H18/(H20*K13),2)," ")</f>
        <v>0.26</v>
      </c>
      <c r="I22" s="111"/>
      <c r="J22" s="111">
        <f>IFERROR(ROUNDUP(J18/(J20*K13),2)," ")</f>
        <v>0.25</v>
      </c>
      <c r="K22" s="111"/>
      <c r="L22" s="111">
        <f>IFERROR(ROUNDUP(L18/(L20*K13),2)," ")</f>
        <v>0.26</v>
      </c>
      <c r="M22" s="112"/>
      <c r="O22" s="22"/>
      <c r="P22" s="22"/>
      <c r="Q22" s="115">
        <f>L30</f>
        <v>176400</v>
      </c>
      <c r="R22" s="95" t="s">
        <v>100</v>
      </c>
      <c r="S22" s="117"/>
      <c r="T22" s="95" t="s">
        <v>101</v>
      </c>
      <c r="U22" s="119">
        <v>12</v>
      </c>
      <c r="V22" s="95" t="s">
        <v>102</v>
      </c>
      <c r="W22" s="97" t="str">
        <f>IF(Q22*S22/U22=0," ",ROUNDDOWN((Q22*S22/U22),-2))</f>
        <v xml:space="preserve"> </v>
      </c>
      <c r="X22" s="98"/>
    </row>
    <row r="23" spans="1:24" ht="19.5" customHeight="1" thickBot="1">
      <c r="A23" s="121"/>
      <c r="B23" s="113"/>
      <c r="C23" s="113"/>
      <c r="D23" s="113"/>
      <c r="E23" s="113"/>
      <c r="F23" s="113"/>
      <c r="G23" s="113"/>
      <c r="H23" s="113"/>
      <c r="I23" s="113"/>
      <c r="J23" s="113"/>
      <c r="K23" s="113"/>
      <c r="L23" s="113"/>
      <c r="M23" s="114"/>
      <c r="O23" s="22"/>
      <c r="P23" s="22"/>
      <c r="Q23" s="116"/>
      <c r="R23" s="96"/>
      <c r="S23" s="116"/>
      <c r="T23" s="96"/>
      <c r="U23" s="116"/>
      <c r="V23" s="96"/>
      <c r="W23" s="99"/>
      <c r="X23" s="100"/>
    </row>
    <row r="24" spans="1:24" ht="19.5" customHeight="1" thickBot="1">
      <c r="A24" s="21" t="s">
        <v>103</v>
      </c>
      <c r="B24" s="32"/>
      <c r="C24" s="32"/>
      <c r="D24" s="32"/>
      <c r="E24" s="32"/>
      <c r="F24" s="32"/>
      <c r="G24" s="32"/>
      <c r="H24" s="32"/>
      <c r="I24" s="32"/>
      <c r="J24" s="32"/>
      <c r="K24" s="32"/>
      <c r="L24" s="32"/>
      <c r="M24" s="32"/>
      <c r="N24" s="23"/>
      <c r="O24" s="22"/>
      <c r="P24" s="22"/>
      <c r="Q24" s="36"/>
      <c r="R24" s="36"/>
      <c r="S24" s="36"/>
      <c r="T24" s="36"/>
      <c r="U24" s="36"/>
      <c r="V24" s="36"/>
      <c r="W24" s="36"/>
      <c r="X24" s="36"/>
    </row>
    <row r="25" spans="1:24" ht="18.75" customHeight="1">
      <c r="A25" s="21" t="s">
        <v>104</v>
      </c>
      <c r="K25" s="101">
        <f>IFERROR(ROUNDUP(SUM(B22:M23)/N20,2)," ")</f>
        <v>0.26</v>
      </c>
      <c r="L25" s="102"/>
      <c r="N25" s="23"/>
      <c r="O25" s="22"/>
      <c r="P25" s="22"/>
      <c r="Q25" s="37"/>
      <c r="R25" s="37"/>
      <c r="S25" s="37"/>
      <c r="T25" s="37"/>
      <c r="U25" s="37"/>
      <c r="V25" s="37"/>
      <c r="W25" s="37"/>
      <c r="X25" s="37"/>
    </row>
    <row r="26" spans="1:24" ht="19.5" customHeight="1" thickBot="1">
      <c r="K26" s="103"/>
      <c r="L26" s="104"/>
      <c r="O26" s="22"/>
      <c r="P26" s="38"/>
      <c r="Q26" s="26"/>
      <c r="R26" s="37"/>
      <c r="S26" s="37"/>
      <c r="T26" s="37"/>
      <c r="U26" s="37"/>
      <c r="V26" s="37"/>
      <c r="W26" s="37"/>
      <c r="X26" s="37"/>
    </row>
    <row r="27" spans="1:24" ht="18.75" customHeight="1">
      <c r="K27" s="39"/>
      <c r="L27" s="39"/>
      <c r="O27" s="22"/>
      <c r="P27" s="38"/>
      <c r="Q27" s="37"/>
      <c r="R27" s="37"/>
      <c r="S27" s="37"/>
      <c r="T27" s="37"/>
      <c r="U27" s="37"/>
      <c r="V27" s="37"/>
      <c r="W27" s="37"/>
      <c r="X27" s="37"/>
    </row>
    <row r="28" spans="1:24" ht="19.5" customHeight="1">
      <c r="A28" s="40" t="s">
        <v>105</v>
      </c>
      <c r="B28" s="41"/>
      <c r="C28" s="41"/>
      <c r="D28" s="41"/>
      <c r="E28" s="41"/>
      <c r="F28" s="41"/>
      <c r="G28" s="41"/>
      <c r="H28" s="41"/>
      <c r="P28" s="22"/>
      <c r="Q28" s="23"/>
      <c r="R28" s="37"/>
      <c r="S28" s="37"/>
      <c r="T28" s="37"/>
      <c r="U28" s="37"/>
      <c r="V28" s="37"/>
      <c r="W28" s="37"/>
      <c r="X28" s="37"/>
    </row>
    <row r="29" spans="1:24" ht="24.75" thickBot="1">
      <c r="P29" s="22"/>
      <c r="Q29" s="38"/>
      <c r="S29" s="23"/>
    </row>
    <row r="30" spans="1:24" ht="18.75" customHeight="1">
      <c r="L30" s="105">
        <f>IFERROR(ROUNDDOWN(4400*K9+8500*K25*K13,-2)," ")</f>
        <v>176400</v>
      </c>
      <c r="M30" s="106"/>
      <c r="N30" s="107"/>
      <c r="P30" s="22"/>
      <c r="R30" s="38"/>
      <c r="S30" s="38"/>
      <c r="T30" s="38"/>
      <c r="U30" s="38"/>
      <c r="V30" s="38"/>
      <c r="W30" s="38"/>
      <c r="X30" s="38"/>
    </row>
    <row r="31" spans="1:24" ht="19.5" customHeight="1" thickBot="1">
      <c r="L31" s="108"/>
      <c r="M31" s="109"/>
      <c r="N31" s="110"/>
      <c r="P31" s="22"/>
    </row>
    <row r="32" spans="1:24" ht="18.75" customHeight="1">
      <c r="P32" s="22"/>
      <c r="Q32" s="36"/>
    </row>
    <row r="33" spans="16:24" ht="18.75" customHeight="1">
      <c r="P33" s="22"/>
      <c r="R33" s="36"/>
      <c r="S33" s="36"/>
      <c r="T33" s="36"/>
      <c r="U33" s="36"/>
      <c r="V33" s="36"/>
      <c r="W33" s="36"/>
      <c r="X33" s="36"/>
    </row>
    <row r="34" spans="16:24" ht="19.5" customHeight="1">
      <c r="P34" s="22"/>
    </row>
    <row r="35" spans="16:24" ht="18.75" customHeight="1">
      <c r="P35" s="42"/>
      <c r="Q35" s="36"/>
    </row>
    <row r="36" spans="16:24" ht="18.75" customHeight="1">
      <c r="P36" s="22"/>
      <c r="R36" s="36"/>
      <c r="S36" s="36"/>
      <c r="T36" s="36"/>
      <c r="U36" s="36"/>
      <c r="V36" s="36"/>
      <c r="W36" s="36"/>
      <c r="X36" s="36"/>
    </row>
    <row r="37" spans="16:24" ht="18.75" customHeight="1"/>
    <row r="38" spans="16:24" ht="18.75" customHeight="1">
      <c r="Q38" s="36"/>
    </row>
    <row r="39" spans="16:24" ht="8.25" customHeight="1">
      <c r="P39" s="43"/>
      <c r="Q39" s="36"/>
      <c r="R39" s="36"/>
      <c r="S39" s="36"/>
      <c r="T39" s="36"/>
      <c r="U39" s="36"/>
      <c r="V39" s="36"/>
      <c r="W39" s="36"/>
      <c r="X39" s="36"/>
    </row>
    <row r="40" spans="16:24" ht="18.75" customHeight="1">
      <c r="P40" s="44"/>
      <c r="R40" s="36"/>
      <c r="S40" s="36"/>
      <c r="T40" s="36"/>
      <c r="U40" s="36"/>
      <c r="V40" s="36"/>
      <c r="W40" s="36"/>
      <c r="X40" s="36"/>
    </row>
    <row r="41" spans="16:24" ht="18.75" customHeight="1">
      <c r="P41" s="44"/>
    </row>
    <row r="42" spans="16:24" ht="8.25" customHeight="1">
      <c r="P42" s="43"/>
    </row>
    <row r="43" spans="16:24" ht="18.75" customHeight="1">
      <c r="P43" s="44"/>
    </row>
    <row r="44" spans="16:24" ht="18.75" customHeight="1">
      <c r="P44" s="44"/>
    </row>
    <row r="45" spans="16:24" ht="19.5" customHeight="1">
      <c r="P45" s="43"/>
    </row>
    <row r="46" spans="16:24" ht="19.5" customHeight="1">
      <c r="P46" s="43"/>
    </row>
    <row r="47" spans="16:24" ht="18.75" customHeight="1">
      <c r="P47" s="45"/>
    </row>
    <row r="48" spans="16:24" ht="19.5" customHeight="1">
      <c r="P48" s="45"/>
    </row>
    <row r="49" ht="19.5" customHeight="1"/>
    <row r="50" ht="19.5" customHeight="1"/>
    <row r="51" ht="19.5" customHeight="1"/>
    <row r="52" ht="19.5" customHeight="1"/>
    <row r="54" ht="18.75" customHeight="1"/>
    <row r="55" ht="19.5" customHeight="1"/>
    <row r="58" ht="18.75" customHeight="1"/>
    <row r="59" ht="19.5" customHeight="1"/>
    <row r="61" ht="18.75" customHeight="1"/>
    <row r="62" ht="19.5" customHeight="1"/>
  </sheetData>
  <mergeCells count="44">
    <mergeCell ref="V22:V23"/>
    <mergeCell ref="W22:X23"/>
    <mergeCell ref="K25:L26"/>
    <mergeCell ref="L30:N31"/>
    <mergeCell ref="L22:M23"/>
    <mergeCell ref="Q22:Q23"/>
    <mergeCell ref="R22:R23"/>
    <mergeCell ref="S22:S23"/>
    <mergeCell ref="T22:T23"/>
    <mergeCell ref="U22:U23"/>
    <mergeCell ref="J22:K23"/>
    <mergeCell ref="A22:A23"/>
    <mergeCell ref="B22:C23"/>
    <mergeCell ref="D22:E23"/>
    <mergeCell ref="F22:G23"/>
    <mergeCell ref="H22:I23"/>
    <mergeCell ref="L18:M19"/>
    <mergeCell ref="N19:O19"/>
    <mergeCell ref="A20:A21"/>
    <mergeCell ref="B20:C21"/>
    <mergeCell ref="D20:E21"/>
    <mergeCell ref="F20:G21"/>
    <mergeCell ref="H20:I21"/>
    <mergeCell ref="J20:K21"/>
    <mergeCell ref="L20:M21"/>
    <mergeCell ref="N20:O21"/>
    <mergeCell ref="A18:A19"/>
    <mergeCell ref="B18:C19"/>
    <mergeCell ref="D18:E19"/>
    <mergeCell ref="F18:G19"/>
    <mergeCell ref="H18:I19"/>
    <mergeCell ref="J18:K19"/>
    <mergeCell ref="L17:M17"/>
    <mergeCell ref="Q2:R3"/>
    <mergeCell ref="A4:O6"/>
    <mergeCell ref="A8:N8"/>
    <mergeCell ref="K9:L10"/>
    <mergeCell ref="A11:N11"/>
    <mergeCell ref="K13:L14"/>
    <mergeCell ref="B17:C17"/>
    <mergeCell ref="D17:E17"/>
    <mergeCell ref="F17:G17"/>
    <mergeCell ref="H17:I17"/>
    <mergeCell ref="J17:K17"/>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BCD5-FC95-46A6-B3F6-4F27EB1907C8}">
  <sheetPr codeName="Sheet16"/>
  <dimension ref="A1:AF58"/>
  <sheetViews>
    <sheetView workbookViewId="0">
      <selection activeCell="K12" sqref="K12"/>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c r="C1" s="1"/>
      <c r="D1" s="1"/>
      <c r="E1" s="17"/>
      <c r="F1" s="1"/>
      <c r="G1" s="1"/>
      <c r="H1" s="1"/>
    </row>
    <row r="2" spans="1:32" ht="18.75" customHeight="1">
      <c r="A2" s="20"/>
      <c r="B2" s="20"/>
      <c r="C2" s="20"/>
      <c r="D2" s="20"/>
      <c r="E2" s="20"/>
      <c r="Q2" s="142" t="s">
        <v>70</v>
      </c>
      <c r="R2" s="143"/>
      <c r="AF2" s="21" t="s">
        <v>71</v>
      </c>
    </row>
    <row r="3" spans="1:32" ht="18.75" customHeight="1">
      <c r="B3" s="20"/>
      <c r="Q3" s="144"/>
      <c r="R3" s="145"/>
    </row>
    <row r="4" spans="1:32" ht="18.75" customHeight="1">
      <c r="A4" s="146" t="s">
        <v>154</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155</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156</v>
      </c>
      <c r="R6" s="26"/>
      <c r="S6" s="26"/>
      <c r="T6" s="26"/>
      <c r="U6" s="26"/>
      <c r="V6" s="26"/>
      <c r="W6" s="26"/>
      <c r="X6" s="26"/>
    </row>
    <row r="7" spans="1:32" ht="18.75" customHeight="1">
      <c r="A7" s="22"/>
      <c r="B7" s="22"/>
      <c r="C7" s="22"/>
      <c r="D7" s="22"/>
      <c r="E7" s="22"/>
      <c r="F7" s="22"/>
      <c r="G7" s="22"/>
      <c r="H7" s="22"/>
      <c r="I7" s="22"/>
      <c r="J7" s="22"/>
      <c r="K7" s="22"/>
      <c r="L7" s="22"/>
      <c r="M7" s="22"/>
      <c r="N7" s="22"/>
      <c r="O7" s="22"/>
      <c r="P7" s="27"/>
      <c r="Q7" s="26" t="s">
        <v>157</v>
      </c>
      <c r="R7" s="26"/>
      <c r="S7" s="26"/>
      <c r="T7" s="26"/>
      <c r="U7" s="26"/>
      <c r="V7" s="26"/>
      <c r="W7" s="26"/>
      <c r="X7" s="26"/>
    </row>
    <row r="8" spans="1:32" ht="22.5" customHeight="1" thickBot="1">
      <c r="A8" s="148" t="s">
        <v>158</v>
      </c>
      <c r="B8" s="148"/>
      <c r="C8" s="148"/>
      <c r="D8" s="148"/>
      <c r="E8" s="148"/>
      <c r="F8" s="148"/>
      <c r="G8" s="148"/>
      <c r="H8" s="148"/>
      <c r="I8" s="148"/>
      <c r="J8" s="148"/>
      <c r="K8" s="148"/>
      <c r="L8" s="148"/>
      <c r="M8" s="148"/>
      <c r="N8" s="148"/>
      <c r="O8" s="29"/>
      <c r="P8" s="29"/>
      <c r="Q8" s="26" t="s">
        <v>159</v>
      </c>
      <c r="R8" s="26"/>
      <c r="S8" s="26"/>
      <c r="T8" s="26"/>
      <c r="U8" s="26"/>
      <c r="V8" s="26"/>
      <c r="W8" s="26"/>
      <c r="X8" s="26"/>
    </row>
    <row r="9" spans="1:32" ht="22.5" customHeight="1">
      <c r="A9" s="21" t="s">
        <v>160</v>
      </c>
      <c r="K9" s="149">
        <v>10</v>
      </c>
      <c r="L9" s="150"/>
      <c r="O9" s="28"/>
      <c r="P9" s="28"/>
      <c r="Q9" s="26" t="s">
        <v>161</v>
      </c>
      <c r="R9" s="26"/>
      <c r="S9" s="26"/>
      <c r="T9" s="26"/>
      <c r="U9" s="26"/>
      <c r="V9" s="26"/>
      <c r="W9" s="26"/>
      <c r="X9" s="26"/>
    </row>
    <row r="10" spans="1:32" ht="20.25" customHeight="1" thickBot="1">
      <c r="A10" s="21" t="s">
        <v>162</v>
      </c>
      <c r="K10" s="151"/>
      <c r="L10" s="152"/>
      <c r="O10" s="28"/>
      <c r="P10" s="28"/>
      <c r="Q10" s="26" t="s">
        <v>163</v>
      </c>
      <c r="R10" s="26"/>
      <c r="S10" s="26"/>
      <c r="T10" s="26"/>
      <c r="U10" s="26"/>
      <c r="V10" s="26"/>
      <c r="W10" s="26"/>
      <c r="X10" s="26"/>
    </row>
    <row r="11" spans="1:32" ht="20.25" customHeight="1">
      <c r="K11" s="30"/>
      <c r="L11" s="30"/>
      <c r="O11" s="28"/>
      <c r="P11" s="28"/>
      <c r="Q11" s="26" t="s">
        <v>164</v>
      </c>
      <c r="R11" s="26"/>
      <c r="S11" s="26"/>
      <c r="T11" s="26"/>
      <c r="U11" s="26"/>
      <c r="V11" s="26"/>
      <c r="W11" s="26"/>
      <c r="X11" s="26"/>
    </row>
    <row r="12" spans="1:32" ht="22.5" customHeight="1">
      <c r="A12" s="21" t="s">
        <v>165</v>
      </c>
      <c r="O12" s="28"/>
      <c r="P12" s="28"/>
      <c r="Q12" s="26" t="s">
        <v>166</v>
      </c>
      <c r="R12" s="26"/>
      <c r="S12" s="26"/>
      <c r="T12" s="26"/>
      <c r="U12" s="26"/>
      <c r="V12" s="26"/>
      <c r="W12" s="26"/>
      <c r="X12" s="26"/>
    </row>
    <row r="13" spans="1:32" ht="22.5" customHeight="1" thickBot="1">
      <c r="A13" s="21" t="s">
        <v>167</v>
      </c>
      <c r="O13" s="28"/>
      <c r="P13" s="28"/>
      <c r="Q13" s="159" t="s">
        <v>168</v>
      </c>
      <c r="R13" s="159"/>
      <c r="S13" s="159"/>
      <c r="T13" s="159"/>
      <c r="U13" s="159"/>
      <c r="V13" s="159"/>
      <c r="W13" s="159"/>
      <c r="X13" s="159"/>
    </row>
    <row r="14" spans="1:32" ht="20.25" customHeight="1">
      <c r="B14" s="161">
        <v>7</v>
      </c>
      <c r="C14" s="162"/>
      <c r="D14" s="165" t="s">
        <v>169</v>
      </c>
      <c r="E14" s="166"/>
      <c r="F14" s="161">
        <v>200</v>
      </c>
      <c r="G14" s="162"/>
      <c r="H14" s="165" t="s">
        <v>101</v>
      </c>
      <c r="I14" s="166"/>
      <c r="J14" s="161">
        <v>160</v>
      </c>
      <c r="K14" s="162"/>
      <c r="L14" s="165" t="s">
        <v>102</v>
      </c>
      <c r="M14" s="166"/>
      <c r="N14" s="167">
        <f>IFERROR(ROUNDUP(B14+F14/J14,0)," ")</f>
        <v>9</v>
      </c>
      <c r="O14" s="168"/>
      <c r="P14" s="28"/>
      <c r="Q14" s="159"/>
      <c r="R14" s="159"/>
      <c r="S14" s="159"/>
      <c r="T14" s="159"/>
      <c r="U14" s="159"/>
      <c r="V14" s="159"/>
      <c r="W14" s="159"/>
      <c r="X14" s="159"/>
    </row>
    <row r="15" spans="1:32" ht="20.25" customHeight="1" thickBot="1">
      <c r="B15" s="163"/>
      <c r="C15" s="164"/>
      <c r="D15" s="166"/>
      <c r="E15" s="166"/>
      <c r="F15" s="163"/>
      <c r="G15" s="164"/>
      <c r="H15" s="166"/>
      <c r="I15" s="166"/>
      <c r="J15" s="163"/>
      <c r="K15" s="164"/>
      <c r="L15" s="166"/>
      <c r="M15" s="166"/>
      <c r="N15" s="169"/>
      <c r="O15" s="170"/>
      <c r="P15" s="28"/>
      <c r="Q15" s="159"/>
      <c r="R15" s="159"/>
      <c r="S15" s="159"/>
      <c r="T15" s="159"/>
      <c r="U15" s="159"/>
      <c r="V15" s="159"/>
      <c r="W15" s="159"/>
      <c r="X15" s="159"/>
    </row>
    <row r="16" spans="1:32" ht="20.25" customHeight="1">
      <c r="O16" s="28"/>
      <c r="P16" s="28"/>
      <c r="Q16" s="159"/>
      <c r="R16" s="159"/>
      <c r="S16" s="159"/>
      <c r="T16" s="159"/>
      <c r="U16" s="159"/>
      <c r="V16" s="159"/>
      <c r="W16" s="159"/>
      <c r="X16" s="159"/>
    </row>
    <row r="17" spans="1:24" ht="20.25" customHeight="1" thickBot="1">
      <c r="A17" s="21" t="s">
        <v>170</v>
      </c>
      <c r="B17" s="32"/>
      <c r="C17" s="32"/>
      <c r="D17" s="32"/>
      <c r="E17" s="32"/>
      <c r="F17" s="32"/>
      <c r="G17" s="32"/>
      <c r="H17" s="32"/>
      <c r="I17" s="32"/>
      <c r="J17" s="32"/>
      <c r="K17" s="32"/>
      <c r="L17" s="32"/>
      <c r="M17" s="32"/>
      <c r="N17" s="23"/>
      <c r="O17" s="22"/>
      <c r="P17" s="28"/>
      <c r="Q17" s="159"/>
      <c r="R17" s="159"/>
      <c r="S17" s="159"/>
      <c r="T17" s="159"/>
      <c r="U17" s="159"/>
      <c r="V17" s="159"/>
      <c r="W17" s="159"/>
      <c r="X17" s="159"/>
    </row>
    <row r="18" spans="1:24" ht="18.75" customHeight="1">
      <c r="A18" s="21" t="s">
        <v>171</v>
      </c>
      <c r="K18" s="171">
        <f>IF(K9=0," ",IF(K9&lt;N14,K9,N14))</f>
        <v>9</v>
      </c>
      <c r="L18" s="172"/>
      <c r="N18" s="23"/>
      <c r="O18" s="22"/>
      <c r="Q18" s="159"/>
      <c r="R18" s="159"/>
      <c r="S18" s="159"/>
      <c r="T18" s="159"/>
      <c r="U18" s="159"/>
      <c r="V18" s="159"/>
      <c r="W18" s="159"/>
      <c r="X18" s="159"/>
    </row>
    <row r="19" spans="1:24" ht="18.75" customHeight="1" thickBot="1">
      <c r="K19" s="173"/>
      <c r="L19" s="174"/>
      <c r="O19" s="22"/>
      <c r="Q19" s="159"/>
      <c r="R19" s="159"/>
      <c r="S19" s="159"/>
      <c r="T19" s="159"/>
      <c r="U19" s="159"/>
      <c r="V19" s="159"/>
      <c r="W19" s="159"/>
      <c r="X19" s="159"/>
    </row>
    <row r="20" spans="1:24" ht="18.75" customHeight="1">
      <c r="K20" s="39"/>
      <c r="L20" s="39"/>
      <c r="Q20" s="159"/>
      <c r="R20" s="159"/>
      <c r="S20" s="159"/>
      <c r="T20" s="159"/>
      <c r="U20" s="159"/>
      <c r="V20" s="159"/>
      <c r="W20" s="159"/>
      <c r="X20" s="159"/>
    </row>
    <row r="21" spans="1:24" ht="18.75" customHeight="1">
      <c r="A21" s="40" t="s">
        <v>105</v>
      </c>
      <c r="B21" s="41"/>
      <c r="C21" s="41"/>
      <c r="D21" s="41"/>
      <c r="E21" s="41"/>
      <c r="F21" s="41"/>
      <c r="G21" s="41"/>
      <c r="H21" s="41"/>
      <c r="Q21" s="159"/>
      <c r="R21" s="159"/>
      <c r="S21" s="159"/>
      <c r="T21" s="159"/>
      <c r="U21" s="159"/>
      <c r="V21" s="159"/>
      <c r="W21" s="159"/>
      <c r="X21" s="159"/>
    </row>
    <row r="22" spans="1:24" ht="19.5" customHeight="1" thickBot="1">
      <c r="P22" s="35"/>
      <c r="Q22" s="160"/>
      <c r="R22" s="160"/>
      <c r="S22" s="160"/>
      <c r="T22" s="160"/>
      <c r="U22" s="160"/>
      <c r="V22" s="160"/>
      <c r="W22" s="160"/>
      <c r="X22" s="160"/>
    </row>
    <row r="23" spans="1:24" ht="18.75" customHeight="1">
      <c r="L23" s="105">
        <f>IFERROR(ROUNDDOWN(4900*K18,-2)," ")</f>
        <v>44100</v>
      </c>
      <c r="M23" s="106"/>
      <c r="N23" s="107"/>
      <c r="P23" s="22"/>
      <c r="Q23" s="160"/>
      <c r="R23" s="160"/>
      <c r="S23" s="160"/>
      <c r="T23" s="160"/>
      <c r="U23" s="160"/>
      <c r="V23" s="160"/>
      <c r="W23" s="160"/>
      <c r="X23" s="160"/>
    </row>
    <row r="24" spans="1:24" ht="19.5" customHeight="1" thickBot="1">
      <c r="L24" s="108"/>
      <c r="M24" s="109"/>
      <c r="N24" s="110"/>
      <c r="P24" s="22"/>
      <c r="Q24" s="160"/>
      <c r="R24" s="160"/>
      <c r="S24" s="160"/>
      <c r="T24" s="160"/>
      <c r="U24" s="160"/>
      <c r="V24" s="160"/>
      <c r="W24" s="160"/>
      <c r="X24" s="160"/>
    </row>
    <row r="25" spans="1:24" ht="19.5" customHeight="1">
      <c r="L25" s="44"/>
      <c r="M25" s="44"/>
      <c r="N25" s="44"/>
      <c r="P25" s="22"/>
      <c r="Q25" s="26" t="s">
        <v>172</v>
      </c>
      <c r="R25" s="37"/>
      <c r="S25" s="37"/>
      <c r="T25" s="37"/>
      <c r="U25" s="37"/>
      <c r="V25" s="37"/>
      <c r="W25" s="37"/>
      <c r="X25" s="37"/>
    </row>
    <row r="26" spans="1:24" ht="19.5" customHeight="1">
      <c r="L26" s="44"/>
      <c r="M26" s="44"/>
      <c r="N26" s="44"/>
      <c r="P26" s="22"/>
      <c r="Q26" s="26" t="s">
        <v>84</v>
      </c>
      <c r="R26" s="37"/>
      <c r="S26" s="37"/>
      <c r="T26" s="37"/>
      <c r="U26" s="37"/>
      <c r="V26" s="37"/>
      <c r="W26" s="37"/>
      <c r="X26" s="37"/>
    </row>
    <row r="27" spans="1:24" ht="19.5" customHeight="1">
      <c r="L27" s="44"/>
      <c r="M27" s="44"/>
      <c r="N27" s="44"/>
      <c r="P27" s="22"/>
      <c r="Q27" s="26" t="s">
        <v>91</v>
      </c>
      <c r="R27" s="37"/>
      <c r="S27" s="37"/>
      <c r="T27" s="37"/>
      <c r="U27" s="37"/>
      <c r="V27" s="37"/>
      <c r="W27" s="37"/>
      <c r="X27" s="37"/>
    </row>
    <row r="28" spans="1:24" ht="19.5" customHeight="1">
      <c r="P28" s="22"/>
      <c r="Q28" s="26" t="s">
        <v>94</v>
      </c>
      <c r="R28" s="26"/>
      <c r="S28" s="26"/>
      <c r="T28" s="26"/>
      <c r="U28" s="26"/>
      <c r="V28" s="26"/>
      <c r="W28" s="26"/>
      <c r="X28" s="26"/>
    </row>
    <row r="29" spans="1:24" ht="19.5" customHeight="1">
      <c r="P29" s="22"/>
      <c r="Q29" s="26" t="s">
        <v>96</v>
      </c>
      <c r="R29" s="26"/>
      <c r="S29" s="26"/>
      <c r="T29" s="26"/>
      <c r="U29" s="26"/>
      <c r="V29" s="26"/>
      <c r="W29" s="26"/>
      <c r="X29" s="26"/>
    </row>
    <row r="30" spans="1:24" ht="19.5" customHeight="1">
      <c r="P30" s="22"/>
      <c r="Q30" s="26"/>
      <c r="R30" s="34"/>
      <c r="S30" s="34"/>
      <c r="T30" s="34"/>
      <c r="U30" s="34"/>
      <c r="V30" s="34"/>
      <c r="W30" s="34"/>
      <c r="X30" s="34"/>
    </row>
    <row r="31" spans="1:24" ht="18.75" customHeight="1" thickBot="1">
      <c r="P31" s="22"/>
      <c r="Q31" s="23" t="s">
        <v>98</v>
      </c>
      <c r="S31" s="23" t="s">
        <v>99</v>
      </c>
    </row>
    <row r="32" spans="1:24" ht="19.5" customHeight="1">
      <c r="P32" s="38"/>
      <c r="Q32" s="115">
        <f>L23</f>
        <v>44100</v>
      </c>
      <c r="R32" s="95" t="s">
        <v>100</v>
      </c>
      <c r="S32" s="117"/>
      <c r="T32" s="95" t="s">
        <v>101</v>
      </c>
      <c r="U32" s="119">
        <v>12</v>
      </c>
      <c r="V32" s="95" t="s">
        <v>102</v>
      </c>
      <c r="W32" s="97" t="str">
        <f>IF(Q32*S32/U32=0," ",ROUNDDOWN((Q32*S32/U32),-2))</f>
        <v xml:space="preserve"> </v>
      </c>
      <c r="X32" s="178"/>
    </row>
    <row r="33" spans="16:24" ht="18.75" customHeight="1" thickBot="1">
      <c r="P33" s="38"/>
      <c r="Q33" s="175"/>
      <c r="R33" s="95"/>
      <c r="S33" s="176"/>
      <c r="T33" s="95"/>
      <c r="U33" s="177"/>
      <c r="V33" s="95"/>
      <c r="W33" s="179"/>
      <c r="X33" s="180"/>
    </row>
    <row r="34" spans="16:24" ht="19.5" customHeight="1">
      <c r="P34" s="22"/>
      <c r="Q34" s="26"/>
      <c r="R34" s="26"/>
      <c r="S34" s="26"/>
      <c r="T34" s="26"/>
      <c r="U34" s="26"/>
      <c r="V34" s="26"/>
      <c r="W34" s="26"/>
    </row>
    <row r="35" spans="16:24">
      <c r="P35" s="22"/>
      <c r="Q35" s="26"/>
      <c r="R35" s="26"/>
      <c r="S35" s="26"/>
      <c r="T35" s="26"/>
      <c r="U35" s="26"/>
      <c r="V35" s="26"/>
      <c r="W35" s="26"/>
    </row>
    <row r="36" spans="16:24" ht="18.75" customHeight="1">
      <c r="P36" s="22"/>
      <c r="Q36" s="26"/>
      <c r="R36" s="26"/>
      <c r="S36" s="26"/>
      <c r="T36" s="26"/>
      <c r="U36" s="26"/>
      <c r="V36" s="26"/>
      <c r="W36" s="26"/>
    </row>
    <row r="37" spans="16:24" ht="19.5" customHeight="1">
      <c r="P37" s="22"/>
    </row>
    <row r="38" spans="16:24" ht="18.75" customHeight="1">
      <c r="P38" s="22"/>
    </row>
    <row r="39" spans="16:24" ht="18.75" customHeight="1">
      <c r="P39" s="22"/>
    </row>
    <row r="40" spans="16:24" ht="19.5" customHeight="1">
      <c r="P40" s="22"/>
    </row>
    <row r="41" spans="16:24" ht="18.75" customHeight="1">
      <c r="P41" s="42"/>
    </row>
    <row r="42" spans="16:24" ht="19.5" customHeight="1">
      <c r="P42" s="43"/>
    </row>
    <row r="43" spans="16:24" ht="18.75" customHeight="1">
      <c r="P43" s="45"/>
    </row>
    <row r="44" spans="16:24" ht="19.5" customHeight="1">
      <c r="P44" s="45"/>
    </row>
    <row r="45" spans="16:24" ht="19.5" customHeight="1"/>
    <row r="46" spans="16:24" ht="19.5" customHeight="1"/>
    <row r="47" spans="16:24" ht="19.5" customHeight="1"/>
    <row r="48" spans="16:24" ht="19.5" customHeight="1"/>
    <row r="50" ht="18.75" customHeight="1"/>
    <row r="51" ht="19.5" customHeight="1"/>
    <row r="54" ht="18.75" customHeight="1"/>
    <row r="55" ht="19.5" customHeight="1"/>
    <row r="57" ht="18.75" customHeight="1"/>
    <row r="58" ht="19.5" customHeight="1"/>
  </sheetData>
  <mergeCells count="21">
    <mergeCell ref="S32:S33"/>
    <mergeCell ref="T32:T33"/>
    <mergeCell ref="U32:U33"/>
    <mergeCell ref="V32:V33"/>
    <mergeCell ref="W32:X33"/>
    <mergeCell ref="R32:R33"/>
    <mergeCell ref="Q2:R3"/>
    <mergeCell ref="A4:O6"/>
    <mergeCell ref="A8:N8"/>
    <mergeCell ref="K9:L10"/>
    <mergeCell ref="Q13:X24"/>
    <mergeCell ref="B14:C15"/>
    <mergeCell ref="D14:E15"/>
    <mergeCell ref="F14:G15"/>
    <mergeCell ref="H14:I15"/>
    <mergeCell ref="J14:K15"/>
    <mergeCell ref="L14:M15"/>
    <mergeCell ref="N14:O15"/>
    <mergeCell ref="K18:L19"/>
    <mergeCell ref="L23:N24"/>
    <mergeCell ref="Q32:Q33"/>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A4F3-FAE7-4A66-91BD-FE4688A41696}">
  <sheetPr codeName="Sheet3"/>
  <dimension ref="B1:H34"/>
  <sheetViews>
    <sheetView workbookViewId="0"/>
  </sheetViews>
  <sheetFormatPr defaultColWidth="8.75" defaultRowHeight="13.5"/>
  <cols>
    <col min="1" max="1" width="8.75" style="1"/>
    <col min="2" max="2" width="20" style="5" bestFit="1" customWidth="1"/>
    <col min="3" max="3" width="22.125" style="5" bestFit="1" customWidth="1"/>
    <col min="4" max="4" width="20" style="5" bestFit="1" customWidth="1"/>
    <col min="5" max="5" width="5.5" style="1" bestFit="1" customWidth="1"/>
    <col min="6" max="6" width="13" style="1" bestFit="1" customWidth="1"/>
    <col min="7" max="7" width="8.75" style="1"/>
    <col min="8" max="8" width="24.5" style="1" bestFit="1" customWidth="1"/>
    <col min="9" max="9" width="24.5" style="1" customWidth="1"/>
    <col min="10" max="10" width="5.25" style="1" bestFit="1" customWidth="1"/>
    <col min="11" max="11" width="13" style="1" bestFit="1" customWidth="1"/>
    <col min="12" max="16384" width="8.75" style="1"/>
  </cols>
  <sheetData>
    <row r="1" spans="2:8">
      <c r="B1" s="4" t="s">
        <v>17</v>
      </c>
      <c r="C1" s="4" t="s">
        <v>18</v>
      </c>
      <c r="D1" s="4" t="s">
        <v>17</v>
      </c>
      <c r="E1" s="1" t="s">
        <v>55</v>
      </c>
      <c r="F1" s="1" t="s">
        <v>56</v>
      </c>
    </row>
    <row r="2" spans="2:8">
      <c r="B2" s="5">
        <v>11</v>
      </c>
      <c r="C2" s="5" t="s">
        <v>25</v>
      </c>
      <c r="D2" s="79">
        <v>11</v>
      </c>
      <c r="E2" s="1" t="s">
        <v>57</v>
      </c>
      <c r="F2" s="1" t="s">
        <v>58</v>
      </c>
    </row>
    <row r="3" spans="2:8">
      <c r="B3" s="5">
        <v>12</v>
      </c>
      <c r="C3" s="5" t="s">
        <v>26</v>
      </c>
      <c r="D3" s="79">
        <v>12</v>
      </c>
      <c r="E3" s="1" t="s">
        <v>57</v>
      </c>
      <c r="F3" s="1" t="s">
        <v>58</v>
      </c>
    </row>
    <row r="4" spans="2:8">
      <c r="B4" s="5">
        <v>13</v>
      </c>
      <c r="C4" s="5" t="s">
        <v>27</v>
      </c>
      <c r="D4" s="79">
        <v>13</v>
      </c>
      <c r="E4" s="1" t="s">
        <v>57</v>
      </c>
      <c r="F4" s="1" t="s">
        <v>58</v>
      </c>
    </row>
    <row r="5" spans="2:8">
      <c r="B5" s="5">
        <v>15</v>
      </c>
      <c r="C5" s="5" t="s">
        <v>28</v>
      </c>
      <c r="D5" s="79">
        <v>15</v>
      </c>
      <c r="E5" s="1" t="s">
        <v>57</v>
      </c>
      <c r="F5" s="1" t="s">
        <v>58</v>
      </c>
    </row>
    <row r="6" spans="2:8">
      <c r="B6" s="5">
        <v>21</v>
      </c>
      <c r="C6" s="5" t="s">
        <v>22</v>
      </c>
      <c r="D6" s="79">
        <v>21</v>
      </c>
      <c r="E6" s="1" t="s">
        <v>57</v>
      </c>
      <c r="F6" s="1" t="s">
        <v>59</v>
      </c>
    </row>
    <row r="7" spans="2:8">
      <c r="B7" s="5">
        <v>22</v>
      </c>
      <c r="C7" s="5" t="s">
        <v>23</v>
      </c>
      <c r="D7" s="79">
        <v>22</v>
      </c>
      <c r="E7" s="1" t="s">
        <v>57</v>
      </c>
      <c r="F7" s="1" t="s">
        <v>60</v>
      </c>
    </row>
    <row r="8" spans="2:8">
      <c r="B8" s="5">
        <v>24</v>
      </c>
      <c r="C8" s="5" t="s">
        <v>19</v>
      </c>
      <c r="D8" s="79">
        <v>24</v>
      </c>
      <c r="E8" s="1" t="s">
        <v>57</v>
      </c>
      <c r="F8" s="1" t="s">
        <v>59</v>
      </c>
    </row>
    <row r="9" spans="2:8">
      <c r="B9" s="5">
        <v>32</v>
      </c>
      <c r="C9" s="5" t="s">
        <v>24</v>
      </c>
      <c r="D9" s="79">
        <v>32</v>
      </c>
      <c r="E9" s="1" t="s">
        <v>57</v>
      </c>
      <c r="F9" s="1" t="s">
        <v>59</v>
      </c>
    </row>
    <row r="10" spans="2:8">
      <c r="B10" s="5">
        <v>33</v>
      </c>
      <c r="C10" s="5" t="s">
        <v>36</v>
      </c>
      <c r="D10" s="79">
        <v>33</v>
      </c>
      <c r="E10" s="1" t="s">
        <v>57</v>
      </c>
      <c r="F10" s="1" t="s">
        <v>59</v>
      </c>
      <c r="H10" s="5"/>
    </row>
    <row r="11" spans="2:8">
      <c r="B11" s="5">
        <v>34</v>
      </c>
      <c r="C11" s="5" t="s">
        <v>20</v>
      </c>
      <c r="D11" s="79">
        <v>34</v>
      </c>
      <c r="E11" s="1" t="s">
        <v>57</v>
      </c>
      <c r="F11" s="1" t="s">
        <v>59</v>
      </c>
      <c r="H11" s="5"/>
    </row>
    <row r="12" spans="2:8">
      <c r="B12" s="5">
        <v>35</v>
      </c>
      <c r="C12" s="5" t="s">
        <v>35</v>
      </c>
      <c r="D12" s="79">
        <v>35</v>
      </c>
      <c r="E12" s="1" t="s">
        <v>57</v>
      </c>
      <c r="F12" s="1" t="s">
        <v>58</v>
      </c>
    </row>
    <row r="13" spans="2:8">
      <c r="B13" s="5">
        <v>41</v>
      </c>
      <c r="C13" s="5" t="s">
        <v>33</v>
      </c>
      <c r="D13" s="79">
        <v>41</v>
      </c>
      <c r="E13" s="1" t="s">
        <v>57</v>
      </c>
      <c r="F13" s="1" t="s">
        <v>60</v>
      </c>
      <c r="H13" s="5"/>
    </row>
    <row r="14" spans="2:8">
      <c r="B14" s="5">
        <v>42</v>
      </c>
      <c r="C14" s="5" t="s">
        <v>21</v>
      </c>
      <c r="D14" s="79">
        <v>42</v>
      </c>
      <c r="E14" s="1" t="s">
        <v>57</v>
      </c>
      <c r="F14" s="1" t="s">
        <v>60</v>
      </c>
      <c r="H14" s="5"/>
    </row>
    <row r="15" spans="2:8">
      <c r="B15" s="5">
        <v>43</v>
      </c>
      <c r="C15" s="5" t="s">
        <v>30</v>
      </c>
      <c r="D15" s="79">
        <v>43</v>
      </c>
      <c r="E15" s="1" t="s">
        <v>57</v>
      </c>
      <c r="F15" s="1" t="s">
        <v>60</v>
      </c>
    </row>
    <row r="16" spans="2:8">
      <c r="B16" s="5">
        <v>45</v>
      </c>
      <c r="C16" s="5" t="s">
        <v>32</v>
      </c>
      <c r="D16" s="79">
        <v>45</v>
      </c>
      <c r="E16" s="1" t="s">
        <v>57</v>
      </c>
      <c r="F16" s="1" t="s">
        <v>60</v>
      </c>
    </row>
    <row r="17" spans="2:6">
      <c r="B17" s="5">
        <v>46</v>
      </c>
      <c r="C17" s="5" t="s">
        <v>29</v>
      </c>
      <c r="D17" s="79">
        <v>46</v>
      </c>
      <c r="E17" s="1" t="s">
        <v>57</v>
      </c>
      <c r="F17" s="1" t="s">
        <v>60</v>
      </c>
    </row>
    <row r="18" spans="2:6">
      <c r="B18" s="5">
        <v>47</v>
      </c>
      <c r="C18" s="5" t="s">
        <v>31</v>
      </c>
      <c r="D18" s="79">
        <v>47</v>
      </c>
      <c r="E18" s="1" t="s">
        <v>57</v>
      </c>
      <c r="F18" s="1" t="s">
        <v>58</v>
      </c>
    </row>
    <row r="19" spans="2:6">
      <c r="B19" s="5">
        <v>48</v>
      </c>
      <c r="C19" s="5" t="s">
        <v>34</v>
      </c>
      <c r="D19" s="79">
        <v>48</v>
      </c>
      <c r="E19" s="1" t="s">
        <v>190</v>
      </c>
      <c r="F19" s="1" t="s">
        <v>191</v>
      </c>
    </row>
    <row r="20" spans="2:6">
      <c r="B20" s="5">
        <v>52</v>
      </c>
      <c r="C20" s="5" t="s">
        <v>37</v>
      </c>
      <c r="D20" s="79">
        <v>52</v>
      </c>
      <c r="E20" s="1" t="s">
        <v>57</v>
      </c>
      <c r="F20" s="1" t="s">
        <v>58</v>
      </c>
    </row>
    <row r="21" spans="2:6">
      <c r="B21" s="5">
        <v>53</v>
      </c>
      <c r="C21" s="5" t="s">
        <v>38</v>
      </c>
      <c r="D21" s="79">
        <v>53</v>
      </c>
      <c r="E21" s="1" t="s">
        <v>57</v>
      </c>
      <c r="F21" s="1" t="s">
        <v>58</v>
      </c>
    </row>
    <row r="22" spans="2:6">
      <c r="B22" s="5">
        <v>54</v>
      </c>
      <c r="C22" s="5" t="s">
        <v>39</v>
      </c>
      <c r="D22" s="79">
        <v>54</v>
      </c>
      <c r="E22" s="1" t="s">
        <v>57</v>
      </c>
      <c r="F22" s="1" t="s">
        <v>58</v>
      </c>
    </row>
    <row r="23" spans="2:6">
      <c r="B23" s="1">
        <v>55</v>
      </c>
      <c r="C23" s="1" t="s">
        <v>45</v>
      </c>
      <c r="D23" s="80">
        <v>55</v>
      </c>
      <c r="E23" s="1" t="s">
        <v>57</v>
      </c>
      <c r="F23" s="1" t="s">
        <v>58</v>
      </c>
    </row>
    <row r="24" spans="2:6">
      <c r="B24" s="1">
        <v>61</v>
      </c>
      <c r="C24" s="1" t="s">
        <v>40</v>
      </c>
      <c r="D24" s="80">
        <v>61</v>
      </c>
      <c r="E24" s="1" t="s">
        <v>61</v>
      </c>
      <c r="F24" s="1" t="s">
        <v>60</v>
      </c>
    </row>
    <row r="25" spans="2:6">
      <c r="B25" s="1">
        <v>63</v>
      </c>
      <c r="C25" s="1" t="s">
        <v>41</v>
      </c>
      <c r="D25" s="80">
        <v>63</v>
      </c>
      <c r="E25" s="1" t="s">
        <v>61</v>
      </c>
      <c r="F25" s="1" t="s">
        <v>60</v>
      </c>
    </row>
    <row r="26" spans="2:6">
      <c r="B26" s="1">
        <v>64</v>
      </c>
      <c r="C26" s="1" t="s">
        <v>43</v>
      </c>
      <c r="D26" s="80">
        <v>64</v>
      </c>
      <c r="E26" s="1" t="s">
        <v>57</v>
      </c>
      <c r="F26" s="1" t="s">
        <v>58</v>
      </c>
    </row>
    <row r="27" spans="2:6">
      <c r="B27" s="1">
        <v>71</v>
      </c>
      <c r="C27" s="1" t="s">
        <v>44</v>
      </c>
      <c r="D27" s="80">
        <v>71</v>
      </c>
      <c r="E27" s="1" t="s">
        <v>61</v>
      </c>
      <c r="F27" s="1" t="s">
        <v>59</v>
      </c>
    </row>
    <row r="28" spans="2:6">
      <c r="B28" s="1">
        <v>72</v>
      </c>
      <c r="C28" s="1" t="s">
        <v>42</v>
      </c>
      <c r="D28" s="80">
        <v>72</v>
      </c>
      <c r="E28" s="1" t="s">
        <v>61</v>
      </c>
      <c r="F28" s="1" t="s">
        <v>59</v>
      </c>
    </row>
    <row r="29" spans="2:6">
      <c r="B29" s="5">
        <v>81</v>
      </c>
      <c r="C29" s="1" t="s">
        <v>15</v>
      </c>
      <c r="D29" s="79">
        <v>81</v>
      </c>
      <c r="E29" s="1" t="s">
        <v>57</v>
      </c>
      <c r="F29" s="1" t="s">
        <v>60</v>
      </c>
    </row>
    <row r="30" spans="2:6">
      <c r="B30" s="5">
        <v>82</v>
      </c>
      <c r="C30" s="1" t="s">
        <v>13</v>
      </c>
      <c r="D30" s="79">
        <v>82</v>
      </c>
      <c r="E30" s="1" t="s">
        <v>61</v>
      </c>
      <c r="F30" s="1" t="s">
        <v>60</v>
      </c>
    </row>
    <row r="31" spans="2:6">
      <c r="B31" s="5">
        <v>83</v>
      </c>
      <c r="C31" s="1" t="s">
        <v>16</v>
      </c>
      <c r="D31" s="79">
        <v>83</v>
      </c>
      <c r="E31" s="1" t="s">
        <v>57</v>
      </c>
      <c r="F31" s="1" t="s">
        <v>60</v>
      </c>
    </row>
    <row r="32" spans="2:6">
      <c r="B32" s="5">
        <v>84</v>
      </c>
      <c r="C32" s="1" t="s">
        <v>14</v>
      </c>
      <c r="D32" s="79">
        <v>84</v>
      </c>
      <c r="E32" s="1" t="s">
        <v>57</v>
      </c>
      <c r="F32" s="1" t="s">
        <v>60</v>
      </c>
    </row>
    <row r="33" spans="2:6">
      <c r="B33" s="5">
        <v>85</v>
      </c>
      <c r="C33" s="5" t="s">
        <v>187</v>
      </c>
      <c r="D33" s="79">
        <v>85</v>
      </c>
      <c r="E33" s="1" t="s">
        <v>192</v>
      </c>
      <c r="F33" s="1" t="s">
        <v>193</v>
      </c>
    </row>
    <row r="34" spans="2:6">
      <c r="B34" s="5">
        <v>86</v>
      </c>
      <c r="C34" s="5" t="s">
        <v>202</v>
      </c>
      <c r="D34" s="5">
        <v>86</v>
      </c>
      <c r="E34" s="1" t="s">
        <v>203</v>
      </c>
      <c r="F34" s="1" t="s">
        <v>204</v>
      </c>
    </row>
  </sheetData>
  <autoFilter ref="B1:F28" xr:uid="{70B8A4F3-FAE7-4A66-91BD-FE4688A41696}"/>
  <sortState xmlns:xlrd2="http://schemas.microsoft.com/office/spreadsheetml/2017/richdata2" ref="B2:C3216">
    <sortCondition ref="B2:B3216"/>
  </sortState>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31AA-A285-4DF9-A1BC-0034D30C2345}">
  <sheetPr codeName="Sheet4"/>
  <dimension ref="B1:U2"/>
  <sheetViews>
    <sheetView workbookViewId="0"/>
  </sheetViews>
  <sheetFormatPr defaultColWidth="8.75" defaultRowHeight="13.5"/>
  <cols>
    <col min="1" max="1" width="3.875" style="1" customWidth="1"/>
    <col min="2" max="2" width="14.625" style="1" bestFit="1" customWidth="1"/>
    <col min="3" max="3" width="15.75" style="1" bestFit="1" customWidth="1"/>
    <col min="4" max="4" width="7.25" style="1" bestFit="1" customWidth="1"/>
    <col min="5" max="5" width="15.75" style="1" bestFit="1" customWidth="1"/>
    <col min="6" max="7" width="15.75" style="1" customWidth="1"/>
    <col min="8" max="8" width="7.25" style="1" bestFit="1" customWidth="1"/>
    <col min="9" max="9" width="19.25" style="1" bestFit="1" customWidth="1"/>
    <col min="10" max="10" width="11.625" style="1" bestFit="1" customWidth="1"/>
    <col min="11" max="11" width="11.375" style="1" bestFit="1" customWidth="1"/>
    <col min="12" max="12" width="15.75" style="1" bestFit="1" customWidth="1"/>
    <col min="13" max="13" width="5.25" style="1" bestFit="1" customWidth="1"/>
    <col min="14" max="14" width="13" style="1" bestFit="1" customWidth="1"/>
    <col min="15" max="15" width="11" style="1" bestFit="1" customWidth="1"/>
    <col min="16" max="16" width="11.375" style="1" bestFit="1" customWidth="1"/>
    <col min="17" max="18" width="9" style="1" bestFit="1" customWidth="1"/>
    <col min="19" max="19" width="11.375" style="1" bestFit="1" customWidth="1"/>
    <col min="20" max="20" width="15.75" style="1" bestFit="1" customWidth="1"/>
    <col min="21" max="21" width="15.125" style="1" bestFit="1" customWidth="1"/>
    <col min="22" max="16384" width="8.75" style="1"/>
  </cols>
  <sheetData>
    <row r="1" spans="2:21" s="3" customFormat="1">
      <c r="B1" s="3" t="s">
        <v>46</v>
      </c>
      <c r="C1" s="3" t="s">
        <v>2</v>
      </c>
      <c r="D1" s="3" t="s">
        <v>3</v>
      </c>
      <c r="E1" s="3" t="s">
        <v>4</v>
      </c>
      <c r="F1" s="1" t="s">
        <v>47</v>
      </c>
      <c r="G1" s="1" t="s">
        <v>48</v>
      </c>
      <c r="H1" s="1" t="s">
        <v>49</v>
      </c>
      <c r="I1" s="1" t="s">
        <v>17</v>
      </c>
      <c r="J1" s="3" t="s">
        <v>10</v>
      </c>
      <c r="K1" s="3" t="s">
        <v>11</v>
      </c>
      <c r="L1" s="3" t="s">
        <v>12</v>
      </c>
      <c r="M1" s="3" t="s">
        <v>62</v>
      </c>
      <c r="N1" s="3" t="s">
        <v>63</v>
      </c>
      <c r="O1" s="3" t="s">
        <v>64</v>
      </c>
      <c r="P1" s="1" t="s">
        <v>65</v>
      </c>
      <c r="Q1" s="1" t="s">
        <v>66</v>
      </c>
      <c r="R1" s="1" t="s">
        <v>67</v>
      </c>
      <c r="S1" s="1" t="s">
        <v>68</v>
      </c>
      <c r="T1" s="1" t="s">
        <v>69</v>
      </c>
      <c r="U1" s="3" t="s">
        <v>189</v>
      </c>
    </row>
    <row r="2" spans="2:21">
      <c r="B2" s="51">
        <f>基本情報!E13</f>
        <v>0</v>
      </c>
      <c r="C2" s="1" t="str">
        <f>様式1!Q10</f>
        <v/>
      </c>
      <c r="D2" s="1">
        <f>様式1!Q11</f>
        <v>0</v>
      </c>
      <c r="E2" s="1">
        <f>様式1!Q12</f>
        <v>0</v>
      </c>
      <c r="F2" s="1">
        <f>様式1!H22</f>
        <v>0</v>
      </c>
      <c r="G2" s="1">
        <f>様式1!H23</f>
        <v>0</v>
      </c>
      <c r="H2" s="1" t="str">
        <f>様式1!H24</f>
        <v/>
      </c>
      <c r="I2" s="1" t="str">
        <f>様式1!AB22</f>
        <v/>
      </c>
      <c r="J2" s="1" t="str">
        <f>TEXT(様式1!Q41, "0000000000")</f>
        <v>0000000000</v>
      </c>
      <c r="K2" s="1">
        <f>様式1!Q42</f>
        <v>0</v>
      </c>
      <c r="L2" s="1">
        <f>様式1!Q43</f>
        <v>0</v>
      </c>
      <c r="M2" s="1" t="str">
        <f>様式1!AB23</f>
        <v/>
      </c>
      <c r="N2" s="1" t="str">
        <f>様式1!AB24</f>
        <v/>
      </c>
      <c r="O2" s="1">
        <f>基本情報!$E$37</f>
        <v>0</v>
      </c>
      <c r="P2" s="1">
        <f>基本情報!$E$38</f>
        <v>0</v>
      </c>
      <c r="Q2" s="1">
        <f>基本情報!$E$39</f>
        <v>0</v>
      </c>
      <c r="R2" s="1">
        <f>基本情報!$E$40</f>
        <v>0</v>
      </c>
      <c r="S2" s="1">
        <f>基本情報!$E$41</f>
        <v>0</v>
      </c>
      <c r="T2" s="1">
        <f>基本情報!$E$42</f>
        <v>0</v>
      </c>
      <c r="U2" s="1">
        <f>基本情報!E14</f>
        <v>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7501-6579-4CD3-967F-D2E7412CBA46}">
  <sheetPr codeName="Sheet13">
    <tabColor rgb="FF00B0F0"/>
    <pageSetUpPr fitToPage="1"/>
  </sheetPr>
  <dimension ref="A1:H9"/>
  <sheetViews>
    <sheetView zoomScaleNormal="100" zoomScaleSheetLayoutView="100" workbookViewId="0">
      <pane xSplit="1" ySplit="2" topLeftCell="B3" activePane="bottomRight" state="frozen"/>
      <selection pane="topRight" activeCell="B1" sqref="B1"/>
      <selection pane="bottomLeft" activeCell="A3" sqref="A3"/>
      <selection pane="bottomRight" activeCell="B6" sqref="B6"/>
    </sheetView>
  </sheetViews>
  <sheetFormatPr defaultColWidth="8.75" defaultRowHeight="18.75"/>
  <cols>
    <col min="1" max="1" width="1.875" style="21" customWidth="1"/>
    <col min="2" max="2" width="123.875" style="69" customWidth="1"/>
    <col min="3" max="16384" width="8.75" style="21"/>
  </cols>
  <sheetData>
    <row r="1" spans="1:8" customFormat="1" ht="28.5" customHeight="1">
      <c r="A1" s="46"/>
      <c r="B1" s="1"/>
      <c r="C1" s="1"/>
      <c r="D1" s="1"/>
      <c r="E1" s="17"/>
      <c r="F1" s="1"/>
      <c r="G1" s="1"/>
      <c r="H1" s="1"/>
    </row>
    <row r="2" spans="1:8" ht="19.5">
      <c r="B2" s="67" t="s">
        <v>130</v>
      </c>
    </row>
    <row r="3" spans="1:8" ht="19.5">
      <c r="B3" s="68" t="s">
        <v>131</v>
      </c>
    </row>
    <row r="4" spans="1:8" ht="58.5" customHeight="1">
      <c r="B4" s="68" t="s">
        <v>132</v>
      </c>
    </row>
    <row r="5" spans="1:8" ht="19.5">
      <c r="B5" s="68" t="s">
        <v>133</v>
      </c>
    </row>
    <row r="6" spans="1:8" ht="78" customHeight="1">
      <c r="B6" s="68" t="s">
        <v>134</v>
      </c>
    </row>
    <row r="7" spans="1:8" ht="78" customHeight="1">
      <c r="B7" s="68" t="s">
        <v>135</v>
      </c>
    </row>
    <row r="8" spans="1:8" ht="62.25" customHeight="1">
      <c r="B8" s="68" t="s">
        <v>136</v>
      </c>
    </row>
    <row r="9" spans="1:8" ht="19.5">
      <c r="B9" s="68" t="s">
        <v>137</v>
      </c>
    </row>
  </sheetData>
  <phoneticPr fontId="2"/>
  <pageMargins left="0.7" right="0.7" top="0.75" bottom="0.75" header="0.3" footer="0.3"/>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F239-E957-41CE-942B-60D6FFD78285}">
  <sheetPr codeName="Sheet6">
    <tabColor rgb="FFFFFF00"/>
  </sheetPr>
  <dimension ref="A1:AF61"/>
  <sheetViews>
    <sheetView zoomScale="85" zoomScaleNormal="85" workbookViewId="0">
      <pane ySplit="1" topLeftCell="A2" activePane="bottomLeft" state="frozen"/>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IF(S19="", L26, W19)</f>
        <v xml:space="preserve"> </v>
      </c>
      <c r="Q2" s="142" t="s">
        <v>70</v>
      </c>
      <c r="R2" s="143"/>
      <c r="AF2" s="21" t="s">
        <v>71</v>
      </c>
    </row>
    <row r="3" spans="1:32" ht="18.75" customHeight="1">
      <c r="B3" s="20"/>
      <c r="Q3" s="144"/>
      <c r="R3" s="145"/>
    </row>
    <row r="4" spans="1:32" ht="18.75" customHeight="1">
      <c r="A4" s="146" t="s">
        <v>72</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77</v>
      </c>
      <c r="B8" s="148"/>
      <c r="C8" s="148"/>
      <c r="D8" s="148"/>
      <c r="E8" s="148"/>
      <c r="F8" s="148"/>
      <c r="G8" s="148"/>
      <c r="H8" s="148"/>
      <c r="I8" s="148"/>
      <c r="J8" s="148"/>
      <c r="K8" s="148"/>
      <c r="L8" s="148"/>
      <c r="M8" s="148"/>
      <c r="N8" s="148"/>
      <c r="O8" s="29"/>
      <c r="P8" s="29"/>
      <c r="Q8" s="26" t="s">
        <v>78</v>
      </c>
      <c r="R8" s="26"/>
      <c r="S8" s="26"/>
      <c r="T8" s="26"/>
      <c r="U8" s="26"/>
      <c r="V8" s="26"/>
      <c r="W8" s="26"/>
    </row>
    <row r="9" spans="1:32" ht="22.5" customHeight="1">
      <c r="A9" s="21" t="s">
        <v>79</v>
      </c>
      <c r="K9" s="149"/>
      <c r="L9" s="150"/>
      <c r="O9" s="28"/>
      <c r="P9" s="28"/>
      <c r="Q9" s="26" t="s">
        <v>80</v>
      </c>
      <c r="R9" s="26"/>
      <c r="S9" s="26"/>
      <c r="T9" s="26"/>
      <c r="U9" s="26"/>
      <c r="V9" s="26"/>
      <c r="W9" s="26"/>
    </row>
    <row r="10" spans="1:32" ht="20.25" customHeight="1" thickBot="1">
      <c r="K10" s="151"/>
      <c r="L10" s="152"/>
      <c r="O10" s="28"/>
      <c r="P10" s="28"/>
      <c r="Q10" s="26" t="s">
        <v>81</v>
      </c>
      <c r="R10" s="26"/>
      <c r="S10" s="26"/>
      <c r="T10" s="26"/>
      <c r="U10" s="26"/>
      <c r="V10" s="26"/>
      <c r="W10" s="26"/>
    </row>
    <row r="11" spans="1:32" ht="20.25" customHeight="1">
      <c r="K11" s="30"/>
      <c r="L11" s="30"/>
      <c r="O11" s="28"/>
      <c r="P11" s="28"/>
      <c r="Q11" s="26" t="s">
        <v>82</v>
      </c>
      <c r="R11" s="26"/>
      <c r="S11" s="26"/>
      <c r="T11" s="26"/>
      <c r="U11" s="26"/>
      <c r="V11" s="26"/>
      <c r="W11" s="26"/>
    </row>
    <row r="12" spans="1:32" ht="22.5" customHeight="1" thickBot="1">
      <c r="A12" s="21" t="s">
        <v>83</v>
      </c>
      <c r="O12" s="28"/>
      <c r="P12" s="28"/>
      <c r="Q12" s="26" t="s">
        <v>84</v>
      </c>
      <c r="R12" s="26"/>
      <c r="S12" s="26"/>
      <c r="T12" s="26"/>
      <c r="U12" s="26"/>
      <c r="V12" s="26"/>
      <c r="W12" s="26"/>
    </row>
    <row r="13" spans="1:32" ht="20.25" customHeight="1">
      <c r="A13" s="73"/>
      <c r="B13" s="153" t="s">
        <v>85</v>
      </c>
      <c r="C13" s="153"/>
      <c r="D13" s="153" t="s">
        <v>86</v>
      </c>
      <c r="E13" s="153"/>
      <c r="F13" s="153" t="s">
        <v>87</v>
      </c>
      <c r="G13" s="153"/>
      <c r="H13" s="153" t="s">
        <v>88</v>
      </c>
      <c r="I13" s="153"/>
      <c r="J13" s="153" t="s">
        <v>89</v>
      </c>
      <c r="K13" s="153"/>
      <c r="L13" s="153" t="s">
        <v>90</v>
      </c>
      <c r="M13" s="126"/>
      <c r="N13" s="22"/>
      <c r="P13" s="28"/>
      <c r="Q13" s="26" t="s">
        <v>91</v>
      </c>
      <c r="R13" s="26"/>
      <c r="S13" s="26"/>
      <c r="T13" s="26"/>
      <c r="U13" s="26"/>
      <c r="V13" s="26"/>
      <c r="W13" s="26"/>
    </row>
    <row r="14" spans="1:32" ht="18.75" customHeight="1" thickBot="1">
      <c r="A14" s="127" t="s">
        <v>92</v>
      </c>
      <c r="B14" s="122"/>
      <c r="C14" s="129"/>
      <c r="D14" s="122"/>
      <c r="E14" s="129"/>
      <c r="F14" s="122"/>
      <c r="G14" s="129"/>
      <c r="H14" s="122"/>
      <c r="I14" s="129"/>
      <c r="J14" s="122"/>
      <c r="K14" s="129"/>
      <c r="L14" s="122"/>
      <c r="M14" s="123"/>
      <c r="N14" s="32"/>
      <c r="Q14" s="26"/>
      <c r="R14" s="26"/>
      <c r="S14" s="26"/>
      <c r="T14" s="26"/>
      <c r="U14" s="26"/>
      <c r="V14" s="26"/>
      <c r="W14" s="26"/>
    </row>
    <row r="15" spans="1:32" ht="18.75" customHeight="1">
      <c r="A15" s="127"/>
      <c r="B15" s="122"/>
      <c r="C15" s="129"/>
      <c r="D15" s="122"/>
      <c r="E15" s="129"/>
      <c r="F15" s="122"/>
      <c r="G15" s="129"/>
      <c r="H15" s="122"/>
      <c r="I15" s="129"/>
      <c r="J15" s="122"/>
      <c r="K15" s="129"/>
      <c r="L15" s="122"/>
      <c r="M15" s="124"/>
      <c r="N15" s="125" t="s">
        <v>93</v>
      </c>
      <c r="O15" s="126"/>
      <c r="P15" s="33"/>
      <c r="Q15" s="26" t="s">
        <v>94</v>
      </c>
      <c r="R15" s="26"/>
      <c r="S15" s="26"/>
      <c r="T15" s="26"/>
      <c r="U15" s="26"/>
      <c r="V15" s="26"/>
      <c r="W15" s="26"/>
      <c r="X15" s="26"/>
    </row>
    <row r="16" spans="1:32" ht="18.75" customHeight="1">
      <c r="A16" s="127" t="s">
        <v>95</v>
      </c>
      <c r="B16" s="122"/>
      <c r="C16" s="129"/>
      <c r="D16" s="132"/>
      <c r="E16" s="133"/>
      <c r="F16" s="132"/>
      <c r="G16" s="133"/>
      <c r="H16" s="132"/>
      <c r="I16" s="133"/>
      <c r="J16" s="132"/>
      <c r="K16" s="133"/>
      <c r="L16" s="132"/>
      <c r="M16" s="136"/>
      <c r="N16" s="138">
        <f>IFERROR(COUNTA(B16:M17)," ")</f>
        <v>0</v>
      </c>
      <c r="O16" s="139"/>
      <c r="Q16" s="26" t="s">
        <v>96</v>
      </c>
      <c r="R16" s="26"/>
      <c r="S16" s="26"/>
      <c r="T16" s="26"/>
      <c r="U16" s="26"/>
      <c r="V16" s="26"/>
      <c r="W16" s="26"/>
      <c r="X16" s="26"/>
    </row>
    <row r="17" spans="1:24" ht="18.75" customHeight="1" thickBot="1">
      <c r="A17" s="128"/>
      <c r="B17" s="130"/>
      <c r="C17" s="131"/>
      <c r="D17" s="134"/>
      <c r="E17" s="135"/>
      <c r="F17" s="134"/>
      <c r="G17" s="135"/>
      <c r="H17" s="134"/>
      <c r="I17" s="135"/>
      <c r="J17" s="134"/>
      <c r="K17" s="135"/>
      <c r="L17" s="134"/>
      <c r="M17" s="137"/>
      <c r="N17" s="140"/>
      <c r="O17" s="141"/>
      <c r="Q17" s="26"/>
      <c r="R17" s="34"/>
      <c r="S17" s="34"/>
      <c r="T17" s="34"/>
      <c r="U17" s="34"/>
      <c r="V17" s="34"/>
      <c r="W17" s="34"/>
      <c r="X17" s="34"/>
    </row>
    <row r="18" spans="1:24" ht="19.5" customHeight="1" thickTop="1" thickBot="1">
      <c r="A18" s="120" t="s">
        <v>97</v>
      </c>
      <c r="B18" s="111" t="str">
        <f>IFERROR(ROUNDUP(B14/(B16*K9),2)," ")</f>
        <v xml:space="preserve"> </v>
      </c>
      <c r="C18" s="111"/>
      <c r="D18" s="111" t="str">
        <f>IFERROR(ROUNDUP(D14/(D16*K9),2)," ")</f>
        <v xml:space="preserve"> </v>
      </c>
      <c r="E18" s="111"/>
      <c r="F18" s="111" t="str">
        <f>IFERROR(ROUNDUP(F14/(F16*K9),2)," ")</f>
        <v xml:space="preserve"> </v>
      </c>
      <c r="G18" s="111"/>
      <c r="H18" s="111" t="str">
        <f>IFERROR(ROUNDUP(H14/(H16*K9),2)," ")</f>
        <v xml:space="preserve"> </v>
      </c>
      <c r="I18" s="111"/>
      <c r="J18" s="111" t="str">
        <f>IFERROR(ROUNDUP(J14/(J16*K9),2)," ")</f>
        <v xml:space="preserve"> </v>
      </c>
      <c r="K18" s="111"/>
      <c r="L18" s="111" t="str">
        <f>IFERROR(ROUNDUP(L14/(L16*K9),2)," ")</f>
        <v xml:space="preserve"> </v>
      </c>
      <c r="M18" s="112"/>
      <c r="O18" s="22"/>
      <c r="P18" s="35"/>
      <c r="Q18" s="23" t="s">
        <v>98</v>
      </c>
      <c r="S18" s="23" t="s">
        <v>99</v>
      </c>
    </row>
    <row r="19" spans="1:24" ht="18.75" customHeight="1" thickBot="1">
      <c r="A19" s="121"/>
      <c r="B19" s="113"/>
      <c r="C19" s="113"/>
      <c r="D19" s="113"/>
      <c r="E19" s="113"/>
      <c r="F19" s="113"/>
      <c r="G19" s="113"/>
      <c r="H19" s="113"/>
      <c r="I19" s="113"/>
      <c r="J19" s="113"/>
      <c r="K19" s="113"/>
      <c r="L19" s="113"/>
      <c r="M19" s="114"/>
      <c r="O19" s="22"/>
      <c r="P19" s="22"/>
      <c r="Q19" s="115" t="str">
        <f>L26</f>
        <v xml:space="preserve"> </v>
      </c>
      <c r="R19" s="95" t="s">
        <v>100</v>
      </c>
      <c r="S19" s="117"/>
      <c r="T19" s="95" t="s">
        <v>101</v>
      </c>
      <c r="U19" s="119">
        <v>12</v>
      </c>
      <c r="V19" s="95" t="s">
        <v>102</v>
      </c>
      <c r="W19" s="97" t="e">
        <f>IF(Q19*S19/U19=0," ",ROUNDDOWN((Q19*S19/U19),-2))</f>
        <v>#VALUE!</v>
      </c>
      <c r="X19" s="98"/>
    </row>
    <row r="20" spans="1:24" ht="19.5" customHeight="1" thickBot="1">
      <c r="A20" s="21" t="s">
        <v>103</v>
      </c>
      <c r="B20" s="32"/>
      <c r="C20" s="32"/>
      <c r="D20" s="32"/>
      <c r="E20" s="32"/>
      <c r="F20" s="32"/>
      <c r="G20" s="32"/>
      <c r="H20" s="32"/>
      <c r="I20" s="32"/>
      <c r="J20" s="32"/>
      <c r="K20" s="32"/>
      <c r="L20" s="32"/>
      <c r="M20" s="32"/>
      <c r="N20" s="23"/>
      <c r="O20" s="22"/>
      <c r="P20" s="22"/>
      <c r="Q20" s="116"/>
      <c r="R20" s="96"/>
      <c r="S20" s="118"/>
      <c r="T20" s="96"/>
      <c r="U20" s="116"/>
      <c r="V20" s="96"/>
      <c r="W20" s="99"/>
      <c r="X20" s="100"/>
    </row>
    <row r="21" spans="1:24" ht="19.5" customHeight="1">
      <c r="A21" s="21" t="s">
        <v>104</v>
      </c>
      <c r="K21" s="101" t="str">
        <f>IFERROR(ROUNDUP(SUM(B18:M19)/N16,2)," ")</f>
        <v xml:space="preserve"> </v>
      </c>
      <c r="L21" s="102"/>
      <c r="N21" s="23"/>
      <c r="O21" s="22"/>
      <c r="P21" s="22"/>
      <c r="Q21" s="36"/>
      <c r="R21" s="36"/>
      <c r="S21" s="36"/>
      <c r="T21" s="36"/>
      <c r="U21" s="36"/>
      <c r="V21" s="36"/>
      <c r="W21" s="36"/>
      <c r="X21" s="36"/>
    </row>
    <row r="22" spans="1:24" ht="19.5" customHeight="1" thickBot="1">
      <c r="K22" s="103"/>
      <c r="L22" s="104"/>
      <c r="O22" s="22"/>
      <c r="P22" s="22"/>
      <c r="Q22" s="37"/>
      <c r="R22" s="38"/>
      <c r="S22" s="38"/>
      <c r="T22" s="38"/>
      <c r="U22" s="38"/>
      <c r="V22" s="38"/>
      <c r="W22" s="38"/>
      <c r="X22" s="38"/>
    </row>
    <row r="23" spans="1:24" ht="19.5" customHeight="1">
      <c r="K23" s="39"/>
      <c r="L23" s="39"/>
      <c r="O23" s="22"/>
      <c r="P23" s="22"/>
      <c r="Q23" s="37"/>
      <c r="R23" s="37"/>
      <c r="S23" s="37"/>
      <c r="T23" s="37"/>
      <c r="U23" s="37"/>
      <c r="V23" s="37"/>
      <c r="W23" s="37"/>
      <c r="X23" s="37"/>
    </row>
    <row r="24" spans="1:24" ht="18.75" customHeight="1">
      <c r="A24" s="40" t="s">
        <v>105</v>
      </c>
      <c r="B24" s="41"/>
      <c r="C24" s="41"/>
      <c r="D24" s="41"/>
      <c r="E24" s="41"/>
      <c r="F24" s="41"/>
      <c r="G24" s="41"/>
      <c r="H24" s="41"/>
      <c r="P24" s="22"/>
      <c r="Q24" s="26"/>
      <c r="R24" s="37"/>
      <c r="S24" s="37"/>
      <c r="T24" s="37"/>
      <c r="U24" s="37"/>
      <c r="V24" s="37"/>
      <c r="W24" s="37"/>
      <c r="X24" s="37"/>
    </row>
    <row r="25" spans="1:24" ht="19.5" customHeight="1" thickBot="1">
      <c r="P25" s="38"/>
      <c r="Q25" s="37"/>
      <c r="R25" s="26"/>
      <c r="S25" s="26"/>
      <c r="T25" s="26"/>
      <c r="U25" s="26"/>
      <c r="V25" s="26"/>
      <c r="W25" s="26"/>
      <c r="X25" s="26"/>
    </row>
    <row r="26" spans="1:24" ht="18.75" customHeight="1">
      <c r="L26" s="105" t="str">
        <f>IFERROR(ROUNDDOWN(8800*K9+34800*K21*K9,-2)," ")</f>
        <v xml:space="preserve"> </v>
      </c>
      <c r="M26" s="106"/>
      <c r="N26" s="107"/>
      <c r="P26" s="38"/>
      <c r="Q26" s="37"/>
      <c r="R26" s="37"/>
      <c r="S26" s="37"/>
      <c r="T26" s="37"/>
      <c r="U26" s="37"/>
      <c r="V26" s="37"/>
      <c r="W26" s="37"/>
      <c r="X26" s="37"/>
    </row>
    <row r="27" spans="1:24" ht="19.5" customHeight="1" thickBot="1">
      <c r="L27" s="108"/>
      <c r="M27" s="109"/>
      <c r="N27" s="110"/>
      <c r="P27" s="22"/>
      <c r="Q27" s="23"/>
      <c r="R27" s="37"/>
      <c r="S27" s="37"/>
      <c r="T27" s="37"/>
      <c r="U27" s="37"/>
      <c r="V27" s="37"/>
      <c r="W27" s="37"/>
      <c r="X27" s="37"/>
    </row>
    <row r="28" spans="1:24" ht="24">
      <c r="P28" s="22"/>
      <c r="Q28" s="38"/>
      <c r="S28" s="23"/>
    </row>
    <row r="29" spans="1:24" ht="18.75" customHeight="1">
      <c r="P29" s="22"/>
      <c r="R29" s="38"/>
      <c r="S29" s="38"/>
      <c r="T29" s="38"/>
      <c r="U29" s="38"/>
      <c r="V29" s="38"/>
      <c r="W29" s="38"/>
      <c r="X29" s="38"/>
    </row>
    <row r="30" spans="1:24" ht="19.5" customHeight="1">
      <c r="P30" s="22"/>
    </row>
    <row r="31" spans="1:24" ht="18.75" customHeight="1">
      <c r="P31" s="22"/>
      <c r="Q31" s="36"/>
    </row>
    <row r="32" spans="1:24" ht="18.75" customHeight="1">
      <c r="P32" s="22"/>
      <c r="R32" s="36"/>
      <c r="S32" s="36"/>
      <c r="T32" s="36"/>
      <c r="U32" s="36"/>
      <c r="V32" s="36"/>
      <c r="W32" s="36"/>
      <c r="X32" s="36"/>
    </row>
    <row r="33" spans="16:24" ht="19.5" customHeight="1">
      <c r="P33" s="22"/>
    </row>
    <row r="34" spans="16:24" ht="18.75" customHeight="1">
      <c r="P34" s="42"/>
      <c r="Q34" s="36"/>
    </row>
    <row r="35" spans="16:24" ht="18.75" customHeight="1">
      <c r="P35" s="22"/>
      <c r="R35" s="36"/>
      <c r="S35" s="36"/>
      <c r="T35" s="36"/>
      <c r="U35" s="36"/>
      <c r="V35" s="36"/>
      <c r="W35" s="36"/>
      <c r="X35" s="36"/>
    </row>
    <row r="36" spans="16:24" ht="18.75" customHeight="1"/>
    <row r="37" spans="16:24" ht="18.75" customHeight="1">
      <c r="Q37" s="36"/>
    </row>
    <row r="38" spans="16:24" ht="8.25" customHeight="1">
      <c r="P38" s="43"/>
      <c r="Q38" s="36"/>
      <c r="R38" s="36"/>
      <c r="S38" s="36"/>
      <c r="T38" s="36"/>
      <c r="U38" s="36"/>
      <c r="V38" s="36"/>
      <c r="W38" s="36"/>
      <c r="X38" s="36"/>
    </row>
    <row r="39" spans="16:24" ht="18.75" customHeight="1">
      <c r="P39" s="44"/>
      <c r="R39" s="36"/>
      <c r="S39" s="36"/>
      <c r="T39" s="36"/>
      <c r="U39" s="36"/>
      <c r="V39" s="36"/>
      <c r="W39" s="36"/>
      <c r="X39" s="36"/>
    </row>
    <row r="40" spans="16:24" ht="18.75" customHeight="1">
      <c r="P40" s="44"/>
    </row>
    <row r="41" spans="16:24" ht="8.25" customHeight="1">
      <c r="P41" s="43"/>
    </row>
    <row r="42" spans="16:24" ht="18.75" customHeight="1">
      <c r="P42" s="44"/>
    </row>
    <row r="43" spans="16:24" ht="18.75" customHeight="1">
      <c r="P43" s="44"/>
    </row>
    <row r="44" spans="16:24" ht="19.5" customHeight="1">
      <c r="P44" s="43"/>
    </row>
    <row r="45" spans="16:24" ht="19.5" customHeight="1">
      <c r="P45" s="43"/>
    </row>
    <row r="46" spans="16:24" ht="18.75" customHeight="1">
      <c r="P46" s="45"/>
    </row>
    <row r="47" spans="16:24" ht="19.5" customHeight="1">
      <c r="P47" s="45"/>
    </row>
    <row r="48" spans="16:24" ht="19.5" customHeight="1"/>
    <row r="49" ht="19.5" customHeight="1"/>
    <row r="50" ht="19.5" customHeight="1"/>
    <row r="51" ht="19.5" customHeight="1"/>
    <row r="53" ht="18.75" customHeight="1"/>
    <row r="54" ht="19.5" customHeight="1"/>
    <row r="57" ht="18.75" customHeight="1"/>
    <row r="58" ht="19.5" customHeight="1"/>
    <row r="60" ht="18.75" customHeight="1"/>
    <row r="61" ht="19.5" customHeight="1"/>
  </sheetData>
  <mergeCells count="42">
    <mergeCell ref="Q2:R3"/>
    <mergeCell ref="A4:O6"/>
    <mergeCell ref="A8:N8"/>
    <mergeCell ref="K9:L10"/>
    <mergeCell ref="B13:C13"/>
    <mergeCell ref="D13:E13"/>
    <mergeCell ref="F13:G13"/>
    <mergeCell ref="H13:I13"/>
    <mergeCell ref="J13:K13"/>
    <mergeCell ref="L13:M13"/>
    <mergeCell ref="L14:M15"/>
    <mergeCell ref="N15:O15"/>
    <mergeCell ref="A16:A17"/>
    <mergeCell ref="B16:C17"/>
    <mergeCell ref="D16:E17"/>
    <mergeCell ref="F16:G17"/>
    <mergeCell ref="H16:I17"/>
    <mergeCell ref="J16:K17"/>
    <mergeCell ref="L16:M17"/>
    <mergeCell ref="N16:O17"/>
    <mergeCell ref="A14:A15"/>
    <mergeCell ref="B14:C15"/>
    <mergeCell ref="D14:E15"/>
    <mergeCell ref="F14:G15"/>
    <mergeCell ref="H14:I15"/>
    <mergeCell ref="J14:K15"/>
    <mergeCell ref="A18:A19"/>
    <mergeCell ref="B18:C19"/>
    <mergeCell ref="D18:E19"/>
    <mergeCell ref="F18:G19"/>
    <mergeCell ref="H18:I19"/>
    <mergeCell ref="V19:V20"/>
    <mergeCell ref="W19:X20"/>
    <mergeCell ref="K21:L22"/>
    <mergeCell ref="L26:N27"/>
    <mergeCell ref="L18:M19"/>
    <mergeCell ref="Q19:Q20"/>
    <mergeCell ref="R19:R20"/>
    <mergeCell ref="S19:S20"/>
    <mergeCell ref="T19:T20"/>
    <mergeCell ref="U19:U20"/>
    <mergeCell ref="J18:K19"/>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E9358-12C6-4274-9014-A3E7D12E2E9E}">
  <sheetPr codeName="Sheet7">
    <tabColor rgb="FFFFFF00"/>
  </sheetPr>
  <dimension ref="A1:AF61"/>
  <sheetViews>
    <sheetView zoomScale="85" zoomScaleNormal="85" workbookViewId="0">
      <pane ySplit="1" topLeftCell="A2" activePane="bottomLeft" state="frozen"/>
      <selection activeCell="H24" sqref="H24"/>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IF(S19="", L26, W19)</f>
        <v xml:space="preserve"> </v>
      </c>
      <c r="Q2" s="142" t="s">
        <v>70</v>
      </c>
      <c r="R2" s="143"/>
      <c r="AF2" s="21" t="s">
        <v>71</v>
      </c>
    </row>
    <row r="3" spans="1:32" ht="18.75" customHeight="1">
      <c r="B3" s="20"/>
      <c r="Q3" s="144"/>
      <c r="R3" s="145"/>
    </row>
    <row r="4" spans="1:32" ht="18.75" customHeight="1">
      <c r="A4" s="146" t="s">
        <v>138</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77</v>
      </c>
      <c r="B8" s="148"/>
      <c r="C8" s="148"/>
      <c r="D8" s="148"/>
      <c r="E8" s="148"/>
      <c r="F8" s="148"/>
      <c r="G8" s="148"/>
      <c r="H8" s="148"/>
      <c r="I8" s="148"/>
      <c r="J8" s="148"/>
      <c r="K8" s="148"/>
      <c r="L8" s="148"/>
      <c r="M8" s="148"/>
      <c r="N8" s="148"/>
      <c r="O8" s="29"/>
      <c r="P8" s="29"/>
      <c r="Q8" s="26" t="s">
        <v>78</v>
      </c>
      <c r="R8" s="26"/>
      <c r="S8" s="26"/>
      <c r="T8" s="26"/>
      <c r="U8" s="26"/>
      <c r="V8" s="26"/>
      <c r="W8" s="26"/>
    </row>
    <row r="9" spans="1:32" ht="22.5" customHeight="1">
      <c r="A9" s="21" t="s">
        <v>79</v>
      </c>
      <c r="K9" s="149"/>
      <c r="L9" s="150"/>
      <c r="O9" s="28"/>
      <c r="P9" s="28"/>
      <c r="Q9" s="26" t="s">
        <v>80</v>
      </c>
      <c r="R9" s="26"/>
      <c r="S9" s="26"/>
      <c r="T9" s="26"/>
      <c r="U9" s="26"/>
      <c r="V9" s="26"/>
      <c r="W9" s="26"/>
    </row>
    <row r="10" spans="1:32" ht="20.25" customHeight="1" thickBot="1">
      <c r="K10" s="151"/>
      <c r="L10" s="152"/>
      <c r="O10" s="28"/>
      <c r="P10" s="28"/>
      <c r="Q10" s="26" t="s">
        <v>81</v>
      </c>
      <c r="R10" s="26"/>
      <c r="S10" s="26"/>
      <c r="T10" s="26"/>
      <c r="U10" s="26"/>
      <c r="V10" s="26"/>
      <c r="W10" s="26"/>
    </row>
    <row r="11" spans="1:32" ht="20.25" customHeight="1">
      <c r="K11" s="30"/>
      <c r="L11" s="30"/>
      <c r="O11" s="28"/>
      <c r="P11" s="28"/>
      <c r="Q11" s="26" t="s">
        <v>82</v>
      </c>
      <c r="R11" s="26"/>
      <c r="S11" s="26"/>
      <c r="T11" s="26"/>
      <c r="U11" s="26"/>
      <c r="V11" s="26"/>
      <c r="W11" s="26"/>
    </row>
    <row r="12" spans="1:32" ht="22.5" customHeight="1" thickBot="1">
      <c r="A12" s="21" t="s">
        <v>83</v>
      </c>
      <c r="O12" s="28"/>
      <c r="P12" s="28"/>
      <c r="Q12" s="26" t="s">
        <v>84</v>
      </c>
      <c r="R12" s="26"/>
      <c r="S12" s="26"/>
      <c r="T12" s="26"/>
      <c r="U12" s="26"/>
      <c r="V12" s="26"/>
      <c r="W12" s="26"/>
    </row>
    <row r="13" spans="1:32" ht="20.25" customHeight="1">
      <c r="A13" s="73"/>
      <c r="B13" s="153" t="s">
        <v>85</v>
      </c>
      <c r="C13" s="153"/>
      <c r="D13" s="153" t="s">
        <v>86</v>
      </c>
      <c r="E13" s="153"/>
      <c r="F13" s="153" t="s">
        <v>87</v>
      </c>
      <c r="G13" s="153"/>
      <c r="H13" s="153" t="s">
        <v>88</v>
      </c>
      <c r="I13" s="153"/>
      <c r="J13" s="153" t="s">
        <v>89</v>
      </c>
      <c r="K13" s="153"/>
      <c r="L13" s="153" t="s">
        <v>90</v>
      </c>
      <c r="M13" s="126"/>
      <c r="N13" s="22"/>
      <c r="P13" s="28"/>
      <c r="Q13" s="26" t="s">
        <v>91</v>
      </c>
      <c r="R13" s="26"/>
      <c r="S13" s="26"/>
      <c r="T13" s="26"/>
      <c r="U13" s="26"/>
      <c r="V13" s="26"/>
      <c r="W13" s="26"/>
    </row>
    <row r="14" spans="1:32" ht="18.75" customHeight="1" thickBot="1">
      <c r="A14" s="127" t="s">
        <v>92</v>
      </c>
      <c r="B14" s="122"/>
      <c r="C14" s="129"/>
      <c r="D14" s="122"/>
      <c r="E14" s="129"/>
      <c r="F14" s="122"/>
      <c r="G14" s="129"/>
      <c r="H14" s="122"/>
      <c r="I14" s="129"/>
      <c r="J14" s="122"/>
      <c r="K14" s="129"/>
      <c r="L14" s="122"/>
      <c r="M14" s="123"/>
      <c r="N14" s="32"/>
      <c r="Q14" s="26"/>
      <c r="R14" s="26"/>
      <c r="S14" s="26"/>
      <c r="T14" s="26"/>
      <c r="U14" s="26"/>
      <c r="V14" s="26"/>
      <c r="W14" s="26"/>
    </row>
    <row r="15" spans="1:32" ht="18.75" customHeight="1">
      <c r="A15" s="127"/>
      <c r="B15" s="122"/>
      <c r="C15" s="129"/>
      <c r="D15" s="122"/>
      <c r="E15" s="129"/>
      <c r="F15" s="122"/>
      <c r="G15" s="129"/>
      <c r="H15" s="122"/>
      <c r="I15" s="129"/>
      <c r="J15" s="122"/>
      <c r="K15" s="129"/>
      <c r="L15" s="122"/>
      <c r="M15" s="124"/>
      <c r="N15" s="125" t="s">
        <v>93</v>
      </c>
      <c r="O15" s="126"/>
      <c r="P15" s="33"/>
      <c r="Q15" s="26" t="s">
        <v>94</v>
      </c>
      <c r="R15" s="26"/>
      <c r="S15" s="26"/>
      <c r="T15" s="26"/>
      <c r="U15" s="26"/>
      <c r="V15" s="26"/>
      <c r="W15" s="26"/>
      <c r="X15" s="26"/>
    </row>
    <row r="16" spans="1:32" ht="18.75" customHeight="1">
      <c r="A16" s="127" t="s">
        <v>95</v>
      </c>
      <c r="B16" s="122"/>
      <c r="C16" s="129"/>
      <c r="D16" s="122"/>
      <c r="E16" s="129"/>
      <c r="F16" s="122"/>
      <c r="G16" s="129"/>
      <c r="H16" s="122"/>
      <c r="I16" s="129"/>
      <c r="J16" s="122"/>
      <c r="K16" s="129"/>
      <c r="L16" s="122"/>
      <c r="M16" s="124"/>
      <c r="N16" s="138">
        <f>IFERROR(COUNTA(B16:M17)," ")</f>
        <v>0</v>
      </c>
      <c r="O16" s="139"/>
      <c r="Q16" s="26" t="s">
        <v>96</v>
      </c>
      <c r="R16" s="26"/>
      <c r="S16" s="26"/>
      <c r="T16" s="26"/>
      <c r="U16" s="26"/>
      <c r="V16" s="26"/>
      <c r="W16" s="26"/>
      <c r="X16" s="26"/>
    </row>
    <row r="17" spans="1:24" ht="18.75" customHeight="1" thickBot="1">
      <c r="A17" s="128"/>
      <c r="B17" s="130"/>
      <c r="C17" s="131"/>
      <c r="D17" s="130"/>
      <c r="E17" s="131"/>
      <c r="F17" s="130"/>
      <c r="G17" s="131"/>
      <c r="H17" s="130"/>
      <c r="I17" s="131"/>
      <c r="J17" s="130"/>
      <c r="K17" s="131"/>
      <c r="L17" s="130"/>
      <c r="M17" s="154"/>
      <c r="N17" s="140"/>
      <c r="O17" s="141"/>
      <c r="Q17" s="26"/>
      <c r="R17" s="34"/>
      <c r="S17" s="34"/>
      <c r="T17" s="34"/>
      <c r="U17" s="34"/>
      <c r="V17" s="34"/>
      <c r="W17" s="34"/>
      <c r="X17" s="34"/>
    </row>
    <row r="18" spans="1:24" ht="19.5" customHeight="1" thickTop="1" thickBot="1">
      <c r="A18" s="120" t="s">
        <v>97</v>
      </c>
      <c r="B18" s="111" t="str">
        <f>IFERROR(ROUNDUP(B14/(B16*K9),2)," ")</f>
        <v xml:space="preserve"> </v>
      </c>
      <c r="C18" s="111"/>
      <c r="D18" s="111" t="str">
        <f>IFERROR(ROUNDUP(D14/(D16*K9),2)," ")</f>
        <v xml:space="preserve"> </v>
      </c>
      <c r="E18" s="111"/>
      <c r="F18" s="111" t="str">
        <f>IFERROR(ROUNDUP(F14/(F16*K9),2)," ")</f>
        <v xml:space="preserve"> </v>
      </c>
      <c r="G18" s="111"/>
      <c r="H18" s="111" t="str">
        <f>IFERROR(ROUNDUP(H14/(H16*K9),2)," ")</f>
        <v xml:space="preserve"> </v>
      </c>
      <c r="I18" s="111"/>
      <c r="J18" s="111" t="str">
        <f>IFERROR(ROUNDUP(J14/(J16*K9),2)," ")</f>
        <v xml:space="preserve"> </v>
      </c>
      <c r="K18" s="111"/>
      <c r="L18" s="111" t="str">
        <f>IFERROR(ROUNDUP(L14/(L16*K9),2)," ")</f>
        <v xml:space="preserve"> </v>
      </c>
      <c r="M18" s="112"/>
      <c r="O18" s="22"/>
      <c r="P18" s="35"/>
      <c r="Q18" s="23" t="s">
        <v>98</v>
      </c>
      <c r="S18" s="23" t="s">
        <v>99</v>
      </c>
    </row>
    <row r="19" spans="1:24" ht="18.75" customHeight="1" thickBot="1">
      <c r="A19" s="121"/>
      <c r="B19" s="113"/>
      <c r="C19" s="113"/>
      <c r="D19" s="113"/>
      <c r="E19" s="113"/>
      <c r="F19" s="113"/>
      <c r="G19" s="113"/>
      <c r="H19" s="113"/>
      <c r="I19" s="113"/>
      <c r="J19" s="113"/>
      <c r="K19" s="113"/>
      <c r="L19" s="113"/>
      <c r="M19" s="114"/>
      <c r="O19" s="22"/>
      <c r="P19" s="22"/>
      <c r="Q19" s="115" t="str">
        <f>L26</f>
        <v xml:space="preserve"> </v>
      </c>
      <c r="R19" s="95" t="s">
        <v>100</v>
      </c>
      <c r="S19" s="117"/>
      <c r="T19" s="95" t="s">
        <v>101</v>
      </c>
      <c r="U19" s="119">
        <v>12</v>
      </c>
      <c r="V19" s="95" t="s">
        <v>102</v>
      </c>
      <c r="W19" s="97" t="e">
        <f>IF(Q19*S19/U19=0," ",ROUNDDOWN((Q19*S19/U19),-2))</f>
        <v>#VALUE!</v>
      </c>
      <c r="X19" s="98"/>
    </row>
    <row r="20" spans="1:24" ht="19.5" customHeight="1" thickBot="1">
      <c r="A20" s="21" t="s">
        <v>103</v>
      </c>
      <c r="B20" s="32"/>
      <c r="C20" s="32"/>
      <c r="D20" s="32"/>
      <c r="E20" s="32"/>
      <c r="F20" s="32"/>
      <c r="G20" s="32"/>
      <c r="H20" s="32"/>
      <c r="I20" s="32"/>
      <c r="J20" s="32"/>
      <c r="K20" s="32"/>
      <c r="L20" s="32"/>
      <c r="M20" s="32"/>
      <c r="N20" s="23"/>
      <c r="O20" s="22"/>
      <c r="P20" s="22"/>
      <c r="Q20" s="116"/>
      <c r="R20" s="96"/>
      <c r="S20" s="118"/>
      <c r="T20" s="96"/>
      <c r="U20" s="116"/>
      <c r="V20" s="96"/>
      <c r="W20" s="99"/>
      <c r="X20" s="100"/>
    </row>
    <row r="21" spans="1:24" ht="19.5" customHeight="1">
      <c r="A21" s="21" t="s">
        <v>104</v>
      </c>
      <c r="K21" s="101" t="str">
        <f>IFERROR(ROUNDUP(SUM(B18:M19)/N16,2)," ")</f>
        <v xml:space="preserve"> </v>
      </c>
      <c r="L21" s="102"/>
      <c r="N21" s="23"/>
      <c r="O21" s="22"/>
      <c r="P21" s="22"/>
      <c r="Q21" s="36"/>
      <c r="R21" s="36"/>
      <c r="S21" s="36"/>
      <c r="T21" s="36"/>
      <c r="U21" s="36"/>
      <c r="V21" s="36"/>
      <c r="W21" s="36"/>
      <c r="X21" s="36"/>
    </row>
    <row r="22" spans="1:24" ht="19.5" customHeight="1" thickBot="1">
      <c r="K22" s="103"/>
      <c r="L22" s="104"/>
      <c r="O22" s="22"/>
      <c r="P22" s="22"/>
      <c r="Q22" s="37"/>
      <c r="R22" s="38"/>
      <c r="S22" s="38"/>
      <c r="T22" s="38"/>
      <c r="U22" s="38"/>
      <c r="V22" s="38"/>
      <c r="W22" s="38"/>
      <c r="X22" s="38"/>
    </row>
    <row r="23" spans="1:24" ht="19.5" customHeight="1">
      <c r="K23" s="39"/>
      <c r="L23" s="39"/>
      <c r="O23" s="22"/>
      <c r="P23" s="22"/>
      <c r="Q23" s="37"/>
      <c r="R23" s="37"/>
      <c r="S23" s="37"/>
      <c r="T23" s="37"/>
      <c r="U23" s="37"/>
      <c r="V23" s="37"/>
      <c r="W23" s="37"/>
      <c r="X23" s="37"/>
    </row>
    <row r="24" spans="1:24" ht="18.75" customHeight="1">
      <c r="A24" s="40" t="s">
        <v>105</v>
      </c>
      <c r="B24" s="41"/>
      <c r="C24" s="41"/>
      <c r="D24" s="41"/>
      <c r="E24" s="41"/>
      <c r="F24" s="41"/>
      <c r="G24" s="41"/>
      <c r="H24" s="41"/>
      <c r="P24" s="22"/>
      <c r="Q24" s="26"/>
      <c r="R24" s="37"/>
      <c r="S24" s="37"/>
      <c r="T24" s="37"/>
      <c r="U24" s="37"/>
      <c r="V24" s="37"/>
      <c r="W24" s="37"/>
      <c r="X24" s="37"/>
    </row>
    <row r="25" spans="1:24" ht="19.5" customHeight="1" thickBot="1">
      <c r="P25" s="38"/>
      <c r="Q25" s="37"/>
      <c r="R25" s="26"/>
      <c r="S25" s="26"/>
      <c r="T25" s="26"/>
      <c r="U25" s="26"/>
      <c r="V25" s="26"/>
      <c r="W25" s="26"/>
      <c r="X25" s="26"/>
    </row>
    <row r="26" spans="1:24" ht="18.75" customHeight="1">
      <c r="L26" s="105" t="str">
        <f>IFERROR(ROUNDDOWN(34800*K21*K9,-2)," ")</f>
        <v xml:space="preserve"> </v>
      </c>
      <c r="M26" s="106"/>
      <c r="N26" s="107"/>
      <c r="P26" s="38"/>
      <c r="Q26" s="37"/>
      <c r="R26" s="37"/>
      <c r="S26" s="37"/>
      <c r="T26" s="37"/>
      <c r="U26" s="37"/>
      <c r="V26" s="37"/>
      <c r="W26" s="37"/>
      <c r="X26" s="37"/>
    </row>
    <row r="27" spans="1:24" ht="19.5" customHeight="1" thickBot="1">
      <c r="L27" s="108"/>
      <c r="M27" s="109"/>
      <c r="N27" s="110"/>
      <c r="P27" s="22"/>
      <c r="Q27" s="23"/>
      <c r="R27" s="37"/>
      <c r="S27" s="37"/>
      <c r="T27" s="37"/>
      <c r="U27" s="37"/>
      <c r="V27" s="37"/>
      <c r="W27" s="37"/>
      <c r="X27" s="37"/>
    </row>
    <row r="28" spans="1:24" ht="24">
      <c r="P28" s="22"/>
      <c r="Q28" s="38"/>
      <c r="S28" s="23"/>
    </row>
    <row r="29" spans="1:24" ht="18.75" customHeight="1">
      <c r="P29" s="22"/>
      <c r="R29" s="38"/>
      <c r="S29" s="38"/>
      <c r="T29" s="38"/>
      <c r="U29" s="38"/>
      <c r="V29" s="38"/>
      <c r="W29" s="38"/>
      <c r="X29" s="38"/>
    </row>
    <row r="30" spans="1:24" ht="19.5" customHeight="1">
      <c r="P30" s="22"/>
    </row>
    <row r="31" spans="1:24" ht="18.75" customHeight="1">
      <c r="P31" s="22"/>
      <c r="Q31" s="36"/>
    </row>
    <row r="32" spans="1:24" ht="18.75" customHeight="1">
      <c r="P32" s="22"/>
      <c r="R32" s="36"/>
      <c r="S32" s="36"/>
      <c r="T32" s="36"/>
      <c r="U32" s="36"/>
      <c r="V32" s="36"/>
      <c r="W32" s="36"/>
      <c r="X32" s="36"/>
    </row>
    <row r="33" spans="16:24" ht="19.5" customHeight="1">
      <c r="P33" s="22"/>
    </row>
    <row r="34" spans="16:24" ht="18.75" customHeight="1">
      <c r="P34" s="42"/>
      <c r="Q34" s="36"/>
    </row>
    <row r="35" spans="16:24" ht="18.75" customHeight="1">
      <c r="P35" s="22"/>
      <c r="R35" s="36"/>
      <c r="S35" s="36"/>
      <c r="T35" s="36"/>
      <c r="U35" s="36"/>
      <c r="V35" s="36"/>
      <c r="W35" s="36"/>
      <c r="X35" s="36"/>
    </row>
    <row r="36" spans="16:24" ht="18.75" customHeight="1"/>
    <row r="37" spans="16:24" ht="18.75" customHeight="1">
      <c r="Q37" s="36"/>
    </row>
    <row r="38" spans="16:24" ht="8.25" customHeight="1">
      <c r="P38" s="43"/>
      <c r="Q38" s="36"/>
      <c r="R38" s="36"/>
      <c r="S38" s="36"/>
      <c r="T38" s="36"/>
      <c r="U38" s="36"/>
      <c r="V38" s="36"/>
      <c r="W38" s="36"/>
      <c r="X38" s="36"/>
    </row>
    <row r="39" spans="16:24" ht="18.75" customHeight="1">
      <c r="P39" s="44"/>
      <c r="R39" s="36"/>
      <c r="S39" s="36"/>
      <c r="T39" s="36"/>
      <c r="U39" s="36"/>
      <c r="V39" s="36"/>
      <c r="W39" s="36"/>
      <c r="X39" s="36"/>
    </row>
    <row r="40" spans="16:24" ht="18.75" customHeight="1">
      <c r="P40" s="44"/>
    </row>
    <row r="41" spans="16:24" ht="8.25" customHeight="1">
      <c r="P41" s="43"/>
    </row>
    <row r="42" spans="16:24" ht="18.75" customHeight="1">
      <c r="P42" s="44"/>
    </row>
    <row r="43" spans="16:24" ht="18.75" customHeight="1">
      <c r="P43" s="44"/>
    </row>
    <row r="44" spans="16:24" ht="19.5" customHeight="1">
      <c r="P44" s="43"/>
    </row>
    <row r="45" spans="16:24" ht="19.5" customHeight="1">
      <c r="P45" s="43"/>
    </row>
    <row r="46" spans="16:24" ht="18.75" customHeight="1">
      <c r="P46" s="45"/>
    </row>
    <row r="47" spans="16:24" ht="19.5" customHeight="1">
      <c r="P47" s="45"/>
    </row>
    <row r="48" spans="16:24" ht="19.5" customHeight="1"/>
    <row r="49" ht="19.5" customHeight="1"/>
    <row r="50" ht="19.5" customHeight="1"/>
    <row r="51" ht="19.5" customHeight="1"/>
    <row r="53" ht="18.75" customHeight="1"/>
    <row r="54" ht="19.5" customHeight="1"/>
    <row r="57" ht="18.75" customHeight="1"/>
    <row r="58" ht="19.5" customHeight="1"/>
    <row r="60" ht="18.75" customHeight="1"/>
    <row r="61" ht="19.5" customHeight="1"/>
  </sheetData>
  <mergeCells count="42">
    <mergeCell ref="V19:V20"/>
    <mergeCell ref="W19:X20"/>
    <mergeCell ref="K21:L22"/>
    <mergeCell ref="L26:N27"/>
    <mergeCell ref="L18:M19"/>
    <mergeCell ref="Q19:Q20"/>
    <mergeCell ref="R19:R20"/>
    <mergeCell ref="S19:S20"/>
    <mergeCell ref="T19:T20"/>
    <mergeCell ref="U19:U20"/>
    <mergeCell ref="J18:K19"/>
    <mergeCell ref="A18:A19"/>
    <mergeCell ref="B18:C19"/>
    <mergeCell ref="D18:E19"/>
    <mergeCell ref="F18:G19"/>
    <mergeCell ref="H18:I19"/>
    <mergeCell ref="L14:M15"/>
    <mergeCell ref="N15:O15"/>
    <mergeCell ref="A16:A17"/>
    <mergeCell ref="B16:C17"/>
    <mergeCell ref="D16:E17"/>
    <mergeCell ref="F16:G17"/>
    <mergeCell ref="H16:I17"/>
    <mergeCell ref="J16:K17"/>
    <mergeCell ref="L16:M17"/>
    <mergeCell ref="N16:O17"/>
    <mergeCell ref="A14:A15"/>
    <mergeCell ref="B14:C15"/>
    <mergeCell ref="D14:E15"/>
    <mergeCell ref="F14:G15"/>
    <mergeCell ref="H14:I15"/>
    <mergeCell ref="J14:K15"/>
    <mergeCell ref="Q2:R3"/>
    <mergeCell ref="A4:O6"/>
    <mergeCell ref="A8:N8"/>
    <mergeCell ref="K9:L10"/>
    <mergeCell ref="B13:C13"/>
    <mergeCell ref="D13:E13"/>
    <mergeCell ref="F13:G13"/>
    <mergeCell ref="H13:I13"/>
    <mergeCell ref="J13:K13"/>
    <mergeCell ref="L13:M13"/>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F2F2-3BC5-46FD-938F-CD76DCAE015B}">
  <sheetPr codeName="Sheet8">
    <tabColor rgb="FFFFFF00"/>
  </sheetPr>
  <dimension ref="A1:AF62"/>
  <sheetViews>
    <sheetView zoomScale="85" zoomScaleNormal="85" workbookViewId="0">
      <pane ySplit="1" topLeftCell="A2" activePane="bottomLeft" state="frozen"/>
      <selection activeCell="H24" sqref="H24"/>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IF(S22="", L27, W22)</f>
        <v xml:space="preserve"> </v>
      </c>
      <c r="Q2" s="142" t="s">
        <v>70</v>
      </c>
      <c r="R2" s="143"/>
      <c r="AF2" s="21" t="s">
        <v>71</v>
      </c>
    </row>
    <row r="3" spans="1:32" ht="18.75" customHeight="1">
      <c r="B3" s="20"/>
      <c r="Q3" s="144"/>
      <c r="R3" s="145"/>
    </row>
    <row r="4" spans="1:32" ht="18.75" customHeight="1">
      <c r="A4" s="146" t="s">
        <v>139</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77</v>
      </c>
      <c r="B8" s="148"/>
      <c r="C8" s="148"/>
      <c r="D8" s="148"/>
      <c r="E8" s="148"/>
      <c r="F8" s="148"/>
      <c r="G8" s="148"/>
      <c r="H8" s="148"/>
      <c r="I8" s="148"/>
      <c r="J8" s="148"/>
      <c r="K8" s="148"/>
      <c r="L8" s="148"/>
      <c r="M8" s="148"/>
      <c r="N8" s="148"/>
      <c r="O8" s="29"/>
      <c r="P8" s="29"/>
      <c r="Q8" s="26" t="s">
        <v>78</v>
      </c>
      <c r="R8" s="26"/>
      <c r="S8" s="26"/>
      <c r="T8" s="26"/>
      <c r="U8" s="26"/>
      <c r="V8" s="26"/>
      <c r="W8" s="26"/>
    </row>
    <row r="9" spans="1:32" ht="22.5" customHeight="1">
      <c r="A9" s="21" t="s">
        <v>79</v>
      </c>
      <c r="K9" s="149"/>
      <c r="L9" s="150"/>
      <c r="O9" s="28"/>
      <c r="P9" s="28"/>
      <c r="Q9" s="26" t="s">
        <v>80</v>
      </c>
      <c r="R9" s="26"/>
      <c r="S9" s="26"/>
      <c r="T9" s="26"/>
      <c r="U9" s="26"/>
      <c r="V9" s="26"/>
      <c r="W9" s="26"/>
    </row>
    <row r="10" spans="1:32" ht="20.25" customHeight="1" thickBot="1">
      <c r="K10" s="151"/>
      <c r="L10" s="152"/>
      <c r="O10" s="28"/>
      <c r="P10" s="28"/>
      <c r="Q10" s="26" t="s">
        <v>81</v>
      </c>
      <c r="R10" s="26"/>
      <c r="S10" s="26"/>
      <c r="T10" s="26"/>
      <c r="U10" s="26"/>
      <c r="V10" s="26"/>
      <c r="W10" s="26"/>
    </row>
    <row r="11" spans="1:32" ht="20.25" customHeight="1">
      <c r="K11" s="30"/>
      <c r="L11" s="30"/>
      <c r="O11" s="28"/>
      <c r="P11" s="28"/>
      <c r="Q11" s="26" t="s">
        <v>82</v>
      </c>
      <c r="R11" s="26"/>
      <c r="S11" s="26"/>
      <c r="T11" s="26"/>
      <c r="U11" s="26"/>
      <c r="V11" s="26"/>
      <c r="W11" s="26"/>
    </row>
    <row r="12" spans="1:32" ht="22.5" customHeight="1">
      <c r="A12" s="21" t="s">
        <v>83</v>
      </c>
      <c r="O12" s="28"/>
      <c r="P12" s="28"/>
      <c r="Q12" s="26" t="s">
        <v>84</v>
      </c>
      <c r="R12" s="26"/>
      <c r="S12" s="26"/>
      <c r="T12" s="26"/>
      <c r="U12" s="26"/>
      <c r="V12" s="26"/>
      <c r="W12" s="26"/>
    </row>
    <row r="13" spans="1:32" ht="22.5" customHeight="1" thickBot="1">
      <c r="A13" s="70" t="s">
        <v>140</v>
      </c>
      <c r="O13" s="28"/>
      <c r="P13" s="28"/>
      <c r="Q13" s="26" t="s">
        <v>91</v>
      </c>
      <c r="R13" s="26"/>
      <c r="S13" s="26"/>
      <c r="T13" s="26"/>
      <c r="U13" s="26"/>
      <c r="V13" s="26"/>
      <c r="W13" s="26"/>
    </row>
    <row r="14" spans="1:32" ht="20.25" customHeight="1">
      <c r="A14" s="73"/>
      <c r="B14" s="153" t="s">
        <v>85</v>
      </c>
      <c r="C14" s="153"/>
      <c r="D14" s="153" t="s">
        <v>86</v>
      </c>
      <c r="E14" s="153"/>
      <c r="F14" s="153" t="s">
        <v>87</v>
      </c>
      <c r="G14" s="153"/>
      <c r="H14" s="153" t="s">
        <v>88</v>
      </c>
      <c r="I14" s="153"/>
      <c r="J14" s="153" t="s">
        <v>89</v>
      </c>
      <c r="K14" s="153"/>
      <c r="L14" s="153" t="s">
        <v>90</v>
      </c>
      <c r="M14" s="126"/>
      <c r="N14" s="22"/>
      <c r="P14" s="28"/>
      <c r="Q14" s="26" t="s">
        <v>141</v>
      </c>
      <c r="R14" s="26"/>
      <c r="S14" s="26"/>
      <c r="T14" s="26"/>
      <c r="U14" s="26"/>
      <c r="V14" s="26"/>
      <c r="W14" s="26"/>
    </row>
    <row r="15" spans="1:32" ht="18.75" customHeight="1" thickBot="1">
      <c r="A15" s="127" t="s">
        <v>92</v>
      </c>
      <c r="B15" s="122"/>
      <c r="C15" s="129"/>
      <c r="D15" s="122"/>
      <c r="E15" s="129"/>
      <c r="F15" s="122"/>
      <c r="G15" s="129"/>
      <c r="H15" s="122"/>
      <c r="I15" s="129"/>
      <c r="J15" s="122"/>
      <c r="K15" s="129"/>
      <c r="L15" s="122"/>
      <c r="M15" s="123"/>
      <c r="N15" s="32"/>
      <c r="Q15" s="26"/>
      <c r="R15" s="26"/>
      <c r="S15" s="26"/>
      <c r="T15" s="26"/>
      <c r="U15" s="26"/>
      <c r="V15" s="26"/>
      <c r="W15" s="26"/>
    </row>
    <row r="16" spans="1:32" ht="18.75" customHeight="1">
      <c r="A16" s="127"/>
      <c r="B16" s="122"/>
      <c r="C16" s="129"/>
      <c r="D16" s="122"/>
      <c r="E16" s="129"/>
      <c r="F16" s="122"/>
      <c r="G16" s="129"/>
      <c r="H16" s="122"/>
      <c r="I16" s="129"/>
      <c r="J16" s="122"/>
      <c r="K16" s="129"/>
      <c r="L16" s="122"/>
      <c r="M16" s="124"/>
      <c r="N16" s="125" t="s">
        <v>93</v>
      </c>
      <c r="O16" s="126"/>
      <c r="P16" s="33"/>
      <c r="Q16" s="26"/>
      <c r="R16" s="26"/>
      <c r="S16" s="26"/>
      <c r="T16" s="26"/>
      <c r="U16" s="26"/>
      <c r="V16" s="26"/>
      <c r="W16" s="26"/>
      <c r="X16" s="26"/>
    </row>
    <row r="17" spans="1:24" ht="18.75" customHeight="1">
      <c r="A17" s="127" t="s">
        <v>95</v>
      </c>
      <c r="B17" s="122"/>
      <c r="C17" s="129"/>
      <c r="D17" s="122"/>
      <c r="E17" s="129"/>
      <c r="F17" s="122"/>
      <c r="G17" s="129"/>
      <c r="H17" s="122"/>
      <c r="I17" s="129"/>
      <c r="J17" s="122"/>
      <c r="K17" s="129"/>
      <c r="L17" s="122"/>
      <c r="M17" s="124"/>
      <c r="N17" s="138">
        <f>IFERROR(COUNTA(B17:M18)," ")</f>
        <v>0</v>
      </c>
      <c r="O17" s="139"/>
      <c r="Q17" s="26"/>
      <c r="R17" s="26"/>
      <c r="S17" s="26"/>
      <c r="T17" s="26"/>
      <c r="U17" s="26"/>
      <c r="V17" s="26"/>
      <c r="W17" s="26"/>
      <c r="X17" s="26"/>
    </row>
    <row r="18" spans="1:24" ht="18.75" customHeight="1" thickBot="1">
      <c r="A18" s="128"/>
      <c r="B18" s="130"/>
      <c r="C18" s="131"/>
      <c r="D18" s="130"/>
      <c r="E18" s="131"/>
      <c r="F18" s="130"/>
      <c r="G18" s="131"/>
      <c r="H18" s="130"/>
      <c r="I18" s="131"/>
      <c r="J18" s="130"/>
      <c r="K18" s="131"/>
      <c r="L18" s="130"/>
      <c r="M18" s="154"/>
      <c r="N18" s="140"/>
      <c r="O18" s="141"/>
      <c r="Q18" s="26" t="s">
        <v>94</v>
      </c>
      <c r="R18" s="26"/>
      <c r="S18" s="26"/>
      <c r="T18" s="26"/>
      <c r="U18" s="26"/>
      <c r="V18" s="26"/>
      <c r="W18" s="26"/>
      <c r="X18" s="26"/>
    </row>
    <row r="19" spans="1:24" ht="19.5" customHeight="1" thickTop="1">
      <c r="A19" s="120" t="s">
        <v>97</v>
      </c>
      <c r="B19" s="111" t="str">
        <f>IFERROR(ROUNDUP(B15/(B17*K9),2)," ")</f>
        <v xml:space="preserve"> </v>
      </c>
      <c r="C19" s="111"/>
      <c r="D19" s="111" t="str">
        <f>IFERROR(ROUNDUP(D15/(D17*K9),2)," ")</f>
        <v xml:space="preserve"> </v>
      </c>
      <c r="E19" s="111"/>
      <c r="F19" s="111" t="str">
        <f>IFERROR(ROUNDUP(F15/(F17*K9),2)," ")</f>
        <v xml:space="preserve"> </v>
      </c>
      <c r="G19" s="111"/>
      <c r="H19" s="111" t="str">
        <f>IFERROR(ROUNDUP(H15/(H17*K9),2)," ")</f>
        <v xml:space="preserve"> </v>
      </c>
      <c r="I19" s="111"/>
      <c r="J19" s="111" t="str">
        <f>IFERROR(ROUNDUP(J15/(J17*K9),2)," ")</f>
        <v xml:space="preserve"> </v>
      </c>
      <c r="K19" s="111"/>
      <c r="L19" s="111" t="str">
        <f>IFERROR(ROUNDUP(L15/(L17*K9),2)," ")</f>
        <v xml:space="preserve"> </v>
      </c>
      <c r="M19" s="112"/>
      <c r="O19" s="22"/>
      <c r="P19" s="35"/>
      <c r="Q19" s="26" t="s">
        <v>96</v>
      </c>
      <c r="R19" s="26"/>
      <c r="S19" s="26"/>
      <c r="T19" s="26"/>
      <c r="U19" s="26"/>
      <c r="V19" s="26"/>
      <c r="W19" s="26"/>
      <c r="X19" s="26"/>
    </row>
    <row r="20" spans="1:24" ht="18.75" customHeight="1" thickBot="1">
      <c r="A20" s="121"/>
      <c r="B20" s="113"/>
      <c r="C20" s="113"/>
      <c r="D20" s="113"/>
      <c r="E20" s="113"/>
      <c r="F20" s="113"/>
      <c r="G20" s="113"/>
      <c r="H20" s="113"/>
      <c r="I20" s="113"/>
      <c r="J20" s="113"/>
      <c r="K20" s="113"/>
      <c r="L20" s="113"/>
      <c r="M20" s="114"/>
      <c r="O20" s="22"/>
      <c r="P20" s="22"/>
      <c r="Q20" s="26"/>
      <c r="R20" s="34"/>
      <c r="S20" s="34"/>
      <c r="T20" s="34"/>
      <c r="U20" s="34"/>
      <c r="V20" s="34"/>
      <c r="W20" s="34"/>
      <c r="X20" s="34"/>
    </row>
    <row r="21" spans="1:24" ht="19.5" customHeight="1" thickBot="1">
      <c r="A21" s="21" t="s">
        <v>103</v>
      </c>
      <c r="B21" s="32"/>
      <c r="C21" s="32"/>
      <c r="D21" s="32"/>
      <c r="E21" s="32"/>
      <c r="F21" s="32"/>
      <c r="G21" s="32"/>
      <c r="H21" s="32"/>
      <c r="I21" s="32"/>
      <c r="J21" s="32"/>
      <c r="K21" s="32"/>
      <c r="L21" s="32"/>
      <c r="M21" s="32"/>
      <c r="N21" s="23"/>
      <c r="O21" s="22"/>
      <c r="P21" s="22"/>
      <c r="Q21" s="23" t="s">
        <v>98</v>
      </c>
      <c r="S21" s="23" t="s">
        <v>99</v>
      </c>
    </row>
    <row r="22" spans="1:24" ht="19.5" customHeight="1">
      <c r="A22" s="21" t="s">
        <v>104</v>
      </c>
      <c r="K22" s="101" t="str">
        <f>IFERROR(ROUNDUP(SUM(B19:M20)/N17,2)," ")</f>
        <v xml:space="preserve"> </v>
      </c>
      <c r="L22" s="102"/>
      <c r="N22" s="23"/>
      <c r="O22" s="22"/>
      <c r="P22" s="22"/>
      <c r="Q22" s="115" t="str">
        <f>L27</f>
        <v xml:space="preserve"> </v>
      </c>
      <c r="R22" s="95" t="s">
        <v>100</v>
      </c>
      <c r="S22" s="117"/>
      <c r="T22" s="95" t="s">
        <v>101</v>
      </c>
      <c r="U22" s="119">
        <v>12</v>
      </c>
      <c r="V22" s="95" t="s">
        <v>102</v>
      </c>
      <c r="W22" s="97" t="e">
        <f>IF(Q22*S22/U22=0," ",ROUNDDOWN((Q22*S22/U22),-2))</f>
        <v>#VALUE!</v>
      </c>
      <c r="X22" s="98"/>
    </row>
    <row r="23" spans="1:24" ht="19.5" customHeight="1" thickBot="1">
      <c r="K23" s="103"/>
      <c r="L23" s="104"/>
      <c r="O23" s="22"/>
      <c r="P23" s="22"/>
      <c r="Q23" s="116"/>
      <c r="R23" s="96"/>
      <c r="S23" s="116"/>
      <c r="T23" s="96"/>
      <c r="U23" s="116"/>
      <c r="V23" s="96"/>
      <c r="W23" s="99"/>
      <c r="X23" s="100"/>
    </row>
    <row r="24" spans="1:24" ht="19.5" customHeight="1">
      <c r="K24" s="39"/>
      <c r="L24" s="39"/>
      <c r="O24" s="22"/>
      <c r="P24" s="22"/>
      <c r="Q24" s="36"/>
      <c r="R24" s="36"/>
      <c r="S24" s="36"/>
      <c r="T24" s="36"/>
      <c r="U24" s="36"/>
      <c r="V24" s="36"/>
      <c r="W24" s="36"/>
      <c r="X24" s="36"/>
    </row>
    <row r="25" spans="1:24" ht="18.75" customHeight="1">
      <c r="A25" s="40" t="s">
        <v>105</v>
      </c>
      <c r="B25" s="41"/>
      <c r="C25" s="41"/>
      <c r="D25" s="41"/>
      <c r="E25" s="41"/>
      <c r="F25" s="41"/>
      <c r="G25" s="41"/>
      <c r="H25" s="41"/>
      <c r="P25" s="22"/>
      <c r="Q25" s="37"/>
      <c r="R25" s="37"/>
      <c r="S25" s="37"/>
      <c r="T25" s="37"/>
      <c r="U25" s="37"/>
      <c r="V25" s="37"/>
      <c r="W25" s="37"/>
      <c r="X25" s="37"/>
    </row>
    <row r="26" spans="1:24" ht="19.5" customHeight="1" thickBot="1">
      <c r="P26" s="38"/>
      <c r="Q26" s="26"/>
      <c r="R26" s="37"/>
      <c r="S26" s="37"/>
      <c r="T26" s="37"/>
      <c r="U26" s="37"/>
      <c r="V26" s="37"/>
      <c r="W26" s="37"/>
      <c r="X26" s="37"/>
    </row>
    <row r="27" spans="1:24" ht="18.75" customHeight="1">
      <c r="L27" s="105" t="str">
        <f>IFERROR(ROUNDDOWN(4400*K9+8500*K22*K9,-2)," ")</f>
        <v xml:space="preserve"> </v>
      </c>
      <c r="M27" s="106"/>
      <c r="N27" s="107"/>
      <c r="P27" s="38"/>
      <c r="Q27" s="37"/>
      <c r="R27" s="37"/>
      <c r="S27" s="37"/>
      <c r="T27" s="37"/>
      <c r="U27" s="37"/>
      <c r="V27" s="37"/>
      <c r="W27" s="37"/>
      <c r="X27" s="37"/>
    </row>
    <row r="28" spans="1:24" ht="19.5" customHeight="1" thickBot="1">
      <c r="L28" s="108"/>
      <c r="M28" s="109"/>
      <c r="N28" s="110"/>
      <c r="P28" s="22"/>
      <c r="Q28" s="23"/>
      <c r="R28" s="37"/>
      <c r="S28" s="37"/>
      <c r="T28" s="37"/>
      <c r="U28" s="37"/>
      <c r="V28" s="37"/>
      <c r="W28" s="37"/>
      <c r="X28" s="37"/>
    </row>
    <row r="29" spans="1:24" ht="24">
      <c r="P29" s="22"/>
      <c r="Q29" s="38"/>
      <c r="S29" s="23"/>
    </row>
    <row r="30" spans="1:24" ht="18.75" customHeight="1">
      <c r="P30" s="22"/>
      <c r="R30" s="38"/>
      <c r="S30" s="38"/>
      <c r="T30" s="38"/>
      <c r="U30" s="38"/>
      <c r="V30" s="38"/>
      <c r="W30" s="38"/>
      <c r="X30" s="38"/>
    </row>
    <row r="31" spans="1:24" ht="19.5" customHeight="1">
      <c r="P31" s="22"/>
    </row>
    <row r="32" spans="1:24" ht="18.75" customHeight="1">
      <c r="P32" s="22"/>
      <c r="Q32" s="36"/>
    </row>
    <row r="33" spans="16:24" ht="18.75" customHeight="1">
      <c r="P33" s="22"/>
      <c r="R33" s="36"/>
      <c r="S33" s="36"/>
      <c r="T33" s="36"/>
      <c r="U33" s="36"/>
      <c r="V33" s="36"/>
      <c r="W33" s="36"/>
      <c r="X33" s="36"/>
    </row>
    <row r="34" spans="16:24" ht="19.5" customHeight="1">
      <c r="P34" s="22"/>
    </row>
    <row r="35" spans="16:24" ht="18.75" customHeight="1">
      <c r="P35" s="42"/>
      <c r="Q35" s="36"/>
    </row>
    <row r="36" spans="16:24" ht="18.75" customHeight="1">
      <c r="P36" s="22"/>
      <c r="R36" s="36"/>
      <c r="S36" s="36"/>
      <c r="T36" s="36"/>
      <c r="U36" s="36"/>
      <c r="V36" s="36"/>
      <c r="W36" s="36"/>
      <c r="X36" s="36"/>
    </row>
    <row r="37" spans="16:24" ht="18.75" customHeight="1"/>
    <row r="38" spans="16:24" ht="18.75" customHeight="1">
      <c r="Q38" s="36"/>
    </row>
    <row r="39" spans="16:24" ht="8.25" customHeight="1">
      <c r="P39" s="43"/>
      <c r="Q39" s="36"/>
      <c r="R39" s="36"/>
      <c r="S39" s="36"/>
      <c r="T39" s="36"/>
      <c r="U39" s="36"/>
      <c r="V39" s="36"/>
      <c r="W39" s="36"/>
      <c r="X39" s="36"/>
    </row>
    <row r="40" spans="16:24" ht="18.75" customHeight="1">
      <c r="P40" s="44"/>
      <c r="R40" s="36"/>
      <c r="S40" s="36"/>
      <c r="T40" s="36"/>
      <c r="U40" s="36"/>
      <c r="V40" s="36"/>
      <c r="W40" s="36"/>
      <c r="X40" s="36"/>
    </row>
    <row r="41" spans="16:24" ht="18.75" customHeight="1">
      <c r="P41" s="44"/>
    </row>
    <row r="42" spans="16:24" ht="8.25" customHeight="1">
      <c r="P42" s="43"/>
    </row>
    <row r="43" spans="16:24" ht="18.75" customHeight="1">
      <c r="P43" s="44"/>
    </row>
    <row r="44" spans="16:24" ht="18.75" customHeight="1">
      <c r="P44" s="44"/>
    </row>
    <row r="45" spans="16:24" ht="19.5" customHeight="1">
      <c r="P45" s="43"/>
    </row>
    <row r="46" spans="16:24" ht="19.5" customHeight="1">
      <c r="P46" s="43"/>
    </row>
    <row r="47" spans="16:24" ht="18.75" customHeight="1">
      <c r="P47" s="45"/>
    </row>
    <row r="48" spans="16:24" ht="19.5" customHeight="1">
      <c r="P48" s="45"/>
    </row>
    <row r="49" ht="19.5" customHeight="1"/>
    <row r="50" ht="19.5" customHeight="1"/>
    <row r="51" ht="19.5" customHeight="1"/>
    <row r="52" ht="19.5" customHeight="1"/>
    <row r="54" ht="18.75" customHeight="1"/>
    <row r="55" ht="19.5" customHeight="1"/>
    <row r="58" ht="18.75" customHeight="1"/>
    <row r="59" ht="19.5" customHeight="1"/>
    <row r="61" ht="18.75" customHeight="1"/>
    <row r="62" ht="19.5" customHeight="1"/>
  </sheetData>
  <mergeCells count="42">
    <mergeCell ref="U22:U23"/>
    <mergeCell ref="V22:V23"/>
    <mergeCell ref="W22:X23"/>
    <mergeCell ref="L27:N28"/>
    <mergeCell ref="L19:M20"/>
    <mergeCell ref="K22:L23"/>
    <mergeCell ref="Q22:Q23"/>
    <mergeCell ref="R22:R23"/>
    <mergeCell ref="S22:S23"/>
    <mergeCell ref="T22:T23"/>
    <mergeCell ref="J19:K20"/>
    <mergeCell ref="A19:A20"/>
    <mergeCell ref="B19:C20"/>
    <mergeCell ref="D19:E20"/>
    <mergeCell ref="F19:G20"/>
    <mergeCell ref="H19:I20"/>
    <mergeCell ref="L15:M16"/>
    <mergeCell ref="N16:O16"/>
    <mergeCell ref="A17:A18"/>
    <mergeCell ref="B17:C18"/>
    <mergeCell ref="D17:E18"/>
    <mergeCell ref="F17:G18"/>
    <mergeCell ref="H17:I18"/>
    <mergeCell ref="J17:K18"/>
    <mergeCell ref="L17:M18"/>
    <mergeCell ref="N17:O18"/>
    <mergeCell ref="A15:A16"/>
    <mergeCell ref="B15:C16"/>
    <mergeCell ref="D15:E16"/>
    <mergeCell ref="F15:G16"/>
    <mergeCell ref="H15:I16"/>
    <mergeCell ref="J15:K16"/>
    <mergeCell ref="Q2:R3"/>
    <mergeCell ref="A4:O6"/>
    <mergeCell ref="A8:N8"/>
    <mergeCell ref="K9:L10"/>
    <mergeCell ref="B14:C14"/>
    <mergeCell ref="D14:E14"/>
    <mergeCell ref="F14:G14"/>
    <mergeCell ref="H14:I14"/>
    <mergeCell ref="J14:K14"/>
    <mergeCell ref="L14:M14"/>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34BB-4506-48E3-95DE-01FEF321AC44}">
  <sheetPr codeName="Sheet9">
    <tabColor rgb="FFFFFF00"/>
  </sheetPr>
  <dimension ref="A1:AF61"/>
  <sheetViews>
    <sheetView zoomScale="85" zoomScaleNormal="85" workbookViewId="0">
      <pane ySplit="1" topLeftCell="A2" activePane="bottomLeft" state="frozen"/>
      <selection activeCell="H24" sqref="H24"/>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IF(S21="", L26, W21)</f>
        <v xml:space="preserve"> </v>
      </c>
      <c r="Q2" s="142" t="s">
        <v>70</v>
      </c>
      <c r="R2" s="143"/>
      <c r="AF2" s="21" t="s">
        <v>71</v>
      </c>
    </row>
    <row r="3" spans="1:32" ht="18.75" customHeight="1">
      <c r="B3" s="20"/>
      <c r="Q3" s="144"/>
      <c r="R3" s="145"/>
    </row>
    <row r="4" spans="1:32" ht="18.75" customHeight="1">
      <c r="A4" s="146" t="s">
        <v>142</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77</v>
      </c>
      <c r="B8" s="148"/>
      <c r="C8" s="148"/>
      <c r="D8" s="148"/>
      <c r="E8" s="148"/>
      <c r="F8" s="148"/>
      <c r="G8" s="148"/>
      <c r="H8" s="148"/>
      <c r="I8" s="148"/>
      <c r="J8" s="148"/>
      <c r="K8" s="148"/>
      <c r="L8" s="148"/>
      <c r="M8" s="148"/>
      <c r="N8" s="148"/>
      <c r="O8" s="29"/>
      <c r="P8" s="29"/>
      <c r="Q8" s="26" t="s">
        <v>78</v>
      </c>
      <c r="R8" s="26"/>
      <c r="S8" s="26"/>
      <c r="T8" s="26"/>
      <c r="U8" s="26"/>
      <c r="V8" s="26"/>
      <c r="W8" s="26"/>
    </row>
    <row r="9" spans="1:32" ht="22.5" customHeight="1">
      <c r="A9" s="21" t="s">
        <v>79</v>
      </c>
      <c r="K9" s="149"/>
      <c r="L9" s="150"/>
      <c r="O9" s="28"/>
      <c r="P9" s="28"/>
      <c r="Q9" s="26" t="s">
        <v>80</v>
      </c>
      <c r="R9" s="26"/>
      <c r="S9" s="26"/>
      <c r="T9" s="26"/>
      <c r="U9" s="26"/>
      <c r="V9" s="26"/>
      <c r="W9" s="26"/>
    </row>
    <row r="10" spans="1:32" ht="20.25" customHeight="1" thickBot="1">
      <c r="K10" s="151"/>
      <c r="L10" s="152"/>
      <c r="O10" s="28"/>
      <c r="P10" s="28"/>
      <c r="Q10" s="26" t="s">
        <v>81</v>
      </c>
      <c r="R10" s="26"/>
      <c r="S10" s="26"/>
      <c r="T10" s="26"/>
      <c r="U10" s="26"/>
      <c r="V10" s="26"/>
      <c r="W10" s="26"/>
    </row>
    <row r="11" spans="1:32" ht="20.25" customHeight="1">
      <c r="K11" s="30"/>
      <c r="L11" s="30"/>
      <c r="O11" s="28"/>
      <c r="P11" s="28"/>
      <c r="Q11" s="26" t="s">
        <v>82</v>
      </c>
      <c r="R11" s="26"/>
      <c r="S11" s="26"/>
      <c r="T11" s="26"/>
      <c r="U11" s="26"/>
      <c r="V11" s="26"/>
      <c r="W11" s="26"/>
    </row>
    <row r="12" spans="1:32" ht="22.5" customHeight="1" thickBot="1">
      <c r="A12" s="21" t="s">
        <v>83</v>
      </c>
      <c r="O12" s="28"/>
      <c r="P12" s="28"/>
      <c r="Q12" s="26" t="s">
        <v>84</v>
      </c>
      <c r="R12" s="26"/>
      <c r="S12" s="26"/>
      <c r="T12" s="26"/>
      <c r="U12" s="26"/>
      <c r="V12" s="26"/>
      <c r="W12" s="26"/>
    </row>
    <row r="13" spans="1:32" ht="20.25" customHeight="1">
      <c r="A13" s="73"/>
      <c r="B13" s="153" t="s">
        <v>85</v>
      </c>
      <c r="C13" s="153"/>
      <c r="D13" s="153" t="s">
        <v>86</v>
      </c>
      <c r="E13" s="153"/>
      <c r="F13" s="153" t="s">
        <v>87</v>
      </c>
      <c r="G13" s="153"/>
      <c r="H13" s="153" t="s">
        <v>88</v>
      </c>
      <c r="I13" s="153"/>
      <c r="J13" s="153" t="s">
        <v>89</v>
      </c>
      <c r="K13" s="153"/>
      <c r="L13" s="153" t="s">
        <v>90</v>
      </c>
      <c r="M13" s="126"/>
      <c r="N13" s="22"/>
      <c r="P13" s="28"/>
      <c r="Q13" s="26" t="s">
        <v>91</v>
      </c>
      <c r="R13" s="26"/>
      <c r="S13" s="26"/>
      <c r="T13" s="26"/>
      <c r="U13" s="26"/>
      <c r="V13" s="26"/>
      <c r="W13" s="26"/>
    </row>
    <row r="14" spans="1:32" ht="18.75" customHeight="1" thickBot="1">
      <c r="A14" s="127" t="s">
        <v>92</v>
      </c>
      <c r="B14" s="122"/>
      <c r="C14" s="129"/>
      <c r="D14" s="122"/>
      <c r="E14" s="129"/>
      <c r="F14" s="122"/>
      <c r="G14" s="129"/>
      <c r="H14" s="122"/>
      <c r="I14" s="129"/>
      <c r="J14" s="122"/>
      <c r="K14" s="129"/>
      <c r="L14" s="122"/>
      <c r="M14" s="123"/>
      <c r="N14" s="32"/>
      <c r="Q14" s="26" t="s">
        <v>141</v>
      </c>
      <c r="R14" s="26"/>
      <c r="S14" s="26"/>
      <c r="T14" s="26"/>
      <c r="U14" s="26"/>
      <c r="V14" s="26"/>
      <c r="W14" s="26"/>
    </row>
    <row r="15" spans="1:32" ht="18.75" customHeight="1">
      <c r="A15" s="127"/>
      <c r="B15" s="122"/>
      <c r="C15" s="129"/>
      <c r="D15" s="122"/>
      <c r="E15" s="129"/>
      <c r="F15" s="122"/>
      <c r="G15" s="129"/>
      <c r="H15" s="122"/>
      <c r="I15" s="129"/>
      <c r="J15" s="122"/>
      <c r="K15" s="129"/>
      <c r="L15" s="122"/>
      <c r="M15" s="124"/>
      <c r="N15" s="125" t="s">
        <v>93</v>
      </c>
      <c r="O15" s="126"/>
      <c r="P15" s="33"/>
      <c r="R15" s="26"/>
      <c r="S15" s="26"/>
      <c r="T15" s="26"/>
      <c r="U15" s="26"/>
      <c r="V15" s="26"/>
      <c r="W15" s="26"/>
      <c r="X15" s="26"/>
    </row>
    <row r="16" spans="1:32" ht="18.75" customHeight="1">
      <c r="A16" s="127" t="s">
        <v>95</v>
      </c>
      <c r="B16" s="122"/>
      <c r="C16" s="129"/>
      <c r="D16" s="122"/>
      <c r="E16" s="129"/>
      <c r="F16" s="122"/>
      <c r="G16" s="129"/>
      <c r="H16" s="122"/>
      <c r="I16" s="129"/>
      <c r="J16" s="122"/>
      <c r="K16" s="129"/>
      <c r="L16" s="122"/>
      <c r="M16" s="124"/>
      <c r="N16" s="138">
        <f>IFERROR(COUNTA(B16:M17)," ")</f>
        <v>0</v>
      </c>
      <c r="O16" s="139"/>
      <c r="Q16" s="26"/>
      <c r="R16" s="26"/>
      <c r="S16" s="26"/>
      <c r="T16" s="26"/>
      <c r="U16" s="26"/>
      <c r="V16" s="26"/>
      <c r="W16" s="26"/>
      <c r="X16" s="26"/>
    </row>
    <row r="17" spans="1:24" ht="18.75" customHeight="1" thickBot="1">
      <c r="A17" s="128"/>
      <c r="B17" s="130"/>
      <c r="C17" s="131"/>
      <c r="D17" s="130"/>
      <c r="E17" s="131"/>
      <c r="F17" s="130"/>
      <c r="G17" s="131"/>
      <c r="H17" s="130"/>
      <c r="I17" s="131"/>
      <c r="J17" s="130"/>
      <c r="K17" s="131"/>
      <c r="L17" s="130"/>
      <c r="M17" s="154"/>
      <c r="N17" s="140"/>
      <c r="O17" s="141"/>
      <c r="Q17" s="26" t="s">
        <v>94</v>
      </c>
      <c r="R17" s="26"/>
      <c r="S17" s="26"/>
      <c r="T17" s="26"/>
      <c r="U17" s="26"/>
      <c r="V17" s="26"/>
      <c r="W17" s="26"/>
      <c r="X17" s="26"/>
    </row>
    <row r="18" spans="1:24" ht="19.5" customHeight="1" thickTop="1">
      <c r="A18" s="120" t="s">
        <v>97</v>
      </c>
      <c r="B18" s="111" t="str">
        <f>IFERROR(ROUNDUP(B14/(B16*K9),2)," ")</f>
        <v xml:space="preserve"> </v>
      </c>
      <c r="C18" s="111"/>
      <c r="D18" s="111" t="str">
        <f>IFERROR(ROUNDUP(D14/(D16*K9),2)," ")</f>
        <v xml:space="preserve"> </v>
      </c>
      <c r="E18" s="111"/>
      <c r="F18" s="111" t="str">
        <f>IFERROR(ROUNDUP(F14/(F16*K9),2)," ")</f>
        <v xml:space="preserve"> </v>
      </c>
      <c r="G18" s="111"/>
      <c r="H18" s="111" t="str">
        <f>IFERROR(ROUNDUP(H14/(H16*K9),2)," ")</f>
        <v xml:space="preserve"> </v>
      </c>
      <c r="I18" s="111"/>
      <c r="J18" s="111" t="str">
        <f>IFERROR(ROUNDUP(J14/(J16*K9),2)," ")</f>
        <v xml:space="preserve"> </v>
      </c>
      <c r="K18" s="111"/>
      <c r="L18" s="111" t="str">
        <f>IFERROR(ROUNDUP(L14/(L16*K9),2)," ")</f>
        <v xml:space="preserve"> </v>
      </c>
      <c r="M18" s="112"/>
      <c r="O18" s="22"/>
      <c r="P18" s="35"/>
      <c r="Q18" s="26" t="s">
        <v>96</v>
      </c>
      <c r="R18" s="26"/>
      <c r="S18" s="26"/>
      <c r="T18" s="26"/>
      <c r="U18" s="26"/>
      <c r="V18" s="26"/>
      <c r="W18" s="26"/>
      <c r="X18" s="26"/>
    </row>
    <row r="19" spans="1:24" ht="18.75" customHeight="1" thickBot="1">
      <c r="A19" s="121"/>
      <c r="B19" s="113"/>
      <c r="C19" s="113"/>
      <c r="D19" s="113"/>
      <c r="E19" s="113"/>
      <c r="F19" s="113"/>
      <c r="G19" s="113"/>
      <c r="H19" s="113"/>
      <c r="I19" s="113"/>
      <c r="J19" s="113"/>
      <c r="K19" s="113"/>
      <c r="L19" s="113"/>
      <c r="M19" s="114"/>
      <c r="O19" s="22"/>
      <c r="P19" s="22"/>
      <c r="Q19" s="26"/>
      <c r="R19" s="34"/>
      <c r="S19" s="34"/>
      <c r="T19" s="34"/>
      <c r="U19" s="34"/>
      <c r="V19" s="34"/>
      <c r="W19" s="34"/>
      <c r="X19" s="34"/>
    </row>
    <row r="20" spans="1:24" ht="19.5" customHeight="1" thickBot="1">
      <c r="A20" s="21" t="s">
        <v>103</v>
      </c>
      <c r="B20" s="32"/>
      <c r="C20" s="32"/>
      <c r="D20" s="32"/>
      <c r="E20" s="32"/>
      <c r="F20" s="32"/>
      <c r="G20" s="32"/>
      <c r="H20" s="32"/>
      <c r="I20" s="32"/>
      <c r="J20" s="32"/>
      <c r="K20" s="32"/>
      <c r="L20" s="32"/>
      <c r="M20" s="32"/>
      <c r="N20" s="23"/>
      <c r="O20" s="22"/>
      <c r="P20" s="22"/>
      <c r="Q20" s="23" t="s">
        <v>98</v>
      </c>
      <c r="S20" s="23" t="s">
        <v>99</v>
      </c>
    </row>
    <row r="21" spans="1:24" ht="19.5" customHeight="1">
      <c r="A21" s="21" t="s">
        <v>104</v>
      </c>
      <c r="K21" s="101" t="str">
        <f>IFERROR(ROUNDUP(SUM(B18:M19)/N16,2)," ")</f>
        <v xml:space="preserve"> </v>
      </c>
      <c r="L21" s="102"/>
      <c r="N21" s="23"/>
      <c r="O21" s="22"/>
      <c r="P21" s="22"/>
      <c r="Q21" s="115" t="str">
        <f>L26</f>
        <v xml:space="preserve"> </v>
      </c>
      <c r="R21" s="95" t="s">
        <v>100</v>
      </c>
      <c r="S21" s="117"/>
      <c r="T21" s="95" t="s">
        <v>101</v>
      </c>
      <c r="U21" s="119">
        <v>12</v>
      </c>
      <c r="V21" s="95" t="s">
        <v>102</v>
      </c>
      <c r="W21" s="97" t="e">
        <f>IF(Q21*S21/U21=0," ",ROUNDDOWN((Q21*S21/U21),-2))</f>
        <v>#VALUE!</v>
      </c>
      <c r="X21" s="98"/>
    </row>
    <row r="22" spans="1:24" ht="19.5" customHeight="1" thickBot="1">
      <c r="K22" s="103"/>
      <c r="L22" s="104"/>
      <c r="O22" s="22"/>
      <c r="P22" s="22"/>
      <c r="Q22" s="116"/>
      <c r="R22" s="96"/>
      <c r="S22" s="116"/>
      <c r="T22" s="96"/>
      <c r="U22" s="116"/>
      <c r="V22" s="96"/>
      <c r="W22" s="99"/>
      <c r="X22" s="100"/>
    </row>
    <row r="23" spans="1:24" ht="19.5" customHeight="1">
      <c r="K23" s="39"/>
      <c r="L23" s="39"/>
      <c r="O23" s="22"/>
      <c r="P23" s="22"/>
      <c r="Q23" s="36"/>
      <c r="R23" s="36"/>
      <c r="S23" s="36"/>
      <c r="T23" s="36"/>
      <c r="U23" s="36"/>
      <c r="V23" s="36"/>
      <c r="W23" s="36"/>
      <c r="X23" s="36"/>
    </row>
    <row r="24" spans="1:24" ht="18.75" customHeight="1">
      <c r="A24" s="40" t="s">
        <v>105</v>
      </c>
      <c r="B24" s="41"/>
      <c r="C24" s="41"/>
      <c r="D24" s="41"/>
      <c r="E24" s="41"/>
      <c r="F24" s="41"/>
      <c r="G24" s="41"/>
      <c r="H24" s="41"/>
      <c r="P24" s="22"/>
      <c r="Q24" s="37"/>
      <c r="R24" s="37"/>
      <c r="S24" s="37"/>
      <c r="T24" s="37"/>
      <c r="U24" s="37"/>
      <c r="V24" s="37"/>
      <c r="W24" s="37"/>
      <c r="X24" s="37"/>
    </row>
    <row r="25" spans="1:24" ht="19.5" customHeight="1" thickBot="1">
      <c r="P25" s="38"/>
      <c r="Q25" s="26"/>
      <c r="R25" s="37"/>
      <c r="S25" s="37"/>
      <c r="T25" s="37"/>
      <c r="U25" s="37"/>
      <c r="V25" s="37"/>
      <c r="W25" s="37"/>
      <c r="X25" s="37"/>
    </row>
    <row r="26" spans="1:24" ht="18.75" customHeight="1">
      <c r="L26" s="105" t="str">
        <f>IFERROR(ROUNDDOWN(8500*K21*K9,-2)," ")</f>
        <v xml:space="preserve"> </v>
      </c>
      <c r="M26" s="106"/>
      <c r="N26" s="107"/>
      <c r="P26" s="38"/>
      <c r="Q26" s="37"/>
      <c r="R26" s="37"/>
      <c r="S26" s="37"/>
      <c r="T26" s="37"/>
      <c r="U26" s="37"/>
      <c r="V26" s="37"/>
      <c r="W26" s="37"/>
      <c r="X26" s="37"/>
    </row>
    <row r="27" spans="1:24" ht="19.5" customHeight="1" thickBot="1">
      <c r="L27" s="108"/>
      <c r="M27" s="109"/>
      <c r="N27" s="110"/>
      <c r="P27" s="22"/>
      <c r="Q27" s="23"/>
      <c r="R27" s="37"/>
      <c r="S27" s="37"/>
      <c r="T27" s="37"/>
      <c r="U27" s="37"/>
      <c r="V27" s="37"/>
      <c r="W27" s="37"/>
      <c r="X27" s="37"/>
    </row>
    <row r="28" spans="1:24" ht="24">
      <c r="P28" s="22"/>
      <c r="Q28" s="38"/>
      <c r="S28" s="23"/>
    </row>
    <row r="29" spans="1:24" ht="18.75" customHeight="1">
      <c r="P29" s="22"/>
      <c r="R29" s="38"/>
      <c r="S29" s="38"/>
      <c r="T29" s="38"/>
      <c r="U29" s="38"/>
      <c r="V29" s="38"/>
      <c r="W29" s="38"/>
      <c r="X29" s="38"/>
    </row>
    <row r="30" spans="1:24" ht="19.5" customHeight="1">
      <c r="P30" s="22"/>
    </row>
    <row r="31" spans="1:24" ht="18.75" customHeight="1">
      <c r="P31" s="22"/>
      <c r="Q31" s="36"/>
    </row>
    <row r="32" spans="1:24" ht="18.75" customHeight="1">
      <c r="P32" s="22"/>
      <c r="R32" s="36"/>
      <c r="S32" s="36"/>
      <c r="T32" s="36"/>
      <c r="U32" s="36"/>
      <c r="V32" s="36"/>
      <c r="W32" s="36"/>
      <c r="X32" s="36"/>
    </row>
    <row r="33" spans="16:24" ht="19.5" customHeight="1">
      <c r="P33" s="22"/>
    </row>
    <row r="34" spans="16:24" ht="18.75" customHeight="1">
      <c r="P34" s="42"/>
      <c r="Q34" s="36"/>
    </row>
    <row r="35" spans="16:24" ht="18.75" customHeight="1">
      <c r="P35" s="22"/>
      <c r="R35" s="36"/>
      <c r="S35" s="36"/>
      <c r="T35" s="36"/>
      <c r="U35" s="36"/>
      <c r="V35" s="36"/>
      <c r="W35" s="36"/>
      <c r="X35" s="36"/>
    </row>
    <row r="36" spans="16:24" ht="18.75" customHeight="1"/>
    <row r="37" spans="16:24" ht="18.75" customHeight="1">
      <c r="Q37" s="36"/>
    </row>
    <row r="38" spans="16:24" ht="8.25" customHeight="1">
      <c r="P38" s="43"/>
      <c r="Q38" s="36"/>
      <c r="R38" s="36"/>
      <c r="S38" s="36"/>
      <c r="T38" s="36"/>
      <c r="U38" s="36"/>
      <c r="V38" s="36"/>
      <c r="W38" s="36"/>
      <c r="X38" s="36"/>
    </row>
    <row r="39" spans="16:24" ht="18.75" customHeight="1">
      <c r="P39" s="44"/>
      <c r="R39" s="36"/>
      <c r="S39" s="36"/>
      <c r="T39" s="36"/>
      <c r="U39" s="36"/>
      <c r="V39" s="36"/>
      <c r="W39" s="36"/>
      <c r="X39" s="36"/>
    </row>
    <row r="40" spans="16:24" ht="18.75" customHeight="1">
      <c r="P40" s="44"/>
    </row>
    <row r="41" spans="16:24" ht="8.25" customHeight="1">
      <c r="P41" s="43"/>
    </row>
    <row r="42" spans="16:24" ht="18.75" customHeight="1">
      <c r="P42" s="44"/>
    </row>
    <row r="43" spans="16:24" ht="18.75" customHeight="1">
      <c r="P43" s="44"/>
    </row>
    <row r="44" spans="16:24" ht="19.5" customHeight="1">
      <c r="P44" s="43"/>
    </row>
    <row r="45" spans="16:24" ht="19.5" customHeight="1">
      <c r="P45" s="43"/>
    </row>
    <row r="46" spans="16:24" ht="18.75" customHeight="1">
      <c r="P46" s="45"/>
    </row>
    <row r="47" spans="16:24" ht="19.5" customHeight="1">
      <c r="P47" s="45"/>
    </row>
    <row r="48" spans="16:24" ht="19.5" customHeight="1"/>
    <row r="49" ht="19.5" customHeight="1"/>
    <row r="50" ht="19.5" customHeight="1"/>
    <row r="51" ht="19.5" customHeight="1"/>
    <row r="53" ht="18.75" customHeight="1"/>
    <row r="54" ht="19.5" customHeight="1"/>
    <row r="57" ht="18.75" customHeight="1"/>
    <row r="58" ht="19.5" customHeight="1"/>
    <row r="60" ht="18.75" customHeight="1"/>
    <row r="61" ht="19.5" customHeight="1"/>
  </sheetData>
  <mergeCells count="42">
    <mergeCell ref="U21:U22"/>
    <mergeCell ref="V21:V22"/>
    <mergeCell ref="W21:X22"/>
    <mergeCell ref="L26:N27"/>
    <mergeCell ref="L18:M19"/>
    <mergeCell ref="K21:L22"/>
    <mergeCell ref="Q21:Q22"/>
    <mergeCell ref="R21:R22"/>
    <mergeCell ref="S21:S22"/>
    <mergeCell ref="T21:T22"/>
    <mergeCell ref="J18:K19"/>
    <mergeCell ref="A18:A19"/>
    <mergeCell ref="B18:C19"/>
    <mergeCell ref="D18:E19"/>
    <mergeCell ref="F18:G19"/>
    <mergeCell ref="H18:I19"/>
    <mergeCell ref="L14:M15"/>
    <mergeCell ref="N15:O15"/>
    <mergeCell ref="A16:A17"/>
    <mergeCell ref="B16:C17"/>
    <mergeCell ref="D16:E17"/>
    <mergeCell ref="F16:G17"/>
    <mergeCell ref="H16:I17"/>
    <mergeCell ref="J16:K17"/>
    <mergeCell ref="L16:M17"/>
    <mergeCell ref="N16:O17"/>
    <mergeCell ref="A14:A15"/>
    <mergeCell ref="B14:C15"/>
    <mergeCell ref="D14:E15"/>
    <mergeCell ref="F14:G15"/>
    <mergeCell ref="H14:I15"/>
    <mergeCell ref="J14:K15"/>
    <mergeCell ref="Q2:R3"/>
    <mergeCell ref="A4:O6"/>
    <mergeCell ref="A8:N8"/>
    <mergeCell ref="K9:L10"/>
    <mergeCell ref="B13:C13"/>
    <mergeCell ref="D13:E13"/>
    <mergeCell ref="F13:G13"/>
    <mergeCell ref="H13:I13"/>
    <mergeCell ref="J13:K13"/>
    <mergeCell ref="L13:M13"/>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C7B0-751C-4A2C-B514-D49199895430}">
  <sheetPr codeName="Sheet10">
    <tabColor rgb="FFFFFF00"/>
  </sheetPr>
  <dimension ref="A1:AF62"/>
  <sheetViews>
    <sheetView zoomScale="85" zoomScaleNormal="85" workbookViewId="0">
      <pane ySplit="1" topLeftCell="A2" activePane="bottomLeft" state="frozen"/>
      <selection activeCell="H24" sqref="H24"/>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IF(S22="", L30, W22)</f>
        <v xml:space="preserve"> </v>
      </c>
      <c r="Q2" s="142" t="s">
        <v>70</v>
      </c>
      <c r="R2" s="143"/>
      <c r="AF2" s="21" t="s">
        <v>71</v>
      </c>
    </row>
    <row r="3" spans="1:32" ht="18.75" customHeight="1">
      <c r="B3" s="20"/>
      <c r="Q3" s="144"/>
      <c r="R3" s="145"/>
    </row>
    <row r="4" spans="1:32" ht="18.75" customHeight="1">
      <c r="A4" s="146" t="s">
        <v>143</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144</v>
      </c>
      <c r="B8" s="148"/>
      <c r="C8" s="148"/>
      <c r="D8" s="148"/>
      <c r="E8" s="148"/>
      <c r="F8" s="148"/>
      <c r="G8" s="148"/>
      <c r="H8" s="148"/>
      <c r="I8" s="148"/>
      <c r="J8" s="148"/>
      <c r="K8" s="148"/>
      <c r="L8" s="148"/>
      <c r="M8" s="148"/>
      <c r="N8" s="148"/>
      <c r="O8" s="22"/>
      <c r="P8" s="29"/>
      <c r="Q8" s="26" t="s">
        <v>78</v>
      </c>
      <c r="R8" s="26"/>
      <c r="S8" s="26"/>
      <c r="T8" s="26"/>
      <c r="U8" s="26"/>
      <c r="V8" s="26"/>
      <c r="W8" s="26"/>
    </row>
    <row r="9" spans="1:32" ht="22.5" customHeight="1">
      <c r="A9" s="26" t="s">
        <v>145</v>
      </c>
      <c r="B9" s="22"/>
      <c r="C9" s="22"/>
      <c r="D9" s="22"/>
      <c r="E9" s="22"/>
      <c r="F9" s="22"/>
      <c r="G9" s="22"/>
      <c r="H9" s="22"/>
      <c r="I9" s="22"/>
      <c r="J9" s="22"/>
      <c r="K9" s="155"/>
      <c r="L9" s="156"/>
      <c r="M9" s="22"/>
      <c r="N9" s="22"/>
      <c r="O9" s="22"/>
      <c r="P9" s="28"/>
      <c r="Q9" s="26" t="s">
        <v>80</v>
      </c>
      <c r="R9" s="26"/>
      <c r="S9" s="26"/>
      <c r="T9" s="26"/>
      <c r="U9" s="26"/>
      <c r="V9" s="26"/>
      <c r="W9" s="26"/>
    </row>
    <row r="10" spans="1:32" ht="20.25" customHeight="1" thickBot="1">
      <c r="A10" s="22"/>
      <c r="B10" s="22"/>
      <c r="C10" s="22"/>
      <c r="D10" s="22"/>
      <c r="E10" s="22"/>
      <c r="F10" s="22"/>
      <c r="G10" s="22"/>
      <c r="H10" s="22"/>
      <c r="I10" s="22"/>
      <c r="J10" s="22"/>
      <c r="K10" s="157"/>
      <c r="L10" s="158"/>
      <c r="M10" s="22"/>
      <c r="N10" s="22"/>
      <c r="O10" s="22"/>
      <c r="P10" s="28"/>
      <c r="Q10" s="26" t="s">
        <v>81</v>
      </c>
      <c r="R10" s="26"/>
      <c r="S10" s="26"/>
      <c r="T10" s="26"/>
      <c r="U10" s="26"/>
      <c r="V10" s="26"/>
      <c r="W10" s="26"/>
    </row>
    <row r="11" spans="1:32" ht="20.25" customHeight="1">
      <c r="A11" s="148" t="s">
        <v>146</v>
      </c>
      <c r="B11" s="148"/>
      <c r="C11" s="148"/>
      <c r="D11" s="148"/>
      <c r="E11" s="148"/>
      <c r="F11" s="148"/>
      <c r="G11" s="148"/>
      <c r="H11" s="148"/>
      <c r="I11" s="148"/>
      <c r="J11" s="148"/>
      <c r="K11" s="148"/>
      <c r="L11" s="148"/>
      <c r="M11" s="148"/>
      <c r="N11" s="148"/>
      <c r="O11" s="29"/>
      <c r="P11" s="28"/>
      <c r="Q11" s="26" t="s">
        <v>82</v>
      </c>
      <c r="R11" s="26"/>
      <c r="S11" s="26"/>
      <c r="T11" s="26"/>
      <c r="U11" s="26"/>
      <c r="V11" s="26"/>
      <c r="W11" s="26"/>
    </row>
    <row r="12" spans="1:32" ht="20.25" customHeight="1" thickBot="1">
      <c r="A12" s="70" t="s">
        <v>147</v>
      </c>
      <c r="B12" s="28"/>
      <c r="C12" s="28"/>
      <c r="D12" s="28"/>
      <c r="E12" s="28"/>
      <c r="F12" s="28"/>
      <c r="G12" s="28"/>
      <c r="H12" s="28"/>
      <c r="I12" s="28"/>
      <c r="J12" s="28"/>
      <c r="K12" s="28"/>
      <c r="L12" s="28"/>
      <c r="M12" s="28"/>
      <c r="N12" s="28"/>
      <c r="O12" s="29"/>
      <c r="P12" s="28"/>
      <c r="Q12" s="26" t="s">
        <v>84</v>
      </c>
      <c r="R12" s="26"/>
      <c r="S12" s="26"/>
      <c r="T12" s="26"/>
      <c r="U12" s="26"/>
      <c r="V12" s="26"/>
      <c r="W12" s="26"/>
    </row>
    <row r="13" spans="1:32" ht="22.5" customHeight="1">
      <c r="A13" s="21" t="s">
        <v>79</v>
      </c>
      <c r="K13" s="149"/>
      <c r="L13" s="150"/>
      <c r="O13" s="28"/>
      <c r="P13" s="28"/>
      <c r="Q13" s="26" t="s">
        <v>91</v>
      </c>
      <c r="R13" s="26"/>
      <c r="S13" s="26"/>
      <c r="T13" s="26"/>
      <c r="U13" s="26"/>
      <c r="V13" s="26"/>
      <c r="W13" s="26"/>
    </row>
    <row r="14" spans="1:32" ht="20.25" customHeight="1" thickBot="1">
      <c r="K14" s="151"/>
      <c r="L14" s="152"/>
      <c r="O14" s="28"/>
      <c r="P14" s="28"/>
      <c r="Q14" s="26" t="s">
        <v>141</v>
      </c>
      <c r="R14" s="26"/>
      <c r="S14" s="26"/>
      <c r="T14" s="26"/>
      <c r="U14" s="26"/>
      <c r="V14" s="26"/>
      <c r="W14" s="26"/>
    </row>
    <row r="15" spans="1:32" ht="18.75" customHeight="1">
      <c r="K15" s="30"/>
      <c r="L15" s="30"/>
      <c r="O15" s="28"/>
      <c r="Q15" s="26"/>
      <c r="R15" s="26"/>
      <c r="S15" s="26"/>
      <c r="T15" s="26"/>
      <c r="U15" s="26"/>
      <c r="V15" s="26"/>
      <c r="W15" s="26"/>
    </row>
    <row r="16" spans="1:32" ht="18.75" customHeight="1" thickBot="1">
      <c r="A16" s="21" t="s">
        <v>83</v>
      </c>
      <c r="O16" s="28"/>
      <c r="Q16" s="26"/>
      <c r="R16" s="26"/>
      <c r="S16" s="26"/>
      <c r="T16" s="26"/>
      <c r="U16" s="26"/>
      <c r="V16" s="26"/>
      <c r="W16" s="26"/>
      <c r="X16" s="26"/>
    </row>
    <row r="17" spans="1:24" ht="18.75" customHeight="1">
      <c r="A17" s="73"/>
      <c r="B17" s="153" t="s">
        <v>85</v>
      </c>
      <c r="C17" s="153"/>
      <c r="D17" s="153" t="s">
        <v>86</v>
      </c>
      <c r="E17" s="153"/>
      <c r="F17" s="153" t="s">
        <v>87</v>
      </c>
      <c r="G17" s="153"/>
      <c r="H17" s="153" t="s">
        <v>88</v>
      </c>
      <c r="I17" s="153"/>
      <c r="J17" s="153" t="s">
        <v>89</v>
      </c>
      <c r="K17" s="153"/>
      <c r="L17" s="153" t="s">
        <v>90</v>
      </c>
      <c r="M17" s="126"/>
      <c r="N17" s="22"/>
      <c r="Q17" s="26"/>
      <c r="R17" s="26"/>
      <c r="S17" s="26"/>
      <c r="T17" s="26"/>
      <c r="U17" s="26"/>
      <c r="V17" s="26"/>
      <c r="W17" s="26"/>
      <c r="X17" s="26"/>
    </row>
    <row r="18" spans="1:24" ht="18.75" customHeight="1" thickBot="1">
      <c r="A18" s="127" t="s">
        <v>92</v>
      </c>
      <c r="B18" s="122"/>
      <c r="C18" s="129"/>
      <c r="D18" s="122"/>
      <c r="E18" s="129"/>
      <c r="F18" s="122"/>
      <c r="G18" s="129"/>
      <c r="H18" s="122"/>
      <c r="I18" s="129"/>
      <c r="J18" s="122"/>
      <c r="K18" s="129"/>
      <c r="L18" s="122"/>
      <c r="M18" s="123"/>
      <c r="N18" s="32"/>
      <c r="Q18" s="26" t="s">
        <v>94</v>
      </c>
      <c r="R18" s="26"/>
      <c r="S18" s="26"/>
      <c r="T18" s="26"/>
      <c r="U18" s="26"/>
      <c r="V18" s="26"/>
      <c r="W18" s="26"/>
      <c r="X18" s="26"/>
    </row>
    <row r="19" spans="1:24" ht="19.5" customHeight="1">
      <c r="A19" s="127"/>
      <c r="B19" s="122"/>
      <c r="C19" s="129"/>
      <c r="D19" s="122"/>
      <c r="E19" s="129"/>
      <c r="F19" s="122"/>
      <c r="G19" s="129"/>
      <c r="H19" s="122"/>
      <c r="I19" s="129"/>
      <c r="J19" s="122"/>
      <c r="K19" s="129"/>
      <c r="L19" s="122"/>
      <c r="M19" s="124"/>
      <c r="N19" s="125" t="s">
        <v>93</v>
      </c>
      <c r="O19" s="126"/>
      <c r="P19" s="35"/>
      <c r="Q19" s="26" t="s">
        <v>148</v>
      </c>
      <c r="R19" s="26"/>
      <c r="S19" s="26"/>
      <c r="T19" s="26"/>
      <c r="U19" s="26"/>
      <c r="V19" s="26"/>
      <c r="W19" s="26"/>
      <c r="X19" s="26"/>
    </row>
    <row r="20" spans="1:24" ht="18.75" customHeight="1">
      <c r="A20" s="127" t="s">
        <v>95</v>
      </c>
      <c r="B20" s="122"/>
      <c r="C20" s="129"/>
      <c r="D20" s="122"/>
      <c r="E20" s="129"/>
      <c r="F20" s="122"/>
      <c r="G20" s="129"/>
      <c r="H20" s="122"/>
      <c r="I20" s="129"/>
      <c r="J20" s="122"/>
      <c r="K20" s="129"/>
      <c r="L20" s="122"/>
      <c r="M20" s="124"/>
      <c r="N20" s="138">
        <f>IFERROR(COUNTA(B20:M21)," ")</f>
        <v>0</v>
      </c>
      <c r="O20" s="139"/>
      <c r="P20" s="22"/>
      <c r="Q20" s="26"/>
      <c r="R20" s="34"/>
      <c r="S20" s="34"/>
      <c r="T20" s="34"/>
      <c r="U20" s="34"/>
      <c r="V20" s="34"/>
      <c r="W20" s="34"/>
      <c r="X20" s="34"/>
    </row>
    <row r="21" spans="1:24" ht="19.5" customHeight="1" thickBot="1">
      <c r="A21" s="128"/>
      <c r="B21" s="130"/>
      <c r="C21" s="131"/>
      <c r="D21" s="130"/>
      <c r="E21" s="131"/>
      <c r="F21" s="130"/>
      <c r="G21" s="131"/>
      <c r="H21" s="130"/>
      <c r="I21" s="131"/>
      <c r="J21" s="130"/>
      <c r="K21" s="131"/>
      <c r="L21" s="130"/>
      <c r="M21" s="154"/>
      <c r="N21" s="140"/>
      <c r="O21" s="141"/>
      <c r="P21" s="22"/>
      <c r="Q21" s="23" t="s">
        <v>98</v>
      </c>
      <c r="S21" s="23" t="s">
        <v>99</v>
      </c>
    </row>
    <row r="22" spans="1:24" ht="19.5" customHeight="1" thickTop="1">
      <c r="A22" s="120" t="s">
        <v>97</v>
      </c>
      <c r="B22" s="111" t="str">
        <f>IFERROR(ROUNDUP(B18/(B20*K13),2)," ")</f>
        <v xml:space="preserve"> </v>
      </c>
      <c r="C22" s="111"/>
      <c r="D22" s="111" t="str">
        <f>IFERROR(ROUNDUP(D18/(D20*K13),2)," ")</f>
        <v xml:space="preserve"> </v>
      </c>
      <c r="E22" s="111"/>
      <c r="F22" s="111" t="str">
        <f>IFERROR(ROUNDUP(F18/(F20*K13),2)," ")</f>
        <v xml:space="preserve"> </v>
      </c>
      <c r="G22" s="111"/>
      <c r="H22" s="111" t="str">
        <f>IFERROR(ROUNDUP(H18/(H20*K13),2)," ")</f>
        <v xml:space="preserve"> </v>
      </c>
      <c r="I22" s="111"/>
      <c r="J22" s="111" t="str">
        <f>IFERROR(ROUNDUP(J18/(J20*K13),2)," ")</f>
        <v xml:space="preserve"> </v>
      </c>
      <c r="K22" s="111"/>
      <c r="L22" s="111" t="str">
        <f>IFERROR(ROUNDUP(L18/(L20*K13),2)," ")</f>
        <v xml:space="preserve"> </v>
      </c>
      <c r="M22" s="112"/>
      <c r="O22" s="22"/>
      <c r="P22" s="22"/>
      <c r="Q22" s="115" t="str">
        <f>L30</f>
        <v xml:space="preserve"> </v>
      </c>
      <c r="R22" s="95" t="s">
        <v>100</v>
      </c>
      <c r="S22" s="117"/>
      <c r="T22" s="95" t="s">
        <v>101</v>
      </c>
      <c r="U22" s="119">
        <v>12</v>
      </c>
      <c r="V22" s="95" t="s">
        <v>102</v>
      </c>
      <c r="W22" s="97" t="e">
        <f>IF(Q22*S22/U22=0," ",ROUNDDOWN((Q22*S22/U22),-2))</f>
        <v>#VALUE!</v>
      </c>
      <c r="X22" s="98"/>
    </row>
    <row r="23" spans="1:24" ht="19.5" customHeight="1" thickBot="1">
      <c r="A23" s="121"/>
      <c r="B23" s="113"/>
      <c r="C23" s="113"/>
      <c r="D23" s="113"/>
      <c r="E23" s="113"/>
      <c r="F23" s="113"/>
      <c r="G23" s="113"/>
      <c r="H23" s="113"/>
      <c r="I23" s="113"/>
      <c r="J23" s="113"/>
      <c r="K23" s="113"/>
      <c r="L23" s="113"/>
      <c r="M23" s="114"/>
      <c r="O23" s="22"/>
      <c r="P23" s="22"/>
      <c r="Q23" s="116"/>
      <c r="R23" s="96"/>
      <c r="S23" s="116"/>
      <c r="T23" s="96"/>
      <c r="U23" s="116"/>
      <c r="V23" s="96"/>
      <c r="W23" s="99"/>
      <c r="X23" s="100"/>
    </row>
    <row r="24" spans="1:24" ht="19.5" customHeight="1" thickBot="1">
      <c r="A24" s="21" t="s">
        <v>103</v>
      </c>
      <c r="B24" s="32"/>
      <c r="C24" s="32"/>
      <c r="D24" s="32"/>
      <c r="E24" s="32"/>
      <c r="F24" s="32"/>
      <c r="G24" s="32"/>
      <c r="H24" s="32"/>
      <c r="I24" s="32"/>
      <c r="J24" s="32"/>
      <c r="K24" s="32"/>
      <c r="L24" s="32"/>
      <c r="M24" s="32"/>
      <c r="N24" s="23"/>
      <c r="O24" s="22"/>
      <c r="P24" s="22"/>
      <c r="Q24" s="36"/>
      <c r="R24" s="36"/>
      <c r="S24" s="36"/>
      <c r="T24" s="36"/>
      <c r="U24" s="36"/>
      <c r="V24" s="36"/>
      <c r="W24" s="36"/>
      <c r="X24" s="36"/>
    </row>
    <row r="25" spans="1:24" ht="18.75" customHeight="1">
      <c r="A25" s="21" t="s">
        <v>104</v>
      </c>
      <c r="K25" s="101" t="str">
        <f>IFERROR(ROUNDUP(SUM(B22:M23)/N20,2)," ")</f>
        <v xml:space="preserve"> </v>
      </c>
      <c r="L25" s="102"/>
      <c r="N25" s="23"/>
      <c r="O25" s="22"/>
      <c r="P25" s="22"/>
      <c r="Q25" s="37"/>
      <c r="R25" s="37"/>
      <c r="S25" s="37"/>
      <c r="T25" s="37"/>
      <c r="U25" s="37"/>
      <c r="V25" s="37"/>
      <c r="W25" s="37"/>
      <c r="X25" s="37"/>
    </row>
    <row r="26" spans="1:24" ht="19.5" customHeight="1" thickBot="1">
      <c r="K26" s="103"/>
      <c r="L26" s="104"/>
      <c r="O26" s="22"/>
      <c r="P26" s="38"/>
      <c r="Q26" s="26"/>
      <c r="R26" s="37"/>
      <c r="S26" s="37"/>
      <c r="T26" s="37"/>
      <c r="U26" s="37"/>
      <c r="V26" s="37"/>
      <c r="W26" s="37"/>
      <c r="X26" s="37"/>
    </row>
    <row r="27" spans="1:24" ht="18.75" customHeight="1">
      <c r="K27" s="39"/>
      <c r="L27" s="39"/>
      <c r="O27" s="22"/>
      <c r="P27" s="38"/>
      <c r="Q27" s="37"/>
      <c r="R27" s="37"/>
      <c r="S27" s="37"/>
      <c r="T27" s="37"/>
      <c r="U27" s="37"/>
      <c r="V27" s="37"/>
      <c r="W27" s="37"/>
      <c r="X27" s="37"/>
    </row>
    <row r="28" spans="1:24" ht="19.5" customHeight="1">
      <c r="A28" s="40" t="s">
        <v>205</v>
      </c>
      <c r="B28" s="41"/>
      <c r="C28" s="41"/>
      <c r="D28" s="41"/>
      <c r="E28" s="41"/>
      <c r="F28" s="41"/>
      <c r="G28" s="41"/>
      <c r="H28" s="41"/>
      <c r="P28" s="22"/>
      <c r="Q28" s="23"/>
      <c r="R28" s="37"/>
      <c r="S28" s="37"/>
      <c r="T28" s="37"/>
      <c r="U28" s="37"/>
      <c r="V28" s="37"/>
      <c r="W28" s="37"/>
      <c r="X28" s="37"/>
    </row>
    <row r="29" spans="1:24" ht="24.75" thickBot="1">
      <c r="P29" s="22"/>
      <c r="Q29" s="38"/>
      <c r="S29" s="23"/>
    </row>
    <row r="30" spans="1:24" ht="18.75" customHeight="1">
      <c r="L30" s="105" t="str">
        <f>IFERROR(ROUNDDOWN(4400*K9+8500*K25*K13,-2)," ")</f>
        <v xml:space="preserve"> </v>
      </c>
      <c r="M30" s="106"/>
      <c r="N30" s="107"/>
      <c r="P30" s="22"/>
      <c r="R30" s="38"/>
      <c r="S30" s="38"/>
      <c r="T30" s="38"/>
      <c r="U30" s="38"/>
      <c r="V30" s="38"/>
      <c r="W30" s="38"/>
      <c r="X30" s="38"/>
    </row>
    <row r="31" spans="1:24" ht="19.5" customHeight="1" thickBot="1">
      <c r="L31" s="108"/>
      <c r="M31" s="109"/>
      <c r="N31" s="110"/>
      <c r="P31" s="22"/>
    </row>
    <row r="32" spans="1:24" ht="18.75" customHeight="1">
      <c r="P32" s="22"/>
      <c r="Q32" s="36"/>
    </row>
    <row r="33" spans="16:24" ht="18.75" customHeight="1">
      <c r="P33" s="22"/>
      <c r="R33" s="36"/>
      <c r="S33" s="36"/>
      <c r="T33" s="36"/>
      <c r="U33" s="36"/>
      <c r="V33" s="36"/>
      <c r="W33" s="36"/>
      <c r="X33" s="36"/>
    </row>
    <row r="34" spans="16:24" ht="19.5" customHeight="1">
      <c r="P34" s="22"/>
    </row>
    <row r="35" spans="16:24" ht="18.75" customHeight="1">
      <c r="P35" s="42"/>
      <c r="Q35" s="36"/>
    </row>
    <row r="36" spans="16:24" ht="18.75" customHeight="1">
      <c r="P36" s="22"/>
      <c r="R36" s="36"/>
      <c r="S36" s="36"/>
      <c r="T36" s="36"/>
      <c r="U36" s="36"/>
      <c r="V36" s="36"/>
      <c r="W36" s="36"/>
      <c r="X36" s="36"/>
    </row>
    <row r="37" spans="16:24" ht="18.75" customHeight="1"/>
    <row r="38" spans="16:24" ht="18.75" customHeight="1">
      <c r="Q38" s="36"/>
    </row>
    <row r="39" spans="16:24" ht="8.25" customHeight="1">
      <c r="P39" s="43"/>
      <c r="Q39" s="36"/>
      <c r="R39" s="36"/>
      <c r="S39" s="36"/>
      <c r="T39" s="36"/>
      <c r="U39" s="36"/>
      <c r="V39" s="36"/>
      <c r="W39" s="36"/>
      <c r="X39" s="36"/>
    </row>
    <row r="40" spans="16:24" ht="18.75" customHeight="1">
      <c r="P40" s="44"/>
      <c r="R40" s="36"/>
      <c r="S40" s="36"/>
      <c r="T40" s="36"/>
      <c r="U40" s="36"/>
      <c r="V40" s="36"/>
      <c r="W40" s="36"/>
      <c r="X40" s="36"/>
    </row>
    <row r="41" spans="16:24" ht="18.75" customHeight="1">
      <c r="P41" s="44"/>
    </row>
    <row r="42" spans="16:24" ht="8.25" customHeight="1">
      <c r="P42" s="43"/>
    </row>
    <row r="43" spans="16:24" ht="18.75" customHeight="1">
      <c r="P43" s="44"/>
    </row>
    <row r="44" spans="16:24" ht="18.75" customHeight="1">
      <c r="P44" s="44"/>
    </row>
    <row r="45" spans="16:24" ht="19.5" customHeight="1">
      <c r="P45" s="43"/>
    </row>
    <row r="46" spans="16:24" ht="19.5" customHeight="1">
      <c r="P46" s="43"/>
    </row>
    <row r="47" spans="16:24" ht="18.75" customHeight="1">
      <c r="P47" s="45"/>
    </row>
    <row r="48" spans="16:24" ht="19.5" customHeight="1">
      <c r="P48" s="45"/>
    </row>
    <row r="49" ht="19.5" customHeight="1"/>
    <row r="50" ht="19.5" customHeight="1"/>
    <row r="51" ht="19.5" customHeight="1"/>
    <row r="52" ht="19.5" customHeight="1"/>
    <row r="54" ht="18.75" customHeight="1"/>
    <row r="55" ht="19.5" customHeight="1"/>
    <row r="58" ht="18.75" customHeight="1"/>
    <row r="59" ht="19.5" customHeight="1"/>
    <row r="61" ht="18.75" customHeight="1"/>
    <row r="62" ht="19.5" customHeight="1"/>
  </sheetData>
  <mergeCells count="44">
    <mergeCell ref="V22:V23"/>
    <mergeCell ref="W22:X23"/>
    <mergeCell ref="K25:L26"/>
    <mergeCell ref="L30:N31"/>
    <mergeCell ref="L22:M23"/>
    <mergeCell ref="Q22:Q23"/>
    <mergeCell ref="R22:R23"/>
    <mergeCell ref="S22:S23"/>
    <mergeCell ref="T22:T23"/>
    <mergeCell ref="U22:U23"/>
    <mergeCell ref="J22:K23"/>
    <mergeCell ref="A22:A23"/>
    <mergeCell ref="B22:C23"/>
    <mergeCell ref="D22:E23"/>
    <mergeCell ref="F22:G23"/>
    <mergeCell ref="H22:I23"/>
    <mergeCell ref="L18:M19"/>
    <mergeCell ref="N19:O19"/>
    <mergeCell ref="A20:A21"/>
    <mergeCell ref="B20:C21"/>
    <mergeCell ref="D20:E21"/>
    <mergeCell ref="F20:G21"/>
    <mergeCell ref="H20:I21"/>
    <mergeCell ref="J20:K21"/>
    <mergeCell ref="L20:M21"/>
    <mergeCell ref="N20:O21"/>
    <mergeCell ref="A18:A19"/>
    <mergeCell ref="B18:C19"/>
    <mergeCell ref="D18:E19"/>
    <mergeCell ref="F18:G19"/>
    <mergeCell ref="H18:I19"/>
    <mergeCell ref="J18:K19"/>
    <mergeCell ref="L17:M17"/>
    <mergeCell ref="Q2:R3"/>
    <mergeCell ref="A4:O6"/>
    <mergeCell ref="A8:N8"/>
    <mergeCell ref="K9:L10"/>
    <mergeCell ref="A11:N11"/>
    <mergeCell ref="K13:L14"/>
    <mergeCell ref="B17:C17"/>
    <mergeCell ref="D17:E17"/>
    <mergeCell ref="F17:G17"/>
    <mergeCell ref="H17:I17"/>
    <mergeCell ref="J17:K17"/>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4164-C49F-425B-BC75-D332AEF5EFAE}">
  <sheetPr codeName="Sheet11">
    <tabColor rgb="FFFFFF00"/>
  </sheetPr>
  <dimension ref="A1:AF62"/>
  <sheetViews>
    <sheetView zoomScale="85" zoomScaleNormal="85" workbookViewId="0">
      <pane ySplit="1" topLeftCell="A2" activePane="bottomLeft" state="frozen"/>
      <selection activeCell="H24" sqref="H24"/>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IF(S22="", L30, W22)</f>
        <v xml:space="preserve"> </v>
      </c>
      <c r="Q2" s="142" t="s">
        <v>70</v>
      </c>
      <c r="R2" s="143"/>
      <c r="AF2" s="21" t="s">
        <v>71</v>
      </c>
    </row>
    <row r="3" spans="1:32" ht="18.75" customHeight="1">
      <c r="B3" s="20"/>
      <c r="Q3" s="144"/>
      <c r="R3" s="145"/>
    </row>
    <row r="4" spans="1:32" ht="18.75" customHeight="1">
      <c r="A4" s="146" t="s">
        <v>150</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74</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75</v>
      </c>
      <c r="R6" s="26"/>
      <c r="S6" s="26"/>
      <c r="T6" s="26"/>
      <c r="U6" s="26"/>
      <c r="V6" s="26"/>
      <c r="W6" s="26"/>
    </row>
    <row r="7" spans="1:32" ht="18.75" customHeight="1">
      <c r="A7" s="22"/>
      <c r="B7" s="22"/>
      <c r="C7" s="22"/>
      <c r="D7" s="22"/>
      <c r="E7" s="22"/>
      <c r="F7" s="22"/>
      <c r="G7" s="22"/>
      <c r="H7" s="22"/>
      <c r="I7" s="22"/>
      <c r="J7" s="22"/>
      <c r="K7" s="22"/>
      <c r="L7" s="22"/>
      <c r="M7" s="22"/>
      <c r="N7" s="22"/>
      <c r="O7" s="22"/>
      <c r="P7" s="27"/>
      <c r="Q7" s="26" t="s">
        <v>76</v>
      </c>
      <c r="R7" s="26"/>
      <c r="S7" s="26"/>
      <c r="T7" s="26"/>
      <c r="U7" s="26"/>
      <c r="V7" s="26"/>
      <c r="W7" s="26"/>
    </row>
    <row r="8" spans="1:32" ht="22.5" customHeight="1" thickBot="1">
      <c r="A8" s="148" t="s">
        <v>151</v>
      </c>
      <c r="B8" s="148"/>
      <c r="C8" s="148"/>
      <c r="D8" s="148"/>
      <c r="E8" s="148"/>
      <c r="F8" s="148"/>
      <c r="G8" s="148"/>
      <c r="H8" s="148"/>
      <c r="I8" s="148"/>
      <c r="J8" s="148"/>
      <c r="K8" s="148"/>
      <c r="L8" s="148"/>
      <c r="M8" s="148"/>
      <c r="N8" s="148"/>
      <c r="O8" s="22"/>
      <c r="P8" s="29"/>
      <c r="Q8" s="26" t="s">
        <v>78</v>
      </c>
      <c r="R8" s="26"/>
      <c r="S8" s="26"/>
      <c r="T8" s="26"/>
      <c r="U8" s="26"/>
      <c r="V8" s="26"/>
      <c r="W8" s="26"/>
    </row>
    <row r="9" spans="1:32" ht="22.5" customHeight="1">
      <c r="A9" s="26" t="s">
        <v>145</v>
      </c>
      <c r="B9" s="22"/>
      <c r="C9" s="22"/>
      <c r="D9" s="22"/>
      <c r="E9" s="22"/>
      <c r="F9" s="22"/>
      <c r="G9" s="22"/>
      <c r="H9" s="22"/>
      <c r="I9" s="22"/>
      <c r="J9" s="22"/>
      <c r="K9" s="155"/>
      <c r="L9" s="156"/>
      <c r="M9" s="22"/>
      <c r="N9" s="22"/>
      <c r="O9" s="22"/>
      <c r="P9" s="28"/>
      <c r="Q9" s="26" t="s">
        <v>80</v>
      </c>
      <c r="R9" s="26"/>
      <c r="S9" s="26"/>
      <c r="T9" s="26"/>
      <c r="U9" s="26"/>
      <c r="V9" s="26"/>
      <c r="W9" s="26"/>
    </row>
    <row r="10" spans="1:32" ht="20.25" customHeight="1" thickBot="1">
      <c r="A10" s="22"/>
      <c r="B10" s="22"/>
      <c r="C10" s="22"/>
      <c r="D10" s="22"/>
      <c r="E10" s="22"/>
      <c r="F10" s="22"/>
      <c r="G10" s="22"/>
      <c r="H10" s="22"/>
      <c r="I10" s="22"/>
      <c r="J10" s="22"/>
      <c r="K10" s="157"/>
      <c r="L10" s="158"/>
      <c r="M10" s="22"/>
      <c r="N10" s="22"/>
      <c r="O10" s="22"/>
      <c r="P10" s="28"/>
      <c r="Q10" s="26" t="s">
        <v>81</v>
      </c>
      <c r="R10" s="26"/>
      <c r="S10" s="26"/>
      <c r="T10" s="26"/>
      <c r="U10" s="26"/>
      <c r="V10" s="26"/>
      <c r="W10" s="26"/>
    </row>
    <row r="11" spans="1:32" ht="20.25" customHeight="1">
      <c r="A11" s="148" t="s">
        <v>146</v>
      </c>
      <c r="B11" s="148"/>
      <c r="C11" s="148"/>
      <c r="D11" s="148"/>
      <c r="E11" s="148"/>
      <c r="F11" s="148"/>
      <c r="G11" s="148"/>
      <c r="H11" s="148"/>
      <c r="I11" s="148"/>
      <c r="J11" s="148"/>
      <c r="K11" s="148"/>
      <c r="L11" s="148"/>
      <c r="M11" s="148"/>
      <c r="N11" s="148"/>
      <c r="O11" s="29"/>
      <c r="P11" s="28"/>
      <c r="Q11" s="26" t="s">
        <v>82</v>
      </c>
      <c r="R11" s="26"/>
      <c r="S11" s="26"/>
      <c r="T11" s="26"/>
      <c r="U11" s="26"/>
      <c r="V11" s="26"/>
      <c r="W11" s="26"/>
    </row>
    <row r="12" spans="1:32" ht="20.25" customHeight="1" thickBot="1">
      <c r="A12" s="70" t="s">
        <v>147</v>
      </c>
      <c r="B12" s="28"/>
      <c r="C12" s="28"/>
      <c r="D12" s="28"/>
      <c r="E12" s="28"/>
      <c r="F12" s="28"/>
      <c r="G12" s="28"/>
      <c r="H12" s="28"/>
      <c r="I12" s="28"/>
      <c r="J12" s="28"/>
      <c r="K12" s="28"/>
      <c r="L12" s="28"/>
      <c r="M12" s="28"/>
      <c r="N12" s="28"/>
      <c r="O12" s="29"/>
      <c r="P12" s="28"/>
      <c r="Q12" s="26" t="s">
        <v>84</v>
      </c>
      <c r="R12" s="26"/>
      <c r="S12" s="26"/>
      <c r="T12" s="26"/>
      <c r="U12" s="26"/>
      <c r="V12" s="26"/>
      <c r="W12" s="26"/>
    </row>
    <row r="13" spans="1:32" ht="22.5" customHeight="1">
      <c r="A13" s="21" t="s">
        <v>79</v>
      </c>
      <c r="K13" s="149"/>
      <c r="L13" s="150"/>
      <c r="O13" s="28"/>
      <c r="P13" s="28"/>
      <c r="Q13" s="26" t="s">
        <v>91</v>
      </c>
      <c r="R13" s="26"/>
      <c r="S13" s="26"/>
      <c r="T13" s="26"/>
      <c r="U13" s="26"/>
      <c r="V13" s="26"/>
      <c r="W13" s="26"/>
    </row>
    <row r="14" spans="1:32" ht="20.25" customHeight="1" thickBot="1">
      <c r="K14" s="151"/>
      <c r="L14" s="152"/>
      <c r="O14" s="28"/>
      <c r="P14" s="28"/>
      <c r="Q14" s="26" t="s">
        <v>141</v>
      </c>
      <c r="R14" s="26"/>
      <c r="S14" s="26"/>
      <c r="T14" s="26"/>
      <c r="U14" s="26"/>
      <c r="V14" s="26"/>
      <c r="W14" s="26"/>
    </row>
    <row r="15" spans="1:32" ht="18.75" customHeight="1">
      <c r="K15" s="30"/>
      <c r="L15" s="30"/>
      <c r="O15" s="28"/>
      <c r="Q15" s="26"/>
      <c r="R15" s="26"/>
      <c r="S15" s="26"/>
      <c r="T15" s="26"/>
      <c r="U15" s="26"/>
      <c r="V15" s="26"/>
      <c r="W15" s="26"/>
    </row>
    <row r="16" spans="1:32" ht="18.75" customHeight="1" thickBot="1">
      <c r="A16" s="21" t="s">
        <v>83</v>
      </c>
      <c r="O16" s="28"/>
      <c r="Q16" s="26"/>
      <c r="R16" s="26"/>
      <c r="S16" s="26"/>
      <c r="T16" s="26"/>
      <c r="U16" s="26"/>
      <c r="V16" s="26"/>
      <c r="W16" s="26"/>
      <c r="X16" s="26"/>
    </row>
    <row r="17" spans="1:24" ht="18.75" customHeight="1">
      <c r="A17" s="73"/>
      <c r="B17" s="153" t="s">
        <v>85</v>
      </c>
      <c r="C17" s="153"/>
      <c r="D17" s="153" t="s">
        <v>86</v>
      </c>
      <c r="E17" s="153"/>
      <c r="F17" s="153" t="s">
        <v>87</v>
      </c>
      <c r="G17" s="153"/>
      <c r="H17" s="153" t="s">
        <v>88</v>
      </c>
      <c r="I17" s="153"/>
      <c r="J17" s="153" t="s">
        <v>89</v>
      </c>
      <c r="K17" s="153"/>
      <c r="L17" s="153" t="s">
        <v>90</v>
      </c>
      <c r="M17" s="126"/>
      <c r="N17" s="22"/>
      <c r="Q17" s="26"/>
      <c r="R17" s="26"/>
      <c r="S17" s="26"/>
      <c r="T17" s="26"/>
      <c r="U17" s="26"/>
      <c r="V17" s="26"/>
      <c r="W17" s="26"/>
      <c r="X17" s="26"/>
    </row>
    <row r="18" spans="1:24" ht="18.75" customHeight="1" thickBot="1">
      <c r="A18" s="127" t="s">
        <v>92</v>
      </c>
      <c r="B18" s="122"/>
      <c r="C18" s="129"/>
      <c r="D18" s="122"/>
      <c r="E18" s="129"/>
      <c r="F18" s="122"/>
      <c r="G18" s="129"/>
      <c r="H18" s="122"/>
      <c r="I18" s="129"/>
      <c r="J18" s="122"/>
      <c r="K18" s="129"/>
      <c r="L18" s="122"/>
      <c r="M18" s="123"/>
      <c r="N18" s="32"/>
      <c r="Q18" s="26" t="s">
        <v>94</v>
      </c>
      <c r="R18" s="26"/>
      <c r="S18" s="26"/>
      <c r="T18" s="26"/>
      <c r="U18" s="26"/>
      <c r="V18" s="26"/>
      <c r="W18" s="26"/>
      <c r="X18" s="26"/>
    </row>
    <row r="19" spans="1:24" ht="19.5" customHeight="1">
      <c r="A19" s="127"/>
      <c r="B19" s="122"/>
      <c r="C19" s="129"/>
      <c r="D19" s="122"/>
      <c r="E19" s="129"/>
      <c r="F19" s="122"/>
      <c r="G19" s="129"/>
      <c r="H19" s="122"/>
      <c r="I19" s="129"/>
      <c r="J19" s="122"/>
      <c r="K19" s="129"/>
      <c r="L19" s="122"/>
      <c r="M19" s="124"/>
      <c r="N19" s="125" t="s">
        <v>93</v>
      </c>
      <c r="O19" s="126"/>
      <c r="P19" s="35"/>
      <c r="Q19" s="26" t="s">
        <v>96</v>
      </c>
      <c r="R19" s="26"/>
      <c r="S19" s="26"/>
      <c r="T19" s="26"/>
      <c r="U19" s="26"/>
      <c r="V19" s="26"/>
      <c r="W19" s="26"/>
      <c r="X19" s="26"/>
    </row>
    <row r="20" spans="1:24" ht="18.75" customHeight="1">
      <c r="A20" s="127" t="s">
        <v>95</v>
      </c>
      <c r="B20" s="122"/>
      <c r="C20" s="129"/>
      <c r="D20" s="122"/>
      <c r="E20" s="129"/>
      <c r="F20" s="122"/>
      <c r="G20" s="129"/>
      <c r="H20" s="122"/>
      <c r="I20" s="129"/>
      <c r="J20" s="122"/>
      <c r="K20" s="129"/>
      <c r="L20" s="122"/>
      <c r="M20" s="124"/>
      <c r="N20" s="138">
        <f>IFERROR(COUNTA(B20:M21)," ")</f>
        <v>0</v>
      </c>
      <c r="O20" s="139"/>
      <c r="P20" s="22"/>
      <c r="Q20" s="26"/>
      <c r="R20" s="34"/>
      <c r="S20" s="34"/>
      <c r="T20" s="34"/>
      <c r="U20" s="34"/>
      <c r="V20" s="34"/>
      <c r="W20" s="34"/>
      <c r="X20" s="34"/>
    </row>
    <row r="21" spans="1:24" ht="19.5" customHeight="1" thickBot="1">
      <c r="A21" s="128"/>
      <c r="B21" s="130"/>
      <c r="C21" s="131"/>
      <c r="D21" s="130"/>
      <c r="E21" s="131"/>
      <c r="F21" s="130"/>
      <c r="G21" s="131"/>
      <c r="H21" s="130"/>
      <c r="I21" s="131"/>
      <c r="J21" s="130"/>
      <c r="K21" s="131"/>
      <c r="L21" s="130"/>
      <c r="M21" s="154"/>
      <c r="N21" s="140"/>
      <c r="O21" s="141"/>
      <c r="P21" s="22"/>
      <c r="Q21" s="23" t="s">
        <v>98</v>
      </c>
      <c r="S21" s="23" t="s">
        <v>99</v>
      </c>
    </row>
    <row r="22" spans="1:24" ht="19.5" customHeight="1" thickTop="1">
      <c r="A22" s="120" t="s">
        <v>97</v>
      </c>
      <c r="B22" s="111" t="str">
        <f>IFERROR(ROUNDUP(B18/(B20*K13),2)," ")</f>
        <v xml:space="preserve"> </v>
      </c>
      <c r="C22" s="111"/>
      <c r="D22" s="111" t="str">
        <f>IFERROR(ROUNDUP(D18/(D20*K13),2)," ")</f>
        <v xml:space="preserve"> </v>
      </c>
      <c r="E22" s="111"/>
      <c r="F22" s="111" t="str">
        <f>IFERROR(ROUNDUP(F18/(F20*K13),2)," ")</f>
        <v xml:space="preserve"> </v>
      </c>
      <c r="G22" s="111"/>
      <c r="H22" s="111" t="str">
        <f>IFERROR(ROUNDUP(H18/(H20*K13),2)," ")</f>
        <v xml:space="preserve"> </v>
      </c>
      <c r="I22" s="111"/>
      <c r="J22" s="111" t="str">
        <f>IFERROR(ROUNDUP(J18/(J20*K13),2)," ")</f>
        <v xml:space="preserve"> </v>
      </c>
      <c r="K22" s="111"/>
      <c r="L22" s="111" t="str">
        <f>IFERROR(ROUNDUP(L18/(L20*K13),2)," ")</f>
        <v xml:space="preserve"> </v>
      </c>
      <c r="M22" s="112"/>
      <c r="O22" s="22"/>
      <c r="P22" s="22"/>
      <c r="Q22" s="115" t="str">
        <f>L30</f>
        <v xml:space="preserve"> </v>
      </c>
      <c r="R22" s="95" t="s">
        <v>100</v>
      </c>
      <c r="S22" s="117"/>
      <c r="T22" s="95" t="s">
        <v>101</v>
      </c>
      <c r="U22" s="119">
        <v>12</v>
      </c>
      <c r="V22" s="95" t="s">
        <v>102</v>
      </c>
      <c r="W22" s="97" t="e">
        <f>IF(Q22*S22/U22=0," ",ROUNDDOWN((Q22*S22/U22),-2))</f>
        <v>#VALUE!</v>
      </c>
      <c r="X22" s="98"/>
    </row>
    <row r="23" spans="1:24" ht="19.5" customHeight="1" thickBot="1">
      <c r="A23" s="121"/>
      <c r="B23" s="113"/>
      <c r="C23" s="113"/>
      <c r="D23" s="113"/>
      <c r="E23" s="113"/>
      <c r="F23" s="113"/>
      <c r="G23" s="113"/>
      <c r="H23" s="113"/>
      <c r="I23" s="113"/>
      <c r="J23" s="113"/>
      <c r="K23" s="113"/>
      <c r="L23" s="113"/>
      <c r="M23" s="114"/>
      <c r="O23" s="22"/>
      <c r="P23" s="22"/>
      <c r="Q23" s="116"/>
      <c r="R23" s="96"/>
      <c r="S23" s="116"/>
      <c r="T23" s="96"/>
      <c r="U23" s="116"/>
      <c r="V23" s="96"/>
      <c r="W23" s="99"/>
      <c r="X23" s="100"/>
    </row>
    <row r="24" spans="1:24" ht="19.5" customHeight="1" thickBot="1">
      <c r="A24" s="21" t="s">
        <v>103</v>
      </c>
      <c r="B24" s="32"/>
      <c r="C24" s="32"/>
      <c r="D24" s="32"/>
      <c r="E24" s="32"/>
      <c r="F24" s="32"/>
      <c r="G24" s="32"/>
      <c r="H24" s="32"/>
      <c r="I24" s="32"/>
      <c r="J24" s="32"/>
      <c r="K24" s="32"/>
      <c r="L24" s="32"/>
      <c r="M24" s="32"/>
      <c r="N24" s="23"/>
      <c r="O24" s="22"/>
      <c r="P24" s="22"/>
      <c r="Q24" s="36"/>
      <c r="R24" s="36"/>
      <c r="S24" s="36"/>
      <c r="T24" s="36"/>
      <c r="U24" s="36"/>
      <c r="V24" s="36"/>
      <c r="W24" s="36"/>
      <c r="X24" s="36"/>
    </row>
    <row r="25" spans="1:24" ht="18.75" customHeight="1">
      <c r="A25" s="21" t="s">
        <v>104</v>
      </c>
      <c r="K25" s="101" t="str">
        <f>IFERROR(ROUNDUP(SUM(B22:M23)/N20,2)," ")</f>
        <v xml:space="preserve"> </v>
      </c>
      <c r="L25" s="102"/>
      <c r="N25" s="23"/>
      <c r="O25" s="22"/>
      <c r="P25" s="22"/>
      <c r="Q25" s="37"/>
      <c r="R25" s="37"/>
      <c r="S25" s="37"/>
      <c r="T25" s="37"/>
      <c r="U25" s="37"/>
      <c r="V25" s="37"/>
      <c r="W25" s="37"/>
      <c r="X25" s="37"/>
    </row>
    <row r="26" spans="1:24" ht="19.5" customHeight="1" thickBot="1">
      <c r="K26" s="103"/>
      <c r="L26" s="104"/>
      <c r="O26" s="22"/>
      <c r="P26" s="38"/>
      <c r="Q26" s="26"/>
      <c r="R26" s="37"/>
      <c r="S26" s="37"/>
      <c r="T26" s="37"/>
      <c r="U26" s="37"/>
      <c r="V26" s="37"/>
      <c r="W26" s="37"/>
      <c r="X26" s="37"/>
    </row>
    <row r="27" spans="1:24" ht="18.75" customHeight="1">
      <c r="K27" s="39"/>
      <c r="L27" s="39"/>
      <c r="O27" s="22"/>
      <c r="P27" s="38"/>
      <c r="Q27" s="37"/>
      <c r="R27" s="37"/>
      <c r="S27" s="37"/>
      <c r="T27" s="37"/>
      <c r="U27" s="37"/>
      <c r="V27" s="37"/>
      <c r="W27" s="37"/>
      <c r="X27" s="37"/>
    </row>
    <row r="28" spans="1:24" ht="19.5" customHeight="1">
      <c r="A28" s="40" t="s">
        <v>205</v>
      </c>
      <c r="B28" s="41"/>
      <c r="C28" s="41"/>
      <c r="D28" s="41"/>
      <c r="E28" s="41"/>
      <c r="F28" s="41"/>
      <c r="G28" s="41"/>
      <c r="H28" s="41"/>
      <c r="P28" s="22"/>
      <c r="Q28" s="23"/>
      <c r="R28" s="37"/>
      <c r="S28" s="37"/>
      <c r="T28" s="37"/>
      <c r="U28" s="37"/>
      <c r="V28" s="37"/>
      <c r="W28" s="37"/>
      <c r="X28" s="37"/>
    </row>
    <row r="29" spans="1:24" ht="24.75" thickBot="1">
      <c r="P29" s="22"/>
      <c r="Q29" s="38"/>
      <c r="S29" s="23"/>
    </row>
    <row r="30" spans="1:24" ht="18.75" customHeight="1">
      <c r="L30" s="105" t="str">
        <f>IFERROR(ROUNDDOWN(4400*K9+8500*K25*K13,-2)," ")</f>
        <v xml:space="preserve"> </v>
      </c>
      <c r="M30" s="106"/>
      <c r="N30" s="107"/>
      <c r="P30" s="22"/>
      <c r="R30" s="38"/>
      <c r="S30" s="38"/>
      <c r="T30" s="38"/>
      <c r="U30" s="38"/>
      <c r="V30" s="38"/>
      <c r="W30" s="38"/>
      <c r="X30" s="38"/>
    </row>
    <row r="31" spans="1:24" ht="19.5" customHeight="1" thickBot="1">
      <c r="L31" s="108"/>
      <c r="M31" s="109"/>
      <c r="N31" s="110"/>
      <c r="P31" s="22"/>
    </row>
    <row r="32" spans="1:24" ht="18.75" customHeight="1">
      <c r="P32" s="22"/>
      <c r="Q32" s="36"/>
    </row>
    <row r="33" spans="16:24" ht="18.75" customHeight="1">
      <c r="P33" s="22"/>
      <c r="R33" s="36"/>
      <c r="S33" s="36"/>
      <c r="T33" s="36"/>
      <c r="U33" s="36"/>
      <c r="V33" s="36"/>
      <c r="W33" s="36"/>
      <c r="X33" s="36"/>
    </row>
    <row r="34" spans="16:24" ht="19.5" customHeight="1">
      <c r="P34" s="22"/>
    </row>
    <row r="35" spans="16:24" ht="18.75" customHeight="1">
      <c r="P35" s="42"/>
      <c r="Q35" s="36"/>
    </row>
    <row r="36" spans="16:24" ht="18.75" customHeight="1">
      <c r="P36" s="22"/>
      <c r="R36" s="36"/>
      <c r="S36" s="36"/>
      <c r="T36" s="36"/>
      <c r="U36" s="36"/>
      <c r="V36" s="36"/>
      <c r="W36" s="36"/>
      <c r="X36" s="36"/>
    </row>
    <row r="37" spans="16:24" ht="18.75" customHeight="1"/>
    <row r="38" spans="16:24" ht="18.75" customHeight="1">
      <c r="Q38" s="36"/>
    </row>
    <row r="39" spans="16:24" ht="8.25" customHeight="1">
      <c r="P39" s="43"/>
      <c r="Q39" s="36"/>
      <c r="R39" s="36"/>
      <c r="S39" s="36"/>
      <c r="T39" s="36"/>
      <c r="U39" s="36"/>
      <c r="V39" s="36"/>
      <c r="W39" s="36"/>
      <c r="X39" s="36"/>
    </row>
    <row r="40" spans="16:24" ht="18.75" customHeight="1">
      <c r="P40" s="44"/>
      <c r="R40" s="36"/>
      <c r="S40" s="36"/>
      <c r="T40" s="36"/>
      <c r="U40" s="36"/>
      <c r="V40" s="36"/>
      <c r="W40" s="36"/>
      <c r="X40" s="36"/>
    </row>
    <row r="41" spans="16:24" ht="18.75" customHeight="1">
      <c r="P41" s="44"/>
    </row>
    <row r="42" spans="16:24" ht="8.25" customHeight="1">
      <c r="P42" s="43"/>
    </row>
    <row r="43" spans="16:24" ht="18.75" customHeight="1">
      <c r="P43" s="44"/>
    </row>
    <row r="44" spans="16:24" ht="18.75" customHeight="1">
      <c r="P44" s="44"/>
    </row>
    <row r="45" spans="16:24" ht="19.5" customHeight="1">
      <c r="P45" s="43"/>
    </row>
    <row r="46" spans="16:24" ht="19.5" customHeight="1">
      <c r="P46" s="43"/>
    </row>
    <row r="47" spans="16:24" ht="18.75" customHeight="1">
      <c r="P47" s="45"/>
    </row>
    <row r="48" spans="16:24" ht="19.5" customHeight="1">
      <c r="P48" s="45"/>
    </row>
    <row r="49" ht="19.5" customHeight="1"/>
    <row r="50" ht="19.5" customHeight="1"/>
    <row r="51" ht="19.5" customHeight="1"/>
    <row r="52" ht="19.5" customHeight="1"/>
    <row r="54" ht="18.75" customHeight="1"/>
    <row r="55" ht="19.5" customHeight="1"/>
    <row r="58" ht="18.75" customHeight="1"/>
    <row r="59" ht="19.5" customHeight="1"/>
    <row r="61" ht="18.75" customHeight="1"/>
    <row r="62" ht="19.5" customHeight="1"/>
  </sheetData>
  <mergeCells count="44">
    <mergeCell ref="V22:V23"/>
    <mergeCell ref="W22:X23"/>
    <mergeCell ref="K25:L26"/>
    <mergeCell ref="L30:N31"/>
    <mergeCell ref="L22:M23"/>
    <mergeCell ref="Q22:Q23"/>
    <mergeCell ref="R22:R23"/>
    <mergeCell ref="S22:S23"/>
    <mergeCell ref="T22:T23"/>
    <mergeCell ref="U22:U23"/>
    <mergeCell ref="J22:K23"/>
    <mergeCell ref="A22:A23"/>
    <mergeCell ref="B22:C23"/>
    <mergeCell ref="D22:E23"/>
    <mergeCell ref="F22:G23"/>
    <mergeCell ref="H22:I23"/>
    <mergeCell ref="L18:M19"/>
    <mergeCell ref="N19:O19"/>
    <mergeCell ref="A20:A21"/>
    <mergeCell ref="B20:C21"/>
    <mergeCell ref="D20:E21"/>
    <mergeCell ref="F20:G21"/>
    <mergeCell ref="H20:I21"/>
    <mergeCell ref="J20:K21"/>
    <mergeCell ref="L20:M21"/>
    <mergeCell ref="N20:O21"/>
    <mergeCell ref="A18:A19"/>
    <mergeCell ref="B18:C19"/>
    <mergeCell ref="D18:E19"/>
    <mergeCell ref="F18:G19"/>
    <mergeCell ref="H18:I19"/>
    <mergeCell ref="J18:K19"/>
    <mergeCell ref="L17:M17"/>
    <mergeCell ref="Q2:R3"/>
    <mergeCell ref="A4:O6"/>
    <mergeCell ref="A8:N8"/>
    <mergeCell ref="K9:L10"/>
    <mergeCell ref="A11:N11"/>
    <mergeCell ref="K13:L14"/>
    <mergeCell ref="B17:C17"/>
    <mergeCell ref="D17:E17"/>
    <mergeCell ref="F17:G17"/>
    <mergeCell ref="H17:I17"/>
    <mergeCell ref="J17:K17"/>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5CB9-A800-4486-95F4-9D23C7573EAF}">
  <sheetPr codeName="Sheet12">
    <tabColor rgb="FFFFFF00"/>
  </sheetPr>
  <dimension ref="A1:AF58"/>
  <sheetViews>
    <sheetView zoomScale="85" zoomScaleNormal="85" workbookViewId="0">
      <pane ySplit="1" topLeftCell="A2" activePane="bottomLeft" state="frozen"/>
      <selection activeCell="O3" sqref="O3"/>
      <selection pane="bottomLeft" activeCell="K9" sqref="K9:L10"/>
    </sheetView>
  </sheetViews>
  <sheetFormatPr defaultColWidth="8.75" defaultRowHeight="18.75"/>
  <cols>
    <col min="1" max="1" width="12" style="21" customWidth="1"/>
    <col min="2" max="16" width="5.75" style="21" customWidth="1"/>
    <col min="17" max="17" width="15.125" style="21" bestFit="1" customWidth="1"/>
    <col min="18" max="31" width="8.75" style="21"/>
    <col min="32" max="32" width="132.5" style="21" customWidth="1"/>
    <col min="33" max="16384" width="8.75" style="21"/>
  </cols>
  <sheetData>
    <row r="1" spans="1:32" customFormat="1" ht="28.5" customHeight="1">
      <c r="A1" s="46"/>
      <c r="B1" s="1" t="s">
        <v>185</v>
      </c>
      <c r="C1" s="1"/>
      <c r="D1" s="1"/>
      <c r="E1" s="17"/>
      <c r="F1" s="1"/>
      <c r="G1" s="1"/>
      <c r="H1" s="1"/>
    </row>
    <row r="2" spans="1:32" ht="18.75" customHeight="1">
      <c r="A2" s="20"/>
      <c r="B2" s="20"/>
      <c r="C2" s="20"/>
      <c r="D2" s="20"/>
      <c r="E2" s="20"/>
      <c r="O2" s="71" t="str">
        <f>IF(S32="", L23, W32)</f>
        <v xml:space="preserve"> </v>
      </c>
      <c r="Q2" s="142" t="s">
        <v>70</v>
      </c>
      <c r="R2" s="143"/>
      <c r="AF2" s="21" t="s">
        <v>71</v>
      </c>
    </row>
    <row r="3" spans="1:32" ht="18.75" customHeight="1">
      <c r="B3" s="20"/>
      <c r="Q3" s="144"/>
      <c r="R3" s="145"/>
    </row>
    <row r="4" spans="1:32" ht="18.75" customHeight="1">
      <c r="A4" s="146" t="s">
        <v>154</v>
      </c>
      <c r="B4" s="146"/>
      <c r="C4" s="146"/>
      <c r="D4" s="146"/>
      <c r="E4" s="146"/>
      <c r="F4" s="146"/>
      <c r="G4" s="146"/>
      <c r="H4" s="146"/>
      <c r="I4" s="146"/>
      <c r="J4" s="146"/>
      <c r="K4" s="146"/>
      <c r="L4" s="146"/>
      <c r="M4" s="146"/>
      <c r="N4" s="147"/>
      <c r="O4" s="147"/>
      <c r="P4" s="23"/>
      <c r="Q4" s="24" t="s">
        <v>73</v>
      </c>
      <c r="R4" s="25"/>
      <c r="S4" s="25"/>
      <c r="T4" s="25"/>
      <c r="U4" s="25"/>
      <c r="V4" s="25"/>
      <c r="W4" s="25"/>
      <c r="X4" s="25"/>
    </row>
    <row r="5" spans="1:32" ht="27.75" customHeight="1">
      <c r="A5" s="146"/>
      <c r="B5" s="146"/>
      <c r="C5" s="146"/>
      <c r="D5" s="146"/>
      <c r="E5" s="146"/>
      <c r="F5" s="146"/>
      <c r="G5" s="146"/>
      <c r="H5" s="146"/>
      <c r="I5" s="146"/>
      <c r="J5" s="146"/>
      <c r="K5" s="146"/>
      <c r="L5" s="146"/>
      <c r="M5" s="146"/>
      <c r="N5" s="147"/>
      <c r="O5" s="147"/>
      <c r="P5" s="23"/>
      <c r="Q5" s="26" t="s">
        <v>155</v>
      </c>
      <c r="R5" s="26"/>
      <c r="S5" s="26"/>
      <c r="T5" s="26"/>
      <c r="U5" s="26"/>
      <c r="V5" s="26"/>
      <c r="W5" s="26"/>
      <c r="X5" s="26"/>
    </row>
    <row r="6" spans="1:32" ht="18.75" customHeight="1">
      <c r="A6" s="147"/>
      <c r="B6" s="147"/>
      <c r="C6" s="147"/>
      <c r="D6" s="147"/>
      <c r="E6" s="147"/>
      <c r="F6" s="147"/>
      <c r="G6" s="147"/>
      <c r="H6" s="147"/>
      <c r="I6" s="147"/>
      <c r="J6" s="147"/>
      <c r="K6" s="147"/>
      <c r="L6" s="147"/>
      <c r="M6" s="147"/>
      <c r="N6" s="147"/>
      <c r="O6" s="147"/>
      <c r="P6" s="27"/>
      <c r="Q6" s="26" t="s">
        <v>156</v>
      </c>
      <c r="R6" s="26"/>
      <c r="S6" s="26"/>
      <c r="T6" s="26"/>
      <c r="U6" s="26"/>
      <c r="V6" s="26"/>
      <c r="W6" s="26"/>
      <c r="X6" s="26"/>
    </row>
    <row r="7" spans="1:32" ht="18.75" customHeight="1">
      <c r="A7" s="22"/>
      <c r="B7" s="22"/>
      <c r="C7" s="22"/>
      <c r="D7" s="22"/>
      <c r="E7" s="22"/>
      <c r="F7" s="22"/>
      <c r="G7" s="22"/>
      <c r="H7" s="22"/>
      <c r="I7" s="22"/>
      <c r="J7" s="22"/>
      <c r="K7" s="22"/>
      <c r="L7" s="22"/>
      <c r="M7" s="22"/>
      <c r="N7" s="22"/>
      <c r="O7" s="22"/>
      <c r="P7" s="27"/>
      <c r="Q7" s="26" t="s">
        <v>157</v>
      </c>
      <c r="R7" s="26"/>
      <c r="S7" s="26"/>
      <c r="T7" s="26"/>
      <c r="U7" s="26"/>
      <c r="V7" s="26"/>
      <c r="W7" s="26"/>
      <c r="X7" s="26"/>
    </row>
    <row r="8" spans="1:32" ht="22.5" customHeight="1" thickBot="1">
      <c r="A8" s="148" t="s">
        <v>158</v>
      </c>
      <c r="B8" s="148"/>
      <c r="C8" s="148"/>
      <c r="D8" s="148"/>
      <c r="E8" s="148"/>
      <c r="F8" s="148"/>
      <c r="G8" s="148"/>
      <c r="H8" s="148"/>
      <c r="I8" s="148"/>
      <c r="J8" s="148"/>
      <c r="K8" s="148"/>
      <c r="L8" s="148"/>
      <c r="M8" s="148"/>
      <c r="N8" s="148"/>
      <c r="O8" s="29"/>
      <c r="P8" s="29"/>
      <c r="Q8" s="26" t="s">
        <v>159</v>
      </c>
      <c r="R8" s="26"/>
      <c r="S8" s="26"/>
      <c r="T8" s="26"/>
      <c r="U8" s="26"/>
      <c r="V8" s="26"/>
      <c r="W8" s="26"/>
      <c r="X8" s="26"/>
    </row>
    <row r="9" spans="1:32" ht="22.5" customHeight="1">
      <c r="A9" s="21" t="s">
        <v>160</v>
      </c>
      <c r="K9" s="149"/>
      <c r="L9" s="150"/>
      <c r="O9" s="28"/>
      <c r="P9" s="28"/>
      <c r="Q9" s="26" t="s">
        <v>161</v>
      </c>
      <c r="R9" s="26"/>
      <c r="S9" s="26"/>
      <c r="T9" s="26"/>
      <c r="U9" s="26"/>
      <c r="V9" s="26"/>
      <c r="W9" s="26"/>
      <c r="X9" s="26"/>
    </row>
    <row r="10" spans="1:32" ht="20.25" customHeight="1" thickBot="1">
      <c r="A10" s="21" t="s">
        <v>162</v>
      </c>
      <c r="K10" s="151"/>
      <c r="L10" s="152"/>
      <c r="O10" s="28"/>
      <c r="P10" s="28"/>
      <c r="Q10" s="26" t="s">
        <v>163</v>
      </c>
      <c r="R10" s="26"/>
      <c r="S10" s="26"/>
      <c r="T10" s="26"/>
      <c r="U10" s="26"/>
      <c r="V10" s="26"/>
      <c r="W10" s="26"/>
      <c r="X10" s="26"/>
    </row>
    <row r="11" spans="1:32" ht="20.25" customHeight="1">
      <c r="K11" s="30"/>
      <c r="L11" s="30"/>
      <c r="O11" s="28"/>
      <c r="P11" s="28"/>
      <c r="Q11" s="26" t="s">
        <v>164</v>
      </c>
      <c r="R11" s="26"/>
      <c r="S11" s="26"/>
      <c r="T11" s="26"/>
      <c r="U11" s="26"/>
      <c r="V11" s="26"/>
      <c r="W11" s="26"/>
      <c r="X11" s="26"/>
    </row>
    <row r="12" spans="1:32" ht="22.5" customHeight="1">
      <c r="A12" s="21" t="s">
        <v>165</v>
      </c>
      <c r="O12" s="28"/>
      <c r="P12" s="28"/>
      <c r="Q12" s="26" t="s">
        <v>166</v>
      </c>
      <c r="R12" s="26"/>
      <c r="S12" s="26"/>
      <c r="T12" s="26"/>
      <c r="U12" s="26"/>
      <c r="V12" s="26"/>
      <c r="W12" s="26"/>
      <c r="X12" s="26"/>
    </row>
    <row r="13" spans="1:32" ht="22.5" customHeight="1" thickBot="1">
      <c r="A13" s="21" t="s">
        <v>167</v>
      </c>
      <c r="O13" s="28"/>
      <c r="P13" s="28"/>
      <c r="Q13" s="159" t="s">
        <v>168</v>
      </c>
      <c r="R13" s="159"/>
      <c r="S13" s="159"/>
      <c r="T13" s="159"/>
      <c r="U13" s="159"/>
      <c r="V13" s="159"/>
      <c r="W13" s="159"/>
      <c r="X13" s="159"/>
    </row>
    <row r="14" spans="1:32" ht="20.25" customHeight="1">
      <c r="B14" s="161"/>
      <c r="C14" s="162"/>
      <c r="D14" s="165" t="s">
        <v>169</v>
      </c>
      <c r="E14" s="166"/>
      <c r="F14" s="161"/>
      <c r="G14" s="162"/>
      <c r="H14" s="165" t="s">
        <v>101</v>
      </c>
      <c r="I14" s="166"/>
      <c r="J14" s="161"/>
      <c r="K14" s="162"/>
      <c r="L14" s="165" t="s">
        <v>102</v>
      </c>
      <c r="M14" s="166"/>
      <c r="N14" s="167" t="str">
        <f>IFERROR(ROUNDUP(B14+F14/J14,0)," ")</f>
        <v xml:space="preserve"> </v>
      </c>
      <c r="O14" s="168"/>
      <c r="P14" s="28"/>
      <c r="Q14" s="159"/>
      <c r="R14" s="159"/>
      <c r="S14" s="159"/>
      <c r="T14" s="159"/>
      <c r="U14" s="159"/>
      <c r="V14" s="159"/>
      <c r="W14" s="159"/>
      <c r="X14" s="159"/>
    </row>
    <row r="15" spans="1:32" ht="20.25" customHeight="1" thickBot="1">
      <c r="B15" s="163"/>
      <c r="C15" s="164"/>
      <c r="D15" s="166"/>
      <c r="E15" s="166"/>
      <c r="F15" s="163"/>
      <c r="G15" s="164"/>
      <c r="H15" s="166"/>
      <c r="I15" s="166"/>
      <c r="J15" s="163"/>
      <c r="K15" s="164"/>
      <c r="L15" s="166"/>
      <c r="M15" s="166"/>
      <c r="N15" s="169"/>
      <c r="O15" s="170"/>
      <c r="P15" s="28"/>
      <c r="Q15" s="159"/>
      <c r="R15" s="159"/>
      <c r="S15" s="159"/>
      <c r="T15" s="159"/>
      <c r="U15" s="159"/>
      <c r="V15" s="159"/>
      <c r="W15" s="159"/>
      <c r="X15" s="159"/>
    </row>
    <row r="16" spans="1:32" ht="20.25" customHeight="1">
      <c r="O16" s="28"/>
      <c r="P16" s="28"/>
      <c r="Q16" s="159"/>
      <c r="R16" s="159"/>
      <c r="S16" s="159"/>
      <c r="T16" s="159"/>
      <c r="U16" s="159"/>
      <c r="V16" s="159"/>
      <c r="W16" s="159"/>
      <c r="X16" s="159"/>
    </row>
    <row r="17" spans="1:24" ht="20.25" customHeight="1" thickBot="1">
      <c r="A17" s="21" t="s">
        <v>170</v>
      </c>
      <c r="B17" s="32"/>
      <c r="C17" s="32"/>
      <c r="D17" s="32"/>
      <c r="E17" s="32"/>
      <c r="F17" s="32"/>
      <c r="G17" s="32"/>
      <c r="H17" s="32"/>
      <c r="I17" s="32"/>
      <c r="J17" s="32"/>
      <c r="K17" s="32"/>
      <c r="L17" s="32"/>
      <c r="M17" s="32"/>
      <c r="N17" s="23"/>
      <c r="O17" s="22"/>
      <c r="P17" s="28"/>
      <c r="Q17" s="159"/>
      <c r="R17" s="159"/>
      <c r="S17" s="159"/>
      <c r="T17" s="159"/>
      <c r="U17" s="159"/>
      <c r="V17" s="159"/>
      <c r="W17" s="159"/>
      <c r="X17" s="159"/>
    </row>
    <row r="18" spans="1:24" ht="18.75" customHeight="1">
      <c r="A18" s="21" t="s">
        <v>171</v>
      </c>
      <c r="K18" s="171" t="str">
        <f>IF(K9=0," ",IF(K9&lt;N14,K9,N14))</f>
        <v xml:space="preserve"> </v>
      </c>
      <c r="L18" s="172"/>
      <c r="N18" s="23"/>
      <c r="O18" s="22"/>
      <c r="Q18" s="159"/>
      <c r="R18" s="159"/>
      <c r="S18" s="159"/>
      <c r="T18" s="159"/>
      <c r="U18" s="159"/>
      <c r="V18" s="159"/>
      <c r="W18" s="159"/>
      <c r="X18" s="159"/>
    </row>
    <row r="19" spans="1:24" ht="18.75" customHeight="1" thickBot="1">
      <c r="K19" s="173"/>
      <c r="L19" s="174"/>
      <c r="O19" s="22"/>
      <c r="Q19" s="159"/>
      <c r="R19" s="159"/>
      <c r="S19" s="159"/>
      <c r="T19" s="159"/>
      <c r="U19" s="159"/>
      <c r="V19" s="159"/>
      <c r="W19" s="159"/>
      <c r="X19" s="159"/>
    </row>
    <row r="20" spans="1:24" ht="18.75" customHeight="1">
      <c r="K20" s="39"/>
      <c r="L20" s="39"/>
      <c r="Q20" s="159"/>
      <c r="R20" s="159"/>
      <c r="S20" s="159"/>
      <c r="T20" s="159"/>
      <c r="U20" s="159"/>
      <c r="V20" s="159"/>
      <c r="W20" s="159"/>
      <c r="X20" s="159"/>
    </row>
    <row r="21" spans="1:24" ht="18.75" customHeight="1">
      <c r="A21" s="40" t="s">
        <v>105</v>
      </c>
      <c r="B21" s="41"/>
      <c r="C21" s="41"/>
      <c r="D21" s="41"/>
      <c r="E21" s="41"/>
      <c r="F21" s="41"/>
      <c r="G21" s="41"/>
      <c r="H21" s="41"/>
      <c r="Q21" s="159"/>
      <c r="R21" s="159"/>
      <c r="S21" s="159"/>
      <c r="T21" s="159"/>
      <c r="U21" s="159"/>
      <c r="V21" s="159"/>
      <c r="W21" s="159"/>
      <c r="X21" s="159"/>
    </row>
    <row r="22" spans="1:24" ht="19.5" customHeight="1" thickBot="1">
      <c r="P22" s="35"/>
      <c r="Q22" s="160"/>
      <c r="R22" s="160"/>
      <c r="S22" s="160"/>
      <c r="T22" s="160"/>
      <c r="U22" s="160"/>
      <c r="V22" s="160"/>
      <c r="W22" s="160"/>
      <c r="X22" s="160"/>
    </row>
    <row r="23" spans="1:24" ht="18.75" customHeight="1">
      <c r="L23" s="105" t="str">
        <f>IFERROR(ROUNDDOWN(4900*K18,-2)," ")</f>
        <v xml:space="preserve"> </v>
      </c>
      <c r="M23" s="106"/>
      <c r="N23" s="107"/>
      <c r="P23" s="22"/>
      <c r="Q23" s="160"/>
      <c r="R23" s="160"/>
      <c r="S23" s="160"/>
      <c r="T23" s="160"/>
      <c r="U23" s="160"/>
      <c r="V23" s="160"/>
      <c r="W23" s="160"/>
      <c r="X23" s="160"/>
    </row>
    <row r="24" spans="1:24" ht="19.5" customHeight="1" thickBot="1">
      <c r="L24" s="108"/>
      <c r="M24" s="109"/>
      <c r="N24" s="110"/>
      <c r="P24" s="22"/>
      <c r="Q24" s="160"/>
      <c r="R24" s="160"/>
      <c r="S24" s="160"/>
      <c r="T24" s="160"/>
      <c r="U24" s="160"/>
      <c r="V24" s="160"/>
      <c r="W24" s="160"/>
      <c r="X24" s="160"/>
    </row>
    <row r="25" spans="1:24" ht="19.5" customHeight="1">
      <c r="L25" s="44"/>
      <c r="M25" s="44"/>
      <c r="N25" s="44"/>
      <c r="P25" s="22"/>
      <c r="Q25" s="26" t="s">
        <v>172</v>
      </c>
      <c r="R25" s="37"/>
      <c r="S25" s="37"/>
      <c r="T25" s="37"/>
      <c r="U25" s="37"/>
      <c r="V25" s="37"/>
      <c r="W25" s="37"/>
      <c r="X25" s="37"/>
    </row>
    <row r="26" spans="1:24" ht="19.5" customHeight="1">
      <c r="L26" s="44"/>
      <c r="M26" s="44"/>
      <c r="N26" s="44"/>
      <c r="P26" s="22"/>
      <c r="Q26" s="26" t="s">
        <v>84</v>
      </c>
      <c r="R26" s="37"/>
      <c r="S26" s="37"/>
      <c r="T26" s="37"/>
      <c r="U26" s="37"/>
      <c r="V26" s="37"/>
      <c r="W26" s="37"/>
      <c r="X26" s="37"/>
    </row>
    <row r="27" spans="1:24" ht="19.5" customHeight="1">
      <c r="L27" s="44"/>
      <c r="M27" s="44"/>
      <c r="N27" s="44"/>
      <c r="P27" s="22"/>
      <c r="Q27" s="26" t="s">
        <v>91</v>
      </c>
      <c r="R27" s="37"/>
      <c r="S27" s="37"/>
      <c r="T27" s="37"/>
      <c r="U27" s="37"/>
      <c r="V27" s="37"/>
      <c r="W27" s="37"/>
      <c r="X27" s="37"/>
    </row>
    <row r="28" spans="1:24" ht="19.5" customHeight="1">
      <c r="P28" s="22"/>
      <c r="Q28" s="26" t="s">
        <v>94</v>
      </c>
      <c r="R28" s="26"/>
      <c r="S28" s="26"/>
      <c r="T28" s="26"/>
      <c r="U28" s="26"/>
      <c r="V28" s="26"/>
      <c r="W28" s="26"/>
      <c r="X28" s="26"/>
    </row>
    <row r="29" spans="1:24" ht="19.5" customHeight="1">
      <c r="P29" s="22"/>
      <c r="Q29" s="26" t="s">
        <v>96</v>
      </c>
      <c r="R29" s="26"/>
      <c r="S29" s="26"/>
      <c r="T29" s="26"/>
      <c r="U29" s="26"/>
      <c r="V29" s="26"/>
      <c r="W29" s="26"/>
      <c r="X29" s="26"/>
    </row>
    <row r="30" spans="1:24" ht="19.5" customHeight="1">
      <c r="P30" s="22"/>
      <c r="Q30" s="26"/>
      <c r="R30" s="34"/>
      <c r="S30" s="34"/>
      <c r="T30" s="34"/>
      <c r="U30" s="34"/>
      <c r="V30" s="34"/>
      <c r="W30" s="34"/>
      <c r="X30" s="34"/>
    </row>
    <row r="31" spans="1:24" ht="18.75" customHeight="1" thickBot="1">
      <c r="P31" s="22"/>
      <c r="Q31" s="23" t="s">
        <v>98</v>
      </c>
      <c r="S31" s="23" t="s">
        <v>99</v>
      </c>
    </row>
    <row r="32" spans="1:24" ht="19.5" customHeight="1">
      <c r="P32" s="38"/>
      <c r="Q32" s="115" t="str">
        <f>L23</f>
        <v xml:space="preserve"> </v>
      </c>
      <c r="R32" s="95" t="s">
        <v>100</v>
      </c>
      <c r="S32" s="117"/>
      <c r="T32" s="95" t="s">
        <v>101</v>
      </c>
      <c r="U32" s="119">
        <v>12</v>
      </c>
      <c r="V32" s="95" t="s">
        <v>102</v>
      </c>
      <c r="W32" s="97" t="e">
        <f>IF(Q32*S32/U32=0," ",ROUNDDOWN((Q32*S32/U32),-2))</f>
        <v>#VALUE!</v>
      </c>
      <c r="X32" s="178"/>
    </row>
    <row r="33" spans="16:24" ht="18.75" customHeight="1" thickBot="1">
      <c r="P33" s="38"/>
      <c r="Q33" s="175"/>
      <c r="R33" s="95"/>
      <c r="S33" s="176"/>
      <c r="T33" s="95"/>
      <c r="U33" s="177"/>
      <c r="V33" s="95"/>
      <c r="W33" s="179"/>
      <c r="X33" s="180"/>
    </row>
    <row r="34" spans="16:24" ht="19.5" customHeight="1">
      <c r="P34" s="22"/>
      <c r="Q34" s="26"/>
      <c r="R34" s="26"/>
      <c r="S34" s="26"/>
      <c r="T34" s="26"/>
      <c r="U34" s="26"/>
      <c r="V34" s="26"/>
      <c r="W34" s="26"/>
    </row>
    <row r="35" spans="16:24">
      <c r="P35" s="22"/>
      <c r="Q35" s="26"/>
      <c r="R35" s="26"/>
      <c r="S35" s="26"/>
      <c r="T35" s="26"/>
      <c r="U35" s="26"/>
      <c r="V35" s="26"/>
      <c r="W35" s="26"/>
    </row>
    <row r="36" spans="16:24" ht="18.75" customHeight="1">
      <c r="P36" s="22"/>
      <c r="Q36" s="26"/>
      <c r="R36" s="26"/>
      <c r="S36" s="26"/>
      <c r="T36" s="26"/>
      <c r="U36" s="26"/>
      <c r="V36" s="26"/>
      <c r="W36" s="26"/>
    </row>
    <row r="37" spans="16:24" ht="19.5" customHeight="1">
      <c r="P37" s="22"/>
    </row>
    <row r="38" spans="16:24" ht="18.75" customHeight="1">
      <c r="P38" s="22"/>
    </row>
    <row r="39" spans="16:24" ht="18.75" customHeight="1">
      <c r="P39" s="22"/>
    </row>
    <row r="40" spans="16:24" ht="19.5" customHeight="1">
      <c r="P40" s="22"/>
    </row>
    <row r="41" spans="16:24" ht="18.75" customHeight="1">
      <c r="P41" s="42"/>
    </row>
    <row r="42" spans="16:24" ht="19.5" customHeight="1">
      <c r="P42" s="43"/>
    </row>
    <row r="43" spans="16:24" ht="18.75" customHeight="1">
      <c r="P43" s="45"/>
    </row>
    <row r="44" spans="16:24" ht="19.5" customHeight="1">
      <c r="P44" s="45"/>
    </row>
    <row r="45" spans="16:24" ht="19.5" customHeight="1"/>
    <row r="46" spans="16:24" ht="19.5" customHeight="1"/>
    <row r="47" spans="16:24" ht="19.5" customHeight="1"/>
    <row r="48" spans="16:24" ht="19.5" customHeight="1"/>
    <row r="50" ht="18.75" customHeight="1"/>
    <row r="51" ht="19.5" customHeight="1"/>
    <row r="54" ht="18.75" customHeight="1"/>
    <row r="55" ht="19.5" customHeight="1"/>
    <row r="57" ht="18.75" customHeight="1"/>
    <row r="58" ht="19.5" customHeight="1"/>
  </sheetData>
  <mergeCells count="21">
    <mergeCell ref="S32:S33"/>
    <mergeCell ref="T32:T33"/>
    <mergeCell ref="U32:U33"/>
    <mergeCell ref="V32:V33"/>
    <mergeCell ref="W32:X33"/>
    <mergeCell ref="R32:R33"/>
    <mergeCell ref="Q2:R3"/>
    <mergeCell ref="A4:O6"/>
    <mergeCell ref="A8:N8"/>
    <mergeCell ref="K9:L10"/>
    <mergeCell ref="Q13:X24"/>
    <mergeCell ref="B14:C15"/>
    <mergeCell ref="D14:E15"/>
    <mergeCell ref="F14:G15"/>
    <mergeCell ref="H14:I15"/>
    <mergeCell ref="J14:K15"/>
    <mergeCell ref="L14:M15"/>
    <mergeCell ref="N14:O15"/>
    <mergeCell ref="K18:L19"/>
    <mergeCell ref="L23:N24"/>
    <mergeCell ref="Q32:Q33"/>
  </mergeCells>
  <phoneticPr fontId="2"/>
  <pageMargins left="0.51181102362204722" right="0.11811023622047245" top="0.15748031496062992" bottom="0.15748031496062992"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基本情報</vt:lpstr>
      <vt:lpstr>参考</vt:lpstr>
      <vt:lpstr>①</vt:lpstr>
      <vt:lpstr>②</vt:lpstr>
      <vt:lpstr>③</vt:lpstr>
      <vt:lpstr>④</vt:lpstr>
      <vt:lpstr>⑤</vt:lpstr>
      <vt:lpstr>⑥</vt:lpstr>
      <vt:lpstr>⑦</vt:lpstr>
      <vt:lpstr>様式1</vt:lpstr>
      <vt:lpstr>⑤記載例</vt:lpstr>
      <vt:lpstr>⑥記載例</vt:lpstr>
      <vt:lpstr>⑦記載例</vt:lpstr>
      <vt:lpstr>リスト</vt:lpstr>
      <vt:lpstr>申請データ</vt:lpstr>
      <vt:lpstr>①!Print_Area</vt:lpstr>
      <vt:lpstr>②!Print_Area</vt:lpstr>
      <vt:lpstr>③!Print_Area</vt:lpstr>
      <vt:lpstr>④!Print_Area</vt:lpstr>
      <vt:lpstr>⑤!Print_Area</vt:lpstr>
      <vt:lpstr>⑤記載例!Print_Area</vt:lpstr>
      <vt:lpstr>⑥!Print_Area</vt:lpstr>
      <vt:lpstr>⑥記載例!Print_Area</vt:lpstr>
      <vt:lpstr>⑦!Print_Area</vt:lpstr>
      <vt:lpstr>⑦記載例!Print_Area</vt:lpstr>
      <vt:lpstr>基本情報!Print_Area</vt:lpstr>
      <vt:lpstr>参考!Print_Area</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　恒生</dc:creator>
  <cp:lastModifiedBy>向　恒生</cp:lastModifiedBy>
  <cp:lastPrinted>2026-01-06T06:47:34Z</cp:lastPrinted>
  <dcterms:created xsi:type="dcterms:W3CDTF">2025-11-18T01:45:28Z</dcterms:created>
  <dcterms:modified xsi:type="dcterms:W3CDTF">2026-01-08T02:55:15Z</dcterms:modified>
</cp:coreProperties>
</file>