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組織用\健康福祉局障害福祉部障害者支援課\データ移行（施設支援係）\新　施設支援係\06_各種運営費補助\18 重心放デイ開設支援事業補助\長命ヶ丘用地募集要項\"/>
    </mc:Choice>
  </mc:AlternateContent>
  <xr:revisionPtr revIDLastSave="0" documentId="13_ncr:1_{E976B5C2-1E00-4779-AF31-4B510E1CB1C1}" xr6:coauthVersionLast="47" xr6:coauthVersionMax="47" xr10:uidLastSave="{00000000-0000-0000-0000-000000000000}"/>
  <bookViews>
    <workbookView xWindow="-120" yWindow="-120" windowWidth="29040" windowHeight="15720" tabRatio="801" xr2:uid="{00000000-000D-0000-FFFF-FFFF00000000}"/>
  </bookViews>
  <sheets>
    <sheet name="一覧" sheetId="1" r:id="rId1"/>
    <sheet name="総括表※自動転記のため入力不要" sheetId="29" r:id="rId2"/>
    <sheet name="1" sheetId="2" r:id="rId3"/>
    <sheet name="2" sheetId="3" r:id="rId4"/>
    <sheet name="3" sheetId="19" r:id="rId5"/>
    <sheet name="4" sheetId="5" r:id="rId6"/>
    <sheet name="5-1" sheetId="4" r:id="rId7"/>
    <sheet name="5-2" sheetId="7" r:id="rId8"/>
    <sheet name="5-3" sheetId="8" r:id="rId9"/>
    <sheet name="6" sheetId="20" r:id="rId10"/>
    <sheet name="7" sheetId="6" r:id="rId11"/>
    <sheet name="8" sheetId="21" r:id="rId12"/>
    <sheet name="9-1" sheetId="10" r:id="rId13"/>
    <sheet name="9-2" sheetId="11" r:id="rId14"/>
    <sheet name="9-3" sheetId="12" r:id="rId15"/>
    <sheet name="10-1" sheetId="13" r:id="rId16"/>
    <sheet name="10-2" sheetId="14" r:id="rId17"/>
    <sheet name="10別紙１" sheetId="15" r:id="rId18"/>
    <sheet name="10別紙２" sheetId="16" r:id="rId19"/>
    <sheet name="10別紙3" sheetId="17" r:id="rId20"/>
    <sheet name="11" sheetId="9" r:id="rId21"/>
    <sheet name="12" sheetId="22" r:id="rId22"/>
    <sheet name="13" sheetId="27" r:id="rId23"/>
    <sheet name="13別紙" sheetId="28" r:id="rId24"/>
  </sheets>
  <definedNames>
    <definedName name="__xlfn_IFERROR">#N/A</definedName>
    <definedName name="__xlnm.Print_Area" localSheetId="5">'4'!$A$1:$L$49</definedName>
    <definedName name="_xlnm.Print_Area" localSheetId="2">'1'!$A$1:$I$27</definedName>
    <definedName name="_xlnm.Print_Area" localSheetId="15">'10-1'!$A$1:$M$481</definedName>
    <definedName name="_xlnm.Print_Area" localSheetId="16">'10-2'!$A$1:$J$37</definedName>
    <definedName name="_xlnm.Print_Area" localSheetId="17">'10別紙１'!$B$1:$H$26</definedName>
    <definedName name="_xlnm.Print_Area" localSheetId="18">'10別紙２'!$A$1:$J$29</definedName>
    <definedName name="_xlnm.Print_Area" localSheetId="19">'10別紙3'!$B$1:$J$35</definedName>
    <definedName name="_xlnm.Print_Area" localSheetId="20">'11'!$A$1:$I$39</definedName>
    <definedName name="_xlnm.Print_Area" localSheetId="21">'12'!$A$1:$K$45</definedName>
    <definedName name="_xlnm.Print_Area" localSheetId="22">'13'!$B$1:$K$25</definedName>
    <definedName name="_xlnm.Print_Area" localSheetId="23">'13別紙'!$B$1:$H$25</definedName>
    <definedName name="_xlnm.Print_Area" localSheetId="3">'2'!$A$1:$E$22</definedName>
    <definedName name="_xlnm.Print_Area" localSheetId="4">'3'!$A$1:$L$10</definedName>
    <definedName name="_xlnm.Print_Area" localSheetId="5">'4'!$A$1:$K$43</definedName>
    <definedName name="_xlnm.Print_Area" localSheetId="6">'5-1'!$A$1:$I$79</definedName>
    <definedName name="_xlnm.Print_Area" localSheetId="7">'5-2'!$A$1:$I$26</definedName>
    <definedName name="_xlnm.Print_Area" localSheetId="8">'5-3'!$A$1:$I$20</definedName>
    <definedName name="_xlnm.Print_Area" localSheetId="9">'6'!$A$1:$AZ$33</definedName>
    <definedName name="_xlnm.Print_Area" localSheetId="10">'7'!$A$1:$J$48</definedName>
    <definedName name="_xlnm.Print_Area" localSheetId="11">'8'!$A$1:$E$30</definedName>
    <definedName name="_xlnm.Print_Area" localSheetId="12">'9-1'!$A$1:$L$309</definedName>
    <definedName name="_xlnm.Print_Area" localSheetId="13">'9-2'!$A$1:$L$309</definedName>
    <definedName name="_xlnm.Print_Area" localSheetId="14">'9-3'!$A$1:$L$309</definedName>
    <definedName name="_xlnm.Print_Area" localSheetId="0">一覧!$A$1:$D$67</definedName>
    <definedName name="_xlnm.Print_Area" localSheetId="1">総括表※自動転記のため入力不要!$A$1:$C$11</definedName>
    <definedName name="_xlnm.Print_Titles" localSheetId="15">'10-1'!$1:$8</definedName>
    <definedName name="_xlnm.Print_Titles" localSheetId="4">'3'!$3:$3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9" l="1"/>
  <c r="A8" i="8"/>
  <c r="C4" i="29" l="1"/>
  <c r="C6" i="29"/>
  <c r="E23" i="5"/>
  <c r="C8" i="29" s="1"/>
  <c r="C7" i="29"/>
  <c r="E31" i="5"/>
  <c r="A7" i="1" l="1"/>
  <c r="A8" i="1"/>
  <c r="A9" i="1"/>
  <c r="A10" i="1"/>
  <c r="A11" i="1"/>
  <c r="A12" i="1"/>
  <c r="A13" i="1"/>
  <c r="A14" i="1"/>
  <c r="A15" i="1"/>
  <c r="A16" i="1"/>
  <c r="A17" i="1"/>
  <c r="A18" i="1"/>
  <c r="A19" i="1"/>
  <c r="A20" i="1"/>
  <c r="A21" i="1"/>
  <c r="A22" i="1"/>
  <c r="A26" i="1" s="1"/>
  <c r="A27" i="1" s="1"/>
  <c r="A28" i="1" s="1"/>
  <c r="A29" i="1" s="1"/>
  <c r="A30" i="1" s="1"/>
  <c r="A31" i="1" s="1"/>
  <c r="A32" i="1" s="1"/>
  <c r="A33" i="1" s="1"/>
  <c r="A34" i="1" s="1"/>
  <c r="A35" i="1" s="1"/>
  <c r="A39" i="1" s="1"/>
  <c r="A40" i="1" s="1"/>
  <c r="A41" i="1" s="1"/>
  <c r="A45" i="1" s="1"/>
  <c r="A6" i="1"/>
  <c r="C11" i="29"/>
  <c r="C10" i="29"/>
  <c r="C9" i="29"/>
  <c r="C1" i="29"/>
  <c r="F1" i="2"/>
  <c r="A46" i="1" l="1"/>
  <c r="A47" i="1" s="1"/>
  <c r="A48" i="1" s="1"/>
  <c r="A49" i="1" s="1"/>
  <c r="A50" i="1" s="1"/>
  <c r="A54" i="1" s="1"/>
  <c r="H1" i="27"/>
  <c r="A55" i="1" l="1"/>
  <c r="A56" i="1" s="1"/>
  <c r="A57" i="1" s="1"/>
  <c r="A58" i="1" s="1"/>
  <c r="A59" i="1" s="1"/>
  <c r="A60" i="1" s="1"/>
  <c r="A61" i="1" s="1"/>
  <c r="D21" i="27"/>
  <c r="H23" i="22" l="1"/>
  <c r="H1" i="22"/>
  <c r="G1" i="9"/>
  <c r="H1" i="17"/>
  <c r="H1" i="16"/>
  <c r="F1" i="15"/>
  <c r="H1" i="14"/>
  <c r="K1" i="13"/>
  <c r="I1" i="12"/>
  <c r="I1" i="11"/>
  <c r="I1" i="10"/>
  <c r="D1" i="21"/>
  <c r="G1" i="6"/>
  <c r="AV1" i="20"/>
  <c r="F1" i="8"/>
  <c r="F1" i="7"/>
  <c r="F1" i="4"/>
  <c r="H1" i="5"/>
  <c r="I1" i="19"/>
  <c r="AR21" i="20" l="1"/>
  <c r="AQ20" i="20"/>
  <c r="AP20" i="20"/>
  <c r="AO20" i="20"/>
  <c r="AN20" i="20"/>
  <c r="AM20" i="20"/>
  <c r="AL20" i="20"/>
  <c r="AK20" i="20"/>
  <c r="AJ20" i="20"/>
  <c r="AI20" i="20"/>
  <c r="AH20" i="20"/>
  <c r="AG20" i="20"/>
  <c r="AF20" i="20"/>
  <c r="AE20" i="20"/>
  <c r="AD20" i="20"/>
  <c r="AC20" i="20"/>
  <c r="AB20" i="20"/>
  <c r="AA20" i="20"/>
  <c r="Z20" i="20"/>
  <c r="Y20" i="20"/>
  <c r="X20" i="20"/>
  <c r="W20" i="20"/>
  <c r="V20" i="20"/>
  <c r="U20" i="20"/>
  <c r="T20" i="20"/>
  <c r="S20" i="20"/>
  <c r="R20" i="20"/>
  <c r="Q20" i="20"/>
  <c r="P20" i="20"/>
  <c r="AR19" i="20"/>
  <c r="AU19" i="20" s="1"/>
  <c r="AX19" i="20" s="1"/>
  <c r="AR18" i="20"/>
  <c r="AU18" i="20" s="1"/>
  <c r="AX18" i="20" s="1"/>
  <c r="AR17" i="20"/>
  <c r="AU17" i="20" s="1"/>
  <c r="AX17" i="20" s="1"/>
  <c r="AR16" i="20"/>
  <c r="AU16" i="20" s="1"/>
  <c r="AX16" i="20" s="1"/>
  <c r="AR15" i="20"/>
  <c r="AU15" i="20" s="1"/>
  <c r="AX15" i="20" s="1"/>
  <c r="AR14" i="20"/>
  <c r="AU14" i="20" s="1"/>
  <c r="AX14" i="20" s="1"/>
  <c r="AR13" i="20"/>
  <c r="AU13" i="20" s="1"/>
  <c r="AX13" i="20" s="1"/>
  <c r="AR12" i="20"/>
  <c r="AU12" i="20" s="1"/>
  <c r="AX12" i="20" s="1"/>
  <c r="AR11" i="20"/>
  <c r="AU11" i="20" s="1"/>
  <c r="AX11" i="20" s="1"/>
  <c r="AR10" i="20"/>
  <c r="AU10" i="20" s="1"/>
  <c r="AX10" i="20" s="1"/>
  <c r="AX20" i="20" l="1"/>
  <c r="AR20" i="20"/>
  <c r="AU20" i="20" s="1"/>
  <c r="G34" i="17"/>
  <c r="G33" i="17"/>
  <c r="J32" i="17"/>
  <c r="I32" i="17"/>
  <c r="H32" i="17"/>
  <c r="E32" i="17"/>
  <c r="D32" i="17"/>
  <c r="G31" i="17"/>
  <c r="F31" i="17"/>
  <c r="G30" i="17"/>
  <c r="F30" i="17"/>
  <c r="G29" i="17"/>
  <c r="F29" i="17"/>
  <c r="G28" i="17"/>
  <c r="F28" i="17"/>
  <c r="G27" i="17"/>
  <c r="F27" i="17"/>
  <c r="G26" i="17"/>
  <c r="F26" i="17"/>
  <c r="G25" i="17"/>
  <c r="F25" i="17"/>
  <c r="G24" i="17"/>
  <c r="F24" i="17"/>
  <c r="G23" i="17"/>
  <c r="F23" i="17"/>
  <c r="G22" i="17"/>
  <c r="F22" i="17"/>
  <c r="G21" i="17"/>
  <c r="F21" i="17"/>
  <c r="G20" i="17"/>
  <c r="F20" i="17"/>
  <c r="G19" i="17"/>
  <c r="F19" i="17"/>
  <c r="G18" i="17"/>
  <c r="F18" i="17"/>
  <c r="G17" i="17"/>
  <c r="F17" i="17"/>
  <c r="G16" i="17"/>
  <c r="F16" i="17"/>
  <c r="G15" i="17"/>
  <c r="F15" i="17"/>
  <c r="G14" i="17"/>
  <c r="F14" i="17"/>
  <c r="G13" i="17"/>
  <c r="F13" i="17"/>
  <c r="C13" i="17"/>
  <c r="C14" i="17" s="1"/>
  <c r="C15" i="17" s="1"/>
  <c r="C16" i="17" s="1"/>
  <c r="C17" i="17" s="1"/>
  <c r="C18" i="17" s="1"/>
  <c r="C19" i="17" s="1"/>
  <c r="C20" i="17" s="1"/>
  <c r="C21" i="17" s="1"/>
  <c r="C22" i="17" s="1"/>
  <c r="C23" i="17" s="1"/>
  <c r="C24" i="17" s="1"/>
  <c r="C25" i="17" s="1"/>
  <c r="C26" i="17" s="1"/>
  <c r="C27" i="17" s="1"/>
  <c r="C28" i="17" s="1"/>
  <c r="C29" i="17" s="1"/>
  <c r="C30" i="17" s="1"/>
  <c r="C31" i="17" s="1"/>
  <c r="G12" i="17"/>
  <c r="F12" i="17"/>
  <c r="J29" i="16"/>
  <c r="I29" i="16"/>
  <c r="H29" i="16"/>
  <c r="E29" i="16"/>
  <c r="D29" i="16"/>
  <c r="F29" i="16" s="1"/>
  <c r="G28" i="16"/>
  <c r="F28" i="16"/>
  <c r="G27" i="16"/>
  <c r="F27" i="16"/>
  <c r="G26" i="16"/>
  <c r="F26" i="16"/>
  <c r="G25" i="16"/>
  <c r="F25" i="16"/>
  <c r="G24" i="16"/>
  <c r="F24" i="16"/>
  <c r="G23" i="16"/>
  <c r="F23" i="16"/>
  <c r="G22" i="16"/>
  <c r="F22" i="16"/>
  <c r="G21" i="16"/>
  <c r="F21" i="16"/>
  <c r="G20" i="16"/>
  <c r="F20" i="16"/>
  <c r="G19" i="16"/>
  <c r="F19" i="16"/>
  <c r="G18" i="16"/>
  <c r="F18" i="16"/>
  <c r="G17" i="16"/>
  <c r="F17" i="16"/>
  <c r="G16" i="16"/>
  <c r="F16" i="16"/>
  <c r="G15" i="16"/>
  <c r="F15" i="16"/>
  <c r="C15" i="16"/>
  <c r="C16" i="16" s="1"/>
  <c r="C17" i="16" s="1"/>
  <c r="C18" i="16" s="1"/>
  <c r="C19" i="16" s="1"/>
  <c r="C20" i="16" s="1"/>
  <c r="C21" i="16" s="1"/>
  <c r="C22" i="16" s="1"/>
  <c r="C23" i="16" s="1"/>
  <c r="C24" i="16" s="1"/>
  <c r="C25" i="16" s="1"/>
  <c r="C26" i="16" s="1"/>
  <c r="C27" i="16" s="1"/>
  <c r="C28" i="16" s="1"/>
  <c r="G14" i="16"/>
  <c r="F14" i="16"/>
  <c r="G13" i="16"/>
  <c r="F13" i="16"/>
  <c r="G12" i="16"/>
  <c r="F12" i="16"/>
  <c r="G11" i="16"/>
  <c r="F11" i="16"/>
  <c r="G10" i="16"/>
  <c r="F10" i="16"/>
  <c r="C10" i="16"/>
  <c r="C11" i="16" s="1"/>
  <c r="C12" i="16" s="1"/>
  <c r="C13" i="16" s="1"/>
  <c r="C14" i="16" s="1"/>
  <c r="G9" i="16"/>
  <c r="F9" i="16"/>
  <c r="G26" i="15"/>
  <c r="F26" i="15"/>
  <c r="E26" i="15"/>
  <c r="D26" i="15"/>
  <c r="C26" i="15"/>
  <c r="H25" i="15"/>
  <c r="H24" i="15"/>
  <c r="H23" i="15"/>
  <c r="H22" i="15"/>
  <c r="H21" i="15"/>
  <c r="H20" i="15"/>
  <c r="H19" i="15"/>
  <c r="H18" i="15"/>
  <c r="H17" i="15"/>
  <c r="H16" i="15"/>
  <c r="H15" i="15"/>
  <c r="H14" i="15"/>
  <c r="H13" i="15"/>
  <c r="H12" i="15"/>
  <c r="H11" i="15"/>
  <c r="H10" i="15"/>
  <c r="H9" i="15"/>
  <c r="H8" i="15"/>
  <c r="B8" i="15"/>
  <c r="B9" i="15" s="1"/>
  <c r="B10" i="15" s="1"/>
  <c r="B11" i="15" s="1"/>
  <c r="B12" i="15" s="1"/>
  <c r="B13" i="15" s="1"/>
  <c r="B14" i="15" s="1"/>
  <c r="B15" i="15" s="1"/>
  <c r="B16" i="15" s="1"/>
  <c r="B17" i="15" s="1"/>
  <c r="B18" i="15" s="1"/>
  <c r="B19" i="15" s="1"/>
  <c r="B20" i="15" s="1"/>
  <c r="B21" i="15" s="1"/>
  <c r="B22" i="15" s="1"/>
  <c r="B23" i="15" s="1"/>
  <c r="B24" i="15" s="1"/>
  <c r="B25" i="15" s="1"/>
  <c r="H7" i="15"/>
  <c r="B7" i="15"/>
  <c r="H6" i="15"/>
  <c r="J32" i="14"/>
  <c r="J31" i="14"/>
  <c r="I30" i="14"/>
  <c r="H30" i="14"/>
  <c r="G30" i="14"/>
  <c r="F30" i="14"/>
  <c r="J29" i="14"/>
  <c r="J28" i="14"/>
  <c r="J27" i="14"/>
  <c r="J26" i="14"/>
  <c r="J25" i="14"/>
  <c r="J24" i="14"/>
  <c r="J23" i="14"/>
  <c r="J22" i="14"/>
  <c r="J21" i="14"/>
  <c r="J20" i="14"/>
  <c r="J19" i="14"/>
  <c r="J18" i="14"/>
  <c r="J17" i="14"/>
  <c r="J16" i="14"/>
  <c r="M15" i="14"/>
  <c r="J15" i="14"/>
  <c r="J14" i="14"/>
  <c r="M13" i="14"/>
  <c r="J13" i="14"/>
  <c r="T12" i="14"/>
  <c r="M12" i="14"/>
  <c r="J12" i="14"/>
  <c r="J11" i="14"/>
  <c r="A11" i="14"/>
  <c r="A12" i="14" s="1"/>
  <c r="A13" i="14" s="1"/>
  <c r="A14" i="14" s="1"/>
  <c r="A15" i="14" s="1"/>
  <c r="A16" i="14" s="1"/>
  <c r="A17" i="14" s="1"/>
  <c r="A18" i="14" s="1"/>
  <c r="A19" i="14" s="1"/>
  <c r="A20" i="14" s="1"/>
  <c r="A21" i="14" s="1"/>
  <c r="A22" i="14" s="1"/>
  <c r="A23" i="14" s="1"/>
  <c r="A24" i="14" s="1"/>
  <c r="A25" i="14" s="1"/>
  <c r="A26" i="14" s="1"/>
  <c r="A27" i="14" s="1"/>
  <c r="A28" i="14" s="1"/>
  <c r="A29" i="14" s="1"/>
  <c r="J10" i="14"/>
  <c r="M9" i="14"/>
  <c r="M10" i="14" s="1"/>
  <c r="D10" i="14" s="1"/>
  <c r="D3" i="14"/>
  <c r="M479" i="13"/>
  <c r="M478" i="13"/>
  <c r="L477" i="13"/>
  <c r="K477" i="13"/>
  <c r="J477" i="13"/>
  <c r="I477" i="13"/>
  <c r="M476" i="13"/>
  <c r="M475" i="13"/>
  <c r="M474" i="13"/>
  <c r="M473" i="13"/>
  <c r="M472" i="13"/>
  <c r="M471" i="13"/>
  <c r="M470" i="13"/>
  <c r="M469" i="13"/>
  <c r="M468" i="13"/>
  <c r="M467" i="13"/>
  <c r="M466" i="13"/>
  <c r="M465" i="13"/>
  <c r="M464" i="13"/>
  <c r="M463" i="13"/>
  <c r="M462" i="13"/>
  <c r="M461" i="13"/>
  <c r="M460" i="13"/>
  <c r="M459" i="13"/>
  <c r="M458" i="13"/>
  <c r="M457" i="13"/>
  <c r="M456" i="13"/>
  <c r="M455" i="13"/>
  <c r="M454" i="13"/>
  <c r="M453" i="13"/>
  <c r="M452" i="13"/>
  <c r="M451" i="13"/>
  <c r="M450" i="13"/>
  <c r="M449" i="13"/>
  <c r="M448" i="13"/>
  <c r="M447" i="13"/>
  <c r="M446" i="13"/>
  <c r="M445" i="13"/>
  <c r="M444" i="13"/>
  <c r="M443" i="13"/>
  <c r="M442" i="13"/>
  <c r="M441" i="13"/>
  <c r="M440" i="13"/>
  <c r="M439" i="13"/>
  <c r="M438" i="13"/>
  <c r="M437" i="13"/>
  <c r="M436" i="13"/>
  <c r="M435" i="13"/>
  <c r="M434" i="13"/>
  <c r="M433" i="13"/>
  <c r="M432" i="13"/>
  <c r="M431" i="13"/>
  <c r="M430" i="13"/>
  <c r="M429" i="13"/>
  <c r="M428" i="13"/>
  <c r="M427" i="13"/>
  <c r="M426" i="13"/>
  <c r="M425" i="13"/>
  <c r="M424" i="13"/>
  <c r="M423" i="13"/>
  <c r="M422" i="13"/>
  <c r="M421" i="13"/>
  <c r="M420" i="13"/>
  <c r="M419" i="13"/>
  <c r="M418" i="13"/>
  <c r="M417" i="13"/>
  <c r="M416" i="13"/>
  <c r="M415" i="13"/>
  <c r="M414" i="13"/>
  <c r="M413" i="13"/>
  <c r="M412" i="13"/>
  <c r="M411" i="13"/>
  <c r="M410" i="13"/>
  <c r="M409" i="13"/>
  <c r="M408" i="13"/>
  <c r="M407" i="13"/>
  <c r="M406" i="13"/>
  <c r="M405" i="13"/>
  <c r="M404" i="13"/>
  <c r="M403" i="13"/>
  <c r="M402" i="13"/>
  <c r="M401" i="13"/>
  <c r="M400" i="13"/>
  <c r="M399" i="13"/>
  <c r="M398" i="13"/>
  <c r="M397" i="13"/>
  <c r="M396" i="13"/>
  <c r="M395" i="13"/>
  <c r="M394" i="13"/>
  <c r="M393" i="13"/>
  <c r="M392" i="13"/>
  <c r="M391" i="13"/>
  <c r="M390" i="13"/>
  <c r="M389" i="13"/>
  <c r="M388" i="13"/>
  <c r="M387" i="13"/>
  <c r="M386" i="13"/>
  <c r="M385" i="13"/>
  <c r="M384" i="13"/>
  <c r="M383" i="13"/>
  <c r="M382" i="13"/>
  <c r="M381" i="13"/>
  <c r="M380" i="13"/>
  <c r="M379" i="13"/>
  <c r="M378" i="13"/>
  <c r="M377" i="13"/>
  <c r="M376" i="13"/>
  <c r="M375" i="13"/>
  <c r="M374" i="13"/>
  <c r="M373" i="13"/>
  <c r="M372" i="13"/>
  <c r="M371" i="13"/>
  <c r="M370" i="13"/>
  <c r="M369" i="13"/>
  <c r="M368" i="13"/>
  <c r="M367" i="13"/>
  <c r="M366" i="13"/>
  <c r="M365" i="13"/>
  <c r="M364" i="13"/>
  <c r="M363" i="13"/>
  <c r="M362" i="13"/>
  <c r="M361" i="13"/>
  <c r="M360" i="13"/>
  <c r="M359" i="13"/>
  <c r="M358" i="13"/>
  <c r="M357" i="13"/>
  <c r="M356" i="13"/>
  <c r="M355" i="13"/>
  <c r="M354" i="13"/>
  <c r="M353" i="13"/>
  <c r="M352" i="13"/>
  <c r="M351" i="13"/>
  <c r="M350" i="13"/>
  <c r="M349" i="13"/>
  <c r="M348" i="13"/>
  <c r="M347" i="13"/>
  <c r="M346" i="13"/>
  <c r="M345" i="13"/>
  <c r="M344" i="13"/>
  <c r="M343" i="13"/>
  <c r="M342" i="13"/>
  <c r="M341" i="13"/>
  <c r="M340" i="13"/>
  <c r="M339" i="13"/>
  <c r="M338" i="13"/>
  <c r="M337" i="13"/>
  <c r="M336" i="13"/>
  <c r="M335" i="13"/>
  <c r="M334" i="13"/>
  <c r="M333" i="13"/>
  <c r="M332" i="13"/>
  <c r="M331" i="13"/>
  <c r="M330" i="13"/>
  <c r="M329" i="13"/>
  <c r="M328" i="13"/>
  <c r="M327" i="13"/>
  <c r="M326" i="13"/>
  <c r="M325" i="13"/>
  <c r="M324" i="13"/>
  <c r="M323" i="13"/>
  <c r="M322" i="13"/>
  <c r="M321" i="13"/>
  <c r="M320" i="13"/>
  <c r="M319" i="13"/>
  <c r="M318" i="13"/>
  <c r="M317" i="13"/>
  <c r="M316" i="13"/>
  <c r="M315" i="13"/>
  <c r="M314" i="13"/>
  <c r="M313" i="13"/>
  <c r="M312" i="13"/>
  <c r="M311" i="13"/>
  <c r="M310" i="13"/>
  <c r="M309" i="13"/>
  <c r="M308" i="13"/>
  <c r="M307" i="13"/>
  <c r="M306" i="13"/>
  <c r="M305" i="13"/>
  <c r="M304" i="13"/>
  <c r="M303" i="13"/>
  <c r="M302" i="13"/>
  <c r="M301" i="13"/>
  <c r="M300" i="13"/>
  <c r="M299" i="13"/>
  <c r="M298" i="13"/>
  <c r="M297" i="13"/>
  <c r="M296" i="13"/>
  <c r="M295" i="13"/>
  <c r="M294" i="13"/>
  <c r="M293" i="13"/>
  <c r="M292" i="13"/>
  <c r="M291" i="13"/>
  <c r="M290" i="13"/>
  <c r="M289" i="13"/>
  <c r="M288" i="13"/>
  <c r="M287" i="13"/>
  <c r="M286" i="13"/>
  <c r="M285" i="13"/>
  <c r="M284" i="13"/>
  <c r="M283" i="13"/>
  <c r="M282" i="13"/>
  <c r="M281" i="13"/>
  <c r="M280" i="13"/>
  <c r="M279" i="13"/>
  <c r="M278" i="13"/>
  <c r="M277" i="13"/>
  <c r="M276" i="13"/>
  <c r="M275" i="13"/>
  <c r="M274" i="13"/>
  <c r="M273" i="13"/>
  <c r="M272" i="13"/>
  <c r="M271" i="13"/>
  <c r="M270" i="13"/>
  <c r="M269" i="13"/>
  <c r="M268" i="13"/>
  <c r="M267" i="13"/>
  <c r="M266" i="13"/>
  <c r="M265" i="13"/>
  <c r="M264" i="13"/>
  <c r="M263" i="13"/>
  <c r="M262" i="13"/>
  <c r="M261" i="13"/>
  <c r="M260" i="13"/>
  <c r="M259" i="13"/>
  <c r="M258" i="13"/>
  <c r="M257" i="13"/>
  <c r="M256" i="13"/>
  <c r="M255" i="13"/>
  <c r="M254" i="13"/>
  <c r="M253" i="13"/>
  <c r="M252" i="13"/>
  <c r="M251" i="13"/>
  <c r="M250" i="13"/>
  <c r="M249" i="13"/>
  <c r="M248" i="13"/>
  <c r="M247" i="13"/>
  <c r="M246" i="13"/>
  <c r="M245" i="13"/>
  <c r="M244" i="13"/>
  <c r="M243" i="13"/>
  <c r="M242" i="13"/>
  <c r="M241" i="13"/>
  <c r="M240" i="13"/>
  <c r="M239" i="13"/>
  <c r="M238" i="13"/>
  <c r="M237" i="13"/>
  <c r="M236" i="13"/>
  <c r="M235" i="13"/>
  <c r="M234" i="13"/>
  <c r="M233" i="13"/>
  <c r="M232" i="13"/>
  <c r="M231" i="13"/>
  <c r="M230" i="13"/>
  <c r="M229" i="13"/>
  <c r="M228" i="13"/>
  <c r="M227" i="13"/>
  <c r="M226" i="13"/>
  <c r="M225" i="13"/>
  <c r="M224" i="13"/>
  <c r="M223" i="13"/>
  <c r="M222" i="13"/>
  <c r="M221" i="13"/>
  <c r="M220" i="13"/>
  <c r="M219" i="13"/>
  <c r="M218" i="13"/>
  <c r="M217" i="13"/>
  <c r="M216" i="13"/>
  <c r="M215" i="13"/>
  <c r="M214" i="13"/>
  <c r="M213" i="13"/>
  <c r="M212" i="13"/>
  <c r="M211" i="13"/>
  <c r="M210" i="13"/>
  <c r="M209" i="13"/>
  <c r="M208" i="13"/>
  <c r="M207" i="13"/>
  <c r="M206" i="13"/>
  <c r="M205" i="13"/>
  <c r="M204" i="13"/>
  <c r="M203" i="13"/>
  <c r="M202" i="13"/>
  <c r="M201" i="13"/>
  <c r="M200" i="13"/>
  <c r="M199" i="13"/>
  <c r="M198" i="13"/>
  <c r="M197" i="13"/>
  <c r="M196" i="13"/>
  <c r="M195" i="13"/>
  <c r="M194" i="13"/>
  <c r="M193" i="13"/>
  <c r="M192" i="13"/>
  <c r="M191" i="13"/>
  <c r="M190" i="13"/>
  <c r="M189" i="13"/>
  <c r="M188" i="13"/>
  <c r="M187" i="13"/>
  <c r="M186" i="13"/>
  <c r="M185" i="13"/>
  <c r="M184" i="13"/>
  <c r="M183" i="13"/>
  <c r="M182" i="13"/>
  <c r="M181" i="13"/>
  <c r="M180" i="13"/>
  <c r="M179" i="13"/>
  <c r="M178" i="13"/>
  <c r="M177" i="13"/>
  <c r="M176" i="13"/>
  <c r="M175" i="13"/>
  <c r="M174" i="13"/>
  <c r="M173" i="13"/>
  <c r="M172" i="13"/>
  <c r="M171" i="13"/>
  <c r="M170" i="13"/>
  <c r="M169" i="13"/>
  <c r="M168" i="13"/>
  <c r="M167" i="13"/>
  <c r="M166" i="13"/>
  <c r="M165" i="13"/>
  <c r="M164" i="13"/>
  <c r="M163" i="13"/>
  <c r="M162" i="13"/>
  <c r="M161" i="13"/>
  <c r="M160" i="13"/>
  <c r="M159" i="13"/>
  <c r="M158" i="13"/>
  <c r="M157" i="13"/>
  <c r="M156" i="13"/>
  <c r="M155" i="13"/>
  <c r="M154" i="13"/>
  <c r="M153" i="13"/>
  <c r="M152" i="13"/>
  <c r="M151" i="13"/>
  <c r="M150" i="13"/>
  <c r="M149" i="13"/>
  <c r="M148" i="13"/>
  <c r="M147" i="13"/>
  <c r="M146" i="13"/>
  <c r="M145" i="13"/>
  <c r="M144" i="13"/>
  <c r="M143" i="13"/>
  <c r="M142" i="13"/>
  <c r="M141" i="13"/>
  <c r="M140" i="13"/>
  <c r="M139" i="13"/>
  <c r="M138" i="13"/>
  <c r="M137" i="13"/>
  <c r="M136" i="13"/>
  <c r="M135" i="13"/>
  <c r="M134" i="13"/>
  <c r="M133" i="13"/>
  <c r="M132" i="13"/>
  <c r="M131" i="13"/>
  <c r="M130" i="13"/>
  <c r="M129" i="13"/>
  <c r="M128" i="13"/>
  <c r="M127" i="13"/>
  <c r="M126" i="13"/>
  <c r="M125" i="13"/>
  <c r="M124" i="13"/>
  <c r="M123" i="13"/>
  <c r="M122" i="13"/>
  <c r="M121" i="13"/>
  <c r="M120" i="13"/>
  <c r="M119" i="13"/>
  <c r="M118" i="13"/>
  <c r="M117" i="13"/>
  <c r="M116" i="13"/>
  <c r="M115" i="13"/>
  <c r="M114" i="13"/>
  <c r="M113" i="13"/>
  <c r="M112" i="13"/>
  <c r="M111" i="13"/>
  <c r="M110" i="13"/>
  <c r="M109" i="13"/>
  <c r="M108" i="13"/>
  <c r="M107" i="13"/>
  <c r="M106" i="13"/>
  <c r="M105" i="13"/>
  <c r="M104" i="13"/>
  <c r="M103" i="13"/>
  <c r="M102" i="13"/>
  <c r="M101" i="13"/>
  <c r="M100" i="13"/>
  <c r="M99" i="13"/>
  <c r="M98" i="13"/>
  <c r="M97" i="13"/>
  <c r="M96" i="13"/>
  <c r="M95" i="13"/>
  <c r="M94" i="13"/>
  <c r="M93" i="13"/>
  <c r="M92" i="13"/>
  <c r="M91" i="13"/>
  <c r="M90" i="13"/>
  <c r="M89" i="13"/>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D44" i="13"/>
  <c r="C44" i="13"/>
  <c r="B44" i="13" s="1"/>
  <c r="M43" i="13"/>
  <c r="D43" i="13"/>
  <c r="C43" i="13"/>
  <c r="B43" i="13" s="1"/>
  <c r="M42" i="13"/>
  <c r="D42" i="13"/>
  <c r="C42" i="13"/>
  <c r="B42" i="13" s="1"/>
  <c r="M41" i="13"/>
  <c r="D41" i="13"/>
  <c r="C41" i="13"/>
  <c r="B41" i="13"/>
  <c r="M40" i="13"/>
  <c r="D40" i="13"/>
  <c r="C40" i="13"/>
  <c r="M39" i="13"/>
  <c r="D39" i="13"/>
  <c r="C39" i="13"/>
  <c r="M38" i="13"/>
  <c r="D38" i="13"/>
  <c r="C38" i="13"/>
  <c r="B38" i="13" s="1"/>
  <c r="M37" i="13"/>
  <c r="D37" i="13"/>
  <c r="C37" i="13"/>
  <c r="B37" i="13"/>
  <c r="M36" i="13"/>
  <c r="D36" i="13"/>
  <c r="C36" i="13"/>
  <c r="M35" i="13"/>
  <c r="D35" i="13"/>
  <c r="C35" i="13"/>
  <c r="B35" i="13" s="1"/>
  <c r="M34" i="13"/>
  <c r="D34" i="13"/>
  <c r="C34" i="13"/>
  <c r="B34" i="13" s="1"/>
  <c r="M33" i="13"/>
  <c r="D33" i="13"/>
  <c r="C33" i="13"/>
  <c r="B33" i="13"/>
  <c r="M32" i="13"/>
  <c r="D32" i="13"/>
  <c r="C32" i="13"/>
  <c r="B32" i="13" s="1"/>
  <c r="M31" i="13"/>
  <c r="D31" i="13"/>
  <c r="C31" i="13"/>
  <c r="B31" i="13"/>
  <c r="M30" i="13"/>
  <c r="D30" i="13"/>
  <c r="C30" i="13"/>
  <c r="B30" i="13"/>
  <c r="M29" i="13"/>
  <c r="D29" i="13"/>
  <c r="C29" i="13"/>
  <c r="B29" i="13" s="1"/>
  <c r="M28" i="13"/>
  <c r="D28" i="13"/>
  <c r="C28" i="13"/>
  <c r="B28" i="13" s="1"/>
  <c r="M27" i="13"/>
  <c r="D27" i="13"/>
  <c r="C27" i="13"/>
  <c r="B27" i="13" s="1"/>
  <c r="M26" i="13"/>
  <c r="D26" i="13"/>
  <c r="C26" i="13"/>
  <c r="B26" i="13" s="1"/>
  <c r="M25" i="13"/>
  <c r="D25" i="13"/>
  <c r="C25" i="13"/>
  <c r="B25" i="13" s="1"/>
  <c r="M24" i="13"/>
  <c r="D24" i="13"/>
  <c r="C24" i="13"/>
  <c r="M23" i="13"/>
  <c r="D23" i="13"/>
  <c r="C23" i="13"/>
  <c r="M22" i="13"/>
  <c r="D22" i="13"/>
  <c r="C22" i="13"/>
  <c r="B22" i="13"/>
  <c r="M21" i="13"/>
  <c r="D21" i="13"/>
  <c r="B21" i="13" s="1"/>
  <c r="C21" i="13"/>
  <c r="M20" i="13"/>
  <c r="D20" i="13"/>
  <c r="C20" i="13"/>
  <c r="B20" i="13"/>
  <c r="M19" i="13"/>
  <c r="D19" i="13"/>
  <c r="C19" i="13"/>
  <c r="B19" i="13"/>
  <c r="M18" i="13"/>
  <c r="D18" i="13"/>
  <c r="B18" i="13" s="1"/>
  <c r="C18" i="13"/>
  <c r="M17" i="13"/>
  <c r="D17" i="13"/>
  <c r="C17" i="13"/>
  <c r="M16" i="13"/>
  <c r="D16" i="13"/>
  <c r="C16" i="13"/>
  <c r="M15" i="13"/>
  <c r="D15" i="13"/>
  <c r="C15" i="13"/>
  <c r="B15" i="13"/>
  <c r="M14" i="13"/>
  <c r="D14" i="13"/>
  <c r="C14" i="13"/>
  <c r="B14" i="13"/>
  <c r="M13" i="13"/>
  <c r="D13" i="13"/>
  <c r="C13" i="13"/>
  <c r="M12" i="13"/>
  <c r="D12" i="13"/>
  <c r="C12" i="13"/>
  <c r="Y11" i="13"/>
  <c r="AA10" i="13" s="1"/>
  <c r="Y10" i="13" s="1"/>
  <c r="M11" i="13"/>
  <c r="D11" i="13"/>
  <c r="C11" i="13"/>
  <c r="M10" i="13"/>
  <c r="D10" i="13"/>
  <c r="C10" i="13"/>
  <c r="B10" i="13" s="1"/>
  <c r="P9" i="13"/>
  <c r="M9" i="13"/>
  <c r="E9" i="13"/>
  <c r="D9" i="13"/>
  <c r="C9" i="13"/>
  <c r="G2" i="13"/>
  <c r="C2" i="13"/>
  <c r="M477" i="13" l="1"/>
  <c r="B39" i="13"/>
  <c r="F32" i="17"/>
  <c r="G32" i="17"/>
  <c r="B36" i="13"/>
  <c r="G29" i="16"/>
  <c r="H43" i="13"/>
  <c r="R21" i="13" s="1"/>
  <c r="B40" i="13"/>
  <c r="E26" i="13"/>
  <c r="F26" i="13" s="1"/>
  <c r="A26" i="13" s="1"/>
  <c r="F29" i="13"/>
  <c r="A29" i="13" s="1"/>
  <c r="C45" i="13"/>
  <c r="E41" i="13"/>
  <c r="F41" i="13" s="1"/>
  <c r="A41" i="13" s="1"/>
  <c r="E37" i="13"/>
  <c r="F37" i="13" s="1"/>
  <c r="A37" i="13" s="1"/>
  <c r="E33" i="13"/>
  <c r="F33" i="13" s="1"/>
  <c r="E32" i="13"/>
  <c r="F32" i="13" s="1"/>
  <c r="A32" i="13" s="1"/>
  <c r="E31" i="13"/>
  <c r="F31" i="13" s="1"/>
  <c r="A31" i="13" s="1"/>
  <c r="E30" i="13"/>
  <c r="F30" i="13" s="1"/>
  <c r="A30" i="13" s="1"/>
  <c r="AA9" i="13"/>
  <c r="Y9" i="13" s="1"/>
  <c r="E10" i="13"/>
  <c r="B11" i="13"/>
  <c r="B12" i="13"/>
  <c r="B13" i="13"/>
  <c r="E14" i="13"/>
  <c r="F14" i="13" s="1"/>
  <c r="A14" i="13" s="1"/>
  <c r="B16" i="13"/>
  <c r="B17" i="13"/>
  <c r="E18" i="13"/>
  <c r="F18" i="13" s="1"/>
  <c r="A18" i="13" s="1"/>
  <c r="E20" i="13"/>
  <c r="F20" i="13" s="1"/>
  <c r="A20" i="13" s="1"/>
  <c r="E28" i="13"/>
  <c r="F28" i="13" s="1"/>
  <c r="A28" i="13" s="1"/>
  <c r="E36" i="13"/>
  <c r="F36" i="13" s="1"/>
  <c r="A36" i="13" s="1"/>
  <c r="E40" i="13"/>
  <c r="F40" i="13" s="1"/>
  <c r="A40" i="13" s="1"/>
  <c r="E13" i="13"/>
  <c r="E17" i="13"/>
  <c r="E19" i="13"/>
  <c r="F19" i="13" s="1"/>
  <c r="A19" i="13" s="1"/>
  <c r="E24" i="13"/>
  <c r="E27" i="13"/>
  <c r="F27" i="13" s="1"/>
  <c r="A27" i="13" s="1"/>
  <c r="B9" i="13"/>
  <c r="E21" i="13"/>
  <c r="F21" i="13" s="1"/>
  <c r="B23" i="13"/>
  <c r="B24" i="13"/>
  <c r="H31" i="13" s="1"/>
  <c r="R20" i="13" s="1"/>
  <c r="E25" i="13"/>
  <c r="F25" i="13" s="1"/>
  <c r="A25" i="13" s="1"/>
  <c r="E29" i="13"/>
  <c r="D46" i="13"/>
  <c r="E11" i="13"/>
  <c r="E12" i="13"/>
  <c r="E16" i="13"/>
  <c r="E23" i="13"/>
  <c r="E35" i="13"/>
  <c r="F35" i="13" s="1"/>
  <c r="A35" i="13" s="1"/>
  <c r="E39" i="13"/>
  <c r="F39" i="13" s="1"/>
  <c r="A39" i="13" s="1"/>
  <c r="D45" i="13"/>
  <c r="E15" i="13"/>
  <c r="F15" i="13" s="1"/>
  <c r="A15" i="13" s="1"/>
  <c r="E22" i="13"/>
  <c r="F22" i="13" s="1"/>
  <c r="A22" i="13" s="1"/>
  <c r="E34" i="13"/>
  <c r="F34" i="13" s="1"/>
  <c r="A34" i="13" s="1"/>
  <c r="E38" i="13"/>
  <c r="F38" i="13" s="1"/>
  <c r="A38" i="13" s="1"/>
  <c r="E42" i="13"/>
  <c r="F42" i="13" s="1"/>
  <c r="A42" i="13" s="1"/>
  <c r="E43" i="13"/>
  <c r="F43" i="13" s="1"/>
  <c r="A43" i="13" s="1"/>
  <c r="E44" i="13"/>
  <c r="F44" i="13" s="1"/>
  <c r="A44" i="13" s="1"/>
  <c r="E45" i="13"/>
  <c r="J30" i="14"/>
  <c r="C10" i="14"/>
  <c r="C11" i="14"/>
  <c r="V11" i="14"/>
  <c r="T11" i="14" s="1"/>
  <c r="H26" i="15"/>
  <c r="V10" i="14"/>
  <c r="T10" i="14" s="1"/>
  <c r="E10" i="14"/>
  <c r="F34" i="9"/>
  <c r="E33" i="9"/>
  <c r="D11" i="14" l="1"/>
  <c r="C12" i="14"/>
  <c r="D12" i="14"/>
  <c r="K10" i="14"/>
  <c r="AA10" i="14" s="1"/>
  <c r="D13" i="14"/>
  <c r="A21" i="13"/>
  <c r="B45" i="13"/>
  <c r="C46" i="13"/>
  <c r="E46" i="13"/>
  <c r="E11" i="14"/>
  <c r="H19" i="13"/>
  <c r="R19" i="13" s="1"/>
  <c r="F9" i="13"/>
  <c r="H20" i="13"/>
  <c r="S19" i="13" s="1"/>
  <c r="F10" i="13"/>
  <c r="A10" i="13" s="1"/>
  <c r="D47" i="13"/>
  <c r="A33" i="13"/>
  <c r="H42" i="13"/>
  <c r="F24" i="13"/>
  <c r="A24" i="13" s="1"/>
  <c r="F13" i="13"/>
  <c r="A13" i="13" s="1"/>
  <c r="F23" i="13"/>
  <c r="A23" i="13" s="1"/>
  <c r="F17" i="13"/>
  <c r="A17" i="13" s="1"/>
  <c r="F12" i="13"/>
  <c r="A12" i="13" s="1"/>
  <c r="H32" i="13"/>
  <c r="S20" i="13" s="1"/>
  <c r="Q20" i="13" s="1"/>
  <c r="F16" i="13"/>
  <c r="A16" i="13" s="1"/>
  <c r="F11" i="13"/>
  <c r="A11" i="13" s="1"/>
  <c r="H44" i="13"/>
  <c r="S21" i="13" s="1"/>
  <c r="Q21" i="13" s="1"/>
  <c r="A5" i="7"/>
  <c r="C75" i="4"/>
  <c r="D79" i="4" s="1"/>
  <c r="C67" i="4"/>
  <c r="B79" i="4" s="1"/>
  <c r="D48" i="13" l="1"/>
  <c r="K11" i="14"/>
  <c r="AA11" i="14" s="1"/>
  <c r="B11" i="14"/>
  <c r="A9" i="13"/>
  <c r="H18" i="13"/>
  <c r="Q19" i="13"/>
  <c r="B46" i="13"/>
  <c r="F46" i="13" s="1"/>
  <c r="A46" i="13" s="1"/>
  <c r="C47" i="13"/>
  <c r="E48" i="13" s="1"/>
  <c r="H30" i="13"/>
  <c r="F45" i="13"/>
  <c r="E47" i="13"/>
  <c r="E12" i="14"/>
  <c r="C13" i="14"/>
  <c r="G79" i="4"/>
  <c r="A45" i="13" l="1"/>
  <c r="B12" i="14"/>
  <c r="K12" i="14"/>
  <c r="AA12" i="14" s="1"/>
  <c r="D49" i="13"/>
  <c r="E13" i="14"/>
  <c r="D14" i="14"/>
  <c r="C14" i="14"/>
  <c r="B47" i="13"/>
  <c r="C48" i="13"/>
  <c r="D1" i="3"/>
  <c r="D50" i="13" l="1"/>
  <c r="B48" i="13"/>
  <c r="F48" i="13" s="1"/>
  <c r="A48" i="13" s="1"/>
  <c r="E49" i="13"/>
  <c r="C49" i="13"/>
  <c r="C50" i="13" s="1"/>
  <c r="B50" i="13" s="1"/>
  <c r="D15" i="14"/>
  <c r="C15" i="14"/>
  <c r="C16" i="14" s="1"/>
  <c r="K13" i="14"/>
  <c r="AA13" i="14" s="1"/>
  <c r="B13" i="14"/>
  <c r="E50" i="13"/>
  <c r="F47" i="13"/>
  <c r="E14" i="14"/>
  <c r="C17" i="14" l="1"/>
  <c r="A47" i="13"/>
  <c r="K14" i="14"/>
  <c r="AA14" i="14" s="1"/>
  <c r="B14" i="14"/>
  <c r="E15" i="14"/>
  <c r="D17" i="14"/>
  <c r="D16" i="14"/>
  <c r="E16" i="14" s="1"/>
  <c r="B49" i="13"/>
  <c r="C52" i="13"/>
  <c r="E53" i="13" s="1"/>
  <c r="F50" i="13"/>
  <c r="A50" i="13" s="1"/>
  <c r="E51" i="13"/>
  <c r="D51" i="13"/>
  <c r="D18" i="14"/>
  <c r="C51" i="13"/>
  <c r="C53" i="13" s="1"/>
  <c r="E17" i="14" l="1"/>
  <c r="B16" i="14"/>
  <c r="K16" i="14"/>
  <c r="AA16" i="14" s="1"/>
  <c r="B51" i="13"/>
  <c r="F51" i="13" s="1"/>
  <c r="A51" i="13" s="1"/>
  <c r="K15" i="14"/>
  <c r="AA15" i="14" s="1"/>
  <c r="B15" i="14"/>
  <c r="E54" i="13"/>
  <c r="C54" i="13"/>
  <c r="C55" i="13" s="1"/>
  <c r="E56" i="13" s="1"/>
  <c r="B17" i="14"/>
  <c r="K17" i="14"/>
  <c r="AA17" i="14" s="1"/>
  <c r="F49" i="13"/>
  <c r="D52" i="13"/>
  <c r="E52" i="13"/>
  <c r="C18" i="14"/>
  <c r="A49" i="13" l="1"/>
  <c r="E18" i="14"/>
  <c r="D19" i="14"/>
  <c r="C19" i="14"/>
  <c r="D20" i="14" s="1"/>
  <c r="D53" i="13"/>
  <c r="E55" i="13"/>
  <c r="H56" i="13" s="1"/>
  <c r="S22" i="13" s="1"/>
  <c r="C56" i="13"/>
  <c r="B52" i="13"/>
  <c r="B18" i="14" l="1"/>
  <c r="K18" i="14"/>
  <c r="AA18" i="14" s="1"/>
  <c r="E57" i="13"/>
  <c r="C57" i="13"/>
  <c r="F52" i="13"/>
  <c r="B53" i="13"/>
  <c r="F53" i="13" s="1"/>
  <c r="A53" i="13" s="1"/>
  <c r="D54" i="13"/>
  <c r="E19" i="14"/>
  <c r="C20" i="14"/>
  <c r="E20" i="14" l="1"/>
  <c r="D21" i="14"/>
  <c r="C21" i="14"/>
  <c r="A52" i="13"/>
  <c r="D55" i="13"/>
  <c r="B54" i="13"/>
  <c r="F54" i="13" s="1"/>
  <c r="A54" i="13" s="1"/>
  <c r="B19" i="14"/>
  <c r="K19" i="14"/>
  <c r="AA19" i="14" s="1"/>
  <c r="E58" i="13"/>
  <c r="C58" i="13"/>
  <c r="C59" i="13" l="1"/>
  <c r="E59" i="13"/>
  <c r="B20" i="14"/>
  <c r="K20" i="14"/>
  <c r="AA20" i="14" s="1"/>
  <c r="D56" i="13"/>
  <c r="B55" i="13"/>
  <c r="F55" i="13" s="1"/>
  <c r="E21" i="14"/>
  <c r="C22" i="14"/>
  <c r="D22" i="14"/>
  <c r="A55" i="13" l="1"/>
  <c r="E60" i="13"/>
  <c r="C60" i="13"/>
  <c r="D57" i="13"/>
  <c r="B56" i="13"/>
  <c r="E22" i="14"/>
  <c r="C23" i="14"/>
  <c r="D23" i="14"/>
  <c r="B21" i="14"/>
  <c r="K21" i="14"/>
  <c r="AA21" i="14" s="1"/>
  <c r="D58" i="13" l="1"/>
  <c r="B57" i="13"/>
  <c r="E23" i="14"/>
  <c r="D24" i="14"/>
  <c r="C24" i="14"/>
  <c r="E61" i="13"/>
  <c r="C61" i="13"/>
  <c r="F56" i="13"/>
  <c r="H55" i="13"/>
  <c r="R22" i="13" s="1"/>
  <c r="Q22" i="13" s="1"/>
  <c r="B22" i="14"/>
  <c r="K22" i="14"/>
  <c r="AA22" i="14" s="1"/>
  <c r="B23" i="14" l="1"/>
  <c r="K23" i="14"/>
  <c r="AA23" i="14" s="1"/>
  <c r="E62" i="13"/>
  <c r="C62" i="13"/>
  <c r="O22" i="13"/>
  <c r="O21" i="13"/>
  <c r="O20" i="13"/>
  <c r="O19" i="13"/>
  <c r="F57" i="13"/>
  <c r="A56" i="13"/>
  <c r="H54" i="13"/>
  <c r="E24" i="14"/>
  <c r="D25" i="14"/>
  <c r="C25" i="14"/>
  <c r="D59" i="13"/>
  <c r="B58" i="13"/>
  <c r="F58" i="13" s="1"/>
  <c r="A58" i="13" s="1"/>
  <c r="Q25" i="13" l="1"/>
  <c r="Q26" i="13" s="1"/>
  <c r="Q28" i="13" s="1"/>
  <c r="Q24" i="13"/>
  <c r="Q27" i="13" s="1"/>
  <c r="A57" i="13"/>
  <c r="E25" i="14"/>
  <c r="C26" i="14"/>
  <c r="D26" i="14"/>
  <c r="B24" i="14"/>
  <c r="K24" i="14"/>
  <c r="AA24" i="14" s="1"/>
  <c r="D60" i="13"/>
  <c r="B59" i="13"/>
  <c r="F59" i="13" s="1"/>
  <c r="A59" i="13" s="1"/>
  <c r="E63" i="13"/>
  <c r="C63" i="13"/>
  <c r="B25" i="14" l="1"/>
  <c r="K25" i="14"/>
  <c r="AA25" i="14" s="1"/>
  <c r="C64" i="13"/>
  <c r="E64" i="13"/>
  <c r="D61" i="13"/>
  <c r="B60" i="13"/>
  <c r="E26" i="14"/>
  <c r="C27" i="14"/>
  <c r="D27" i="14"/>
  <c r="F60" i="13" l="1"/>
  <c r="E65" i="13"/>
  <c r="C65" i="13"/>
  <c r="E27" i="14"/>
  <c r="C28" i="14"/>
  <c r="D28" i="14"/>
  <c r="D62" i="13"/>
  <c r="B61" i="13"/>
  <c r="F61" i="13" s="1"/>
  <c r="A61" i="13" s="1"/>
  <c r="B26" i="14"/>
  <c r="K26" i="14"/>
  <c r="AA26" i="14" s="1"/>
  <c r="E28" i="14" l="1"/>
  <c r="C29" i="14"/>
  <c r="D29" i="14"/>
  <c r="D30" i="14" s="1"/>
  <c r="E32" i="14" s="1"/>
  <c r="B27" i="14"/>
  <c r="K27" i="14"/>
  <c r="AA27" i="14" s="1"/>
  <c r="D63" i="13"/>
  <c r="B62" i="13"/>
  <c r="F62" i="13" s="1"/>
  <c r="A62" i="13" s="1"/>
  <c r="C66" i="13"/>
  <c r="E66" i="13"/>
  <c r="A60" i="13"/>
  <c r="D64" i="13" l="1"/>
  <c r="B63" i="13"/>
  <c r="F63" i="13" s="1"/>
  <c r="A63" i="13" s="1"/>
  <c r="E67" i="13"/>
  <c r="C67" i="13"/>
  <c r="E29" i="14"/>
  <c r="C30" i="14"/>
  <c r="E31" i="14" s="1"/>
  <c r="B28" i="14"/>
  <c r="K28" i="14"/>
  <c r="AA28" i="14" s="1"/>
  <c r="B29" i="14" l="1"/>
  <c r="K29" i="14"/>
  <c r="AA29" i="14" s="1"/>
  <c r="E30" i="14"/>
  <c r="E68" i="13"/>
  <c r="H68" i="13" s="1"/>
  <c r="C68" i="13"/>
  <c r="D65" i="13"/>
  <c r="B64" i="13"/>
  <c r="F64" i="13" s="1"/>
  <c r="D66" i="13" l="1"/>
  <c r="B65" i="13"/>
  <c r="F65" i="13" s="1"/>
  <c r="A65" i="13" s="1"/>
  <c r="A64" i="13"/>
  <c r="E69" i="13"/>
  <c r="C69" i="13"/>
  <c r="C70" i="13" l="1"/>
  <c r="E70" i="13"/>
  <c r="D67" i="13"/>
  <c r="B66" i="13"/>
  <c r="F66" i="13" s="1"/>
  <c r="A66" i="13" s="1"/>
  <c r="E71" i="13" l="1"/>
  <c r="C71" i="13"/>
  <c r="D68" i="13"/>
  <c r="B67" i="13"/>
  <c r="F67" i="13" s="1"/>
  <c r="A67" i="13" s="1"/>
  <c r="C72" i="13" l="1"/>
  <c r="E72" i="13"/>
  <c r="D69" i="13"/>
  <c r="B68" i="13"/>
  <c r="C73" i="13" l="1"/>
  <c r="E73" i="13"/>
  <c r="F68" i="13"/>
  <c r="H67" i="13"/>
  <c r="D70" i="13"/>
  <c r="B69" i="13"/>
  <c r="C74" i="13" l="1"/>
  <c r="E74" i="13"/>
  <c r="A68" i="13"/>
  <c r="H66" i="13"/>
  <c r="F69" i="13"/>
  <c r="D71" i="13"/>
  <c r="B70" i="13"/>
  <c r="F70" i="13" s="1"/>
  <c r="A70" i="13" s="1"/>
  <c r="E75" i="13" l="1"/>
  <c r="C75" i="13"/>
  <c r="D72" i="13"/>
  <c r="B71" i="13"/>
  <c r="A69" i="13"/>
  <c r="D73" i="13" l="1"/>
  <c r="B72" i="13"/>
  <c r="F72" i="13" s="1"/>
  <c r="A72" i="13" s="1"/>
  <c r="C76" i="13"/>
  <c r="E76" i="13"/>
  <c r="F71" i="13"/>
  <c r="A71" i="13" l="1"/>
  <c r="E77" i="13"/>
  <c r="C77" i="13"/>
  <c r="D74" i="13"/>
  <c r="B73" i="13"/>
  <c r="D75" i="13" l="1"/>
  <c r="B74" i="13"/>
  <c r="F74" i="13" s="1"/>
  <c r="A74" i="13" s="1"/>
  <c r="F73" i="13"/>
  <c r="E78" i="13"/>
  <c r="C78" i="13"/>
  <c r="C79" i="13" l="1"/>
  <c r="E79" i="13"/>
  <c r="A73" i="13"/>
  <c r="D76" i="13"/>
  <c r="B75" i="13"/>
  <c r="F75" i="13" l="1"/>
  <c r="D77" i="13"/>
  <c r="B76" i="13"/>
  <c r="F76" i="13" s="1"/>
  <c r="A76" i="13" s="1"/>
  <c r="E80" i="13"/>
  <c r="H80" i="13" s="1"/>
  <c r="C80" i="13"/>
  <c r="E81" i="13" l="1"/>
  <c r="C81" i="13"/>
  <c r="D78" i="13"/>
  <c r="B77" i="13"/>
  <c r="F77" i="13" s="1"/>
  <c r="A77" i="13" s="1"/>
  <c r="A75" i="13"/>
  <c r="D79" i="13" l="1"/>
  <c r="B78" i="13"/>
  <c r="F78" i="13" s="1"/>
  <c r="C82" i="13"/>
  <c r="E82" i="13"/>
  <c r="A78" i="13" l="1"/>
  <c r="C83" i="13"/>
  <c r="E83" i="13"/>
  <c r="D80" i="13"/>
  <c r="B79" i="13"/>
  <c r="F79" i="13" s="1"/>
  <c r="A79" i="13" s="1"/>
  <c r="D81" i="13" l="1"/>
  <c r="B80" i="13"/>
  <c r="E84" i="13"/>
  <c r="C84" i="13"/>
  <c r="F80" i="13" l="1"/>
  <c r="H79" i="13"/>
  <c r="C85" i="13"/>
  <c r="E85" i="13"/>
  <c r="D82" i="13"/>
  <c r="B81" i="13"/>
  <c r="F81" i="13" l="1"/>
  <c r="D83" i="13"/>
  <c r="B82" i="13"/>
  <c r="F82" i="13" s="1"/>
  <c r="A82" i="13" s="1"/>
  <c r="C86" i="13"/>
  <c r="E86" i="13"/>
  <c r="A80" i="13"/>
  <c r="H78" i="13"/>
  <c r="D84" i="13" l="1"/>
  <c r="B83" i="13"/>
  <c r="F83" i="13" s="1"/>
  <c r="A83" i="13" s="1"/>
  <c r="A81" i="13"/>
  <c r="C87" i="13"/>
  <c r="E87" i="13"/>
  <c r="C88" i="13" l="1"/>
  <c r="E88" i="13"/>
  <c r="D85" i="13"/>
  <c r="B84" i="13"/>
  <c r="D86" i="13" l="1"/>
  <c r="B85" i="13"/>
  <c r="F85" i="13" s="1"/>
  <c r="A85" i="13" s="1"/>
  <c r="C89" i="13"/>
  <c r="E89" i="13"/>
  <c r="F84" i="13"/>
  <c r="E90" i="13" l="1"/>
  <c r="C90" i="13"/>
  <c r="A84" i="13"/>
  <c r="D87" i="13"/>
  <c r="B86" i="13"/>
  <c r="E91" i="13" l="1"/>
  <c r="C91" i="13"/>
  <c r="D88" i="13"/>
  <c r="B87" i="13"/>
  <c r="F87" i="13" s="1"/>
  <c r="A87" i="13" s="1"/>
  <c r="F86" i="13"/>
  <c r="D89" i="13" l="1"/>
  <c r="B88" i="13"/>
  <c r="E92" i="13"/>
  <c r="H92" i="13" s="1"/>
  <c r="C92" i="13"/>
  <c r="A86" i="13"/>
  <c r="F88" i="13" l="1"/>
  <c r="C93" i="13"/>
  <c r="E93" i="13"/>
  <c r="D90" i="13"/>
  <c r="B89" i="13"/>
  <c r="F89" i="13" s="1"/>
  <c r="A89" i="13" s="1"/>
  <c r="E94" i="13" l="1"/>
  <c r="C94" i="13"/>
  <c r="D91" i="13"/>
  <c r="B90" i="13"/>
  <c r="F90" i="13" s="1"/>
  <c r="A90" i="13" s="1"/>
  <c r="A88" i="13"/>
  <c r="E95" i="13" l="1"/>
  <c r="C95" i="13"/>
  <c r="D92" i="13"/>
  <c r="B91" i="13"/>
  <c r="F91" i="13" s="1"/>
  <c r="E96" i="13" l="1"/>
  <c r="C96" i="13"/>
  <c r="A91" i="13"/>
  <c r="D93" i="13"/>
  <c r="B92" i="13"/>
  <c r="E97" i="13" l="1"/>
  <c r="C97" i="13"/>
  <c r="F92" i="13"/>
  <c r="H91" i="13"/>
  <c r="D94" i="13"/>
  <c r="B93" i="13"/>
  <c r="E98" i="13" l="1"/>
  <c r="C98" i="13"/>
  <c r="A92" i="13"/>
  <c r="H90" i="13"/>
  <c r="F93" i="13"/>
  <c r="D95" i="13"/>
  <c r="B94" i="13"/>
  <c r="F94" i="13" s="1"/>
  <c r="A94" i="13" s="1"/>
  <c r="D96" i="13" l="1"/>
  <c r="B95" i="13"/>
  <c r="A93" i="13"/>
  <c r="C99" i="13"/>
  <c r="E99" i="13"/>
  <c r="E100" i="13" l="1"/>
  <c r="C100" i="13"/>
  <c r="F95" i="13"/>
  <c r="D97" i="13"/>
  <c r="B96" i="13"/>
  <c r="F96" i="13" s="1"/>
  <c r="A96" i="13" s="1"/>
  <c r="E101" i="13" l="1"/>
  <c r="C101" i="13"/>
  <c r="D98" i="13"/>
  <c r="B97" i="13"/>
  <c r="F97" i="13" s="1"/>
  <c r="A97" i="13" s="1"/>
  <c r="A95" i="13"/>
  <c r="D99" i="13" l="1"/>
  <c r="B98" i="13"/>
  <c r="C102" i="13"/>
  <c r="E102" i="13"/>
  <c r="E103" i="13" l="1"/>
  <c r="C103" i="13"/>
  <c r="F98" i="13"/>
  <c r="D100" i="13"/>
  <c r="B99" i="13"/>
  <c r="F99" i="13" s="1"/>
  <c r="A99" i="13" s="1"/>
  <c r="C104" i="13" l="1"/>
  <c r="E104" i="13"/>
  <c r="H104" i="13" s="1"/>
  <c r="A98" i="13"/>
  <c r="D101" i="13"/>
  <c r="B100" i="13"/>
  <c r="F100" i="13" s="1"/>
  <c r="A100" i="13" s="1"/>
  <c r="D102" i="13" l="1"/>
  <c r="B101" i="13"/>
  <c r="F101" i="13" s="1"/>
  <c r="A101" i="13" s="1"/>
  <c r="E105" i="13"/>
  <c r="C105" i="13"/>
  <c r="E106" i="13" l="1"/>
  <c r="C106" i="13"/>
  <c r="D103" i="13"/>
  <c r="B102" i="13"/>
  <c r="F102" i="13" s="1"/>
  <c r="E107" i="13" l="1"/>
  <c r="C107" i="13"/>
  <c r="A102" i="13"/>
  <c r="D104" i="13"/>
  <c r="B103" i="13"/>
  <c r="F103" i="13" s="1"/>
  <c r="A103" i="13" s="1"/>
  <c r="C108" i="13" l="1"/>
  <c r="E108" i="13"/>
  <c r="D105" i="13"/>
  <c r="B104" i="13"/>
  <c r="C109" i="13" l="1"/>
  <c r="E109" i="13"/>
  <c r="F104" i="13"/>
  <c r="H103" i="13"/>
  <c r="D106" i="13"/>
  <c r="B105" i="13"/>
  <c r="D107" i="13" l="1"/>
  <c r="B106" i="13"/>
  <c r="F106" i="13" s="1"/>
  <c r="A106" i="13" s="1"/>
  <c r="A104" i="13"/>
  <c r="H102" i="13"/>
  <c r="F105" i="13"/>
  <c r="C110" i="13"/>
  <c r="E110" i="13"/>
  <c r="C111" i="13" l="1"/>
  <c r="E111" i="13"/>
  <c r="A105" i="13"/>
  <c r="D108" i="13"/>
  <c r="B107" i="13"/>
  <c r="F107" i="13" s="1"/>
  <c r="A107" i="13" s="1"/>
  <c r="D109" i="13" l="1"/>
  <c r="B108" i="13"/>
  <c r="F108" i="13" s="1"/>
  <c r="A108" i="13" s="1"/>
  <c r="E112" i="13"/>
  <c r="C112" i="13"/>
  <c r="D110" i="13" l="1"/>
  <c r="B109" i="13"/>
  <c r="E113" i="13"/>
  <c r="C113" i="13"/>
  <c r="F109" i="13" l="1"/>
  <c r="C114" i="13"/>
  <c r="E114" i="13"/>
  <c r="D111" i="13"/>
  <c r="B110" i="13"/>
  <c r="F110" i="13" s="1"/>
  <c r="A110" i="13" s="1"/>
  <c r="C115" i="13" l="1"/>
  <c r="E115" i="13"/>
  <c r="D112" i="13"/>
  <c r="B111" i="13"/>
  <c r="F111" i="13" s="1"/>
  <c r="A111" i="13" s="1"/>
  <c r="A109" i="13"/>
  <c r="E116" i="13" l="1"/>
  <c r="H116" i="13" s="1"/>
  <c r="C116" i="13"/>
  <c r="D113" i="13"/>
  <c r="B112" i="13"/>
  <c r="F112" i="13" s="1"/>
  <c r="D114" i="13" l="1"/>
  <c r="B113" i="13"/>
  <c r="F113" i="13" s="1"/>
  <c r="A113" i="13" s="1"/>
  <c r="E117" i="13"/>
  <c r="C117" i="13"/>
  <c r="A112" i="13"/>
  <c r="C118" i="13" l="1"/>
  <c r="E118" i="13"/>
  <c r="D115" i="13"/>
  <c r="B114" i="13"/>
  <c r="F114" i="13" s="1"/>
  <c r="A114" i="13" s="1"/>
  <c r="C119" i="13" l="1"/>
  <c r="E119" i="13"/>
  <c r="D116" i="13"/>
  <c r="B115" i="13"/>
  <c r="F115" i="13" s="1"/>
  <c r="A115" i="13" s="1"/>
  <c r="E120" i="13" l="1"/>
  <c r="C120" i="13"/>
  <c r="D117" i="13"/>
  <c r="B116" i="13"/>
  <c r="E121" i="13" l="1"/>
  <c r="C121" i="13"/>
  <c r="F116" i="13"/>
  <c r="H115" i="13"/>
  <c r="D118" i="13"/>
  <c r="B117" i="13"/>
  <c r="A116" i="13" l="1"/>
  <c r="H114" i="13"/>
  <c r="C122" i="13"/>
  <c r="E122" i="13"/>
  <c r="D119" i="13"/>
  <c r="B118" i="13"/>
  <c r="F118" i="13" s="1"/>
  <c r="A118" i="13" s="1"/>
  <c r="F117" i="13"/>
  <c r="E123" i="13" l="1"/>
  <c r="C123" i="13"/>
  <c r="D120" i="13"/>
  <c r="B119" i="13"/>
  <c r="A117" i="13"/>
  <c r="D121" i="13" l="1"/>
  <c r="B120" i="13"/>
  <c r="F120" i="13" s="1"/>
  <c r="A120" i="13" s="1"/>
  <c r="C124" i="13"/>
  <c r="E124" i="13"/>
  <c r="F119" i="13"/>
  <c r="C125" i="13" l="1"/>
  <c r="E125" i="13"/>
  <c r="A119" i="13"/>
  <c r="D122" i="13"/>
  <c r="B121" i="13"/>
  <c r="D123" i="13" l="1"/>
  <c r="B122" i="13"/>
  <c r="F122" i="13" s="1"/>
  <c r="A122" i="13" s="1"/>
  <c r="F121" i="13"/>
  <c r="C126" i="13"/>
  <c r="E126" i="13"/>
  <c r="A121" i="13" l="1"/>
  <c r="C127" i="13"/>
  <c r="E127" i="13"/>
  <c r="D124" i="13"/>
  <c r="B123" i="13"/>
  <c r="E128" i="13" l="1"/>
  <c r="H128" i="13" s="1"/>
  <c r="C128" i="13"/>
  <c r="F123" i="13"/>
  <c r="D125" i="13"/>
  <c r="B124" i="13"/>
  <c r="F124" i="13" s="1"/>
  <c r="A124" i="13" s="1"/>
  <c r="A123" i="13" l="1"/>
  <c r="C129" i="13"/>
  <c r="E129" i="13"/>
  <c r="D126" i="13"/>
  <c r="B125" i="13"/>
  <c r="F125" i="13" s="1"/>
  <c r="A125" i="13" s="1"/>
  <c r="C130" i="13" l="1"/>
  <c r="E130" i="13"/>
  <c r="D127" i="13"/>
  <c r="B126" i="13"/>
  <c r="F126" i="13" s="1"/>
  <c r="A126" i="13" s="1"/>
  <c r="D128" i="13" l="1"/>
  <c r="B127" i="13"/>
  <c r="F127" i="13" s="1"/>
  <c r="A127" i="13" s="1"/>
  <c r="E131" i="13"/>
  <c r="C131" i="13"/>
  <c r="C132" i="13" l="1"/>
  <c r="E132" i="13"/>
  <c r="D129" i="13"/>
  <c r="B128" i="13"/>
  <c r="C133" i="13" l="1"/>
  <c r="E133" i="13"/>
  <c r="F128" i="13"/>
  <c r="H127" i="13"/>
  <c r="D130" i="13"/>
  <c r="B129" i="13"/>
  <c r="A128" i="13" l="1"/>
  <c r="H126" i="13"/>
  <c r="D131" i="13"/>
  <c r="B130" i="13"/>
  <c r="F130" i="13" s="1"/>
  <c r="A130" i="13" s="1"/>
  <c r="F129" i="13"/>
  <c r="E134" i="13"/>
  <c r="C134" i="13"/>
  <c r="D132" i="13" l="1"/>
  <c r="B131" i="13"/>
  <c r="F131" i="13" s="1"/>
  <c r="A131" i="13" s="1"/>
  <c r="A129" i="13"/>
  <c r="E135" i="13"/>
  <c r="C135" i="13"/>
  <c r="E136" i="13" l="1"/>
  <c r="C136" i="13"/>
  <c r="D133" i="13"/>
  <c r="B132" i="13"/>
  <c r="F132" i="13" l="1"/>
  <c r="E137" i="13"/>
  <c r="C137" i="13"/>
  <c r="D134" i="13"/>
  <c r="B133" i="13"/>
  <c r="F133" i="13" s="1"/>
  <c r="A133" i="13" s="1"/>
  <c r="D135" i="13" l="1"/>
  <c r="B134" i="13"/>
  <c r="F134" i="13" s="1"/>
  <c r="A134" i="13" s="1"/>
  <c r="C138" i="13"/>
  <c r="E138" i="13"/>
  <c r="A132" i="13"/>
  <c r="E139" i="13" l="1"/>
  <c r="C139" i="13"/>
  <c r="D136" i="13"/>
  <c r="B135" i="13"/>
  <c r="C140" i="13" l="1"/>
  <c r="E140" i="13"/>
  <c r="H140" i="13" s="1"/>
  <c r="D137" i="13"/>
  <c r="B136" i="13"/>
  <c r="F136" i="13" s="1"/>
  <c r="A136" i="13" s="1"/>
  <c r="F135" i="13"/>
  <c r="D138" i="13" l="1"/>
  <c r="B137" i="13"/>
  <c r="F137" i="13" s="1"/>
  <c r="A137" i="13" s="1"/>
  <c r="A135" i="13"/>
  <c r="E141" i="13"/>
  <c r="C141" i="13"/>
  <c r="E142" i="13" l="1"/>
  <c r="C142" i="13"/>
  <c r="D139" i="13"/>
  <c r="B138" i="13"/>
  <c r="F138" i="13" s="1"/>
  <c r="E143" i="13" l="1"/>
  <c r="C143" i="13"/>
  <c r="A138" i="13"/>
  <c r="D140" i="13"/>
  <c r="B139" i="13"/>
  <c r="F139" i="13" s="1"/>
  <c r="A139" i="13" s="1"/>
  <c r="E144" i="13" l="1"/>
  <c r="C144" i="13"/>
  <c r="D141" i="13"/>
  <c r="B140" i="13"/>
  <c r="C145" i="13" l="1"/>
  <c r="E145" i="13"/>
  <c r="F140" i="13"/>
  <c r="H139" i="13"/>
  <c r="D142" i="13"/>
  <c r="B141" i="13"/>
  <c r="A140" i="13" l="1"/>
  <c r="H138" i="13"/>
  <c r="C146" i="13"/>
  <c r="E146" i="13"/>
  <c r="F141" i="13"/>
  <c r="D143" i="13"/>
  <c r="B142" i="13"/>
  <c r="F142" i="13" s="1"/>
  <c r="A142" i="13" s="1"/>
  <c r="E147" i="13" l="1"/>
  <c r="C147" i="13"/>
  <c r="D144" i="13"/>
  <c r="B143" i="13"/>
  <c r="F143" i="13" s="1"/>
  <c r="A143" i="13" s="1"/>
  <c r="A141" i="13"/>
  <c r="D145" i="13" l="1"/>
  <c r="B144" i="13"/>
  <c r="E148" i="13"/>
  <c r="C148" i="13"/>
  <c r="C149" i="13" l="1"/>
  <c r="E149" i="13"/>
  <c r="F144" i="13"/>
  <c r="D146" i="13"/>
  <c r="B145" i="13"/>
  <c r="F145" i="13" s="1"/>
  <c r="A145" i="13" s="1"/>
  <c r="A144" i="13" l="1"/>
  <c r="C150" i="13"/>
  <c r="E150" i="13"/>
  <c r="D147" i="13"/>
  <c r="B146" i="13"/>
  <c r="F146" i="13" s="1"/>
  <c r="A146" i="13" s="1"/>
  <c r="C151" i="13" l="1"/>
  <c r="E151" i="13"/>
  <c r="D148" i="13"/>
  <c r="B147" i="13"/>
  <c r="D149" i="13" l="1"/>
  <c r="B148" i="13"/>
  <c r="F148" i="13" s="1"/>
  <c r="A148" i="13" s="1"/>
  <c r="E152" i="13"/>
  <c r="H152" i="13" s="1"/>
  <c r="C152" i="13"/>
  <c r="F147" i="13"/>
  <c r="A147" i="13" l="1"/>
  <c r="E153" i="13"/>
  <c r="C153" i="13"/>
  <c r="D150" i="13"/>
  <c r="B149" i="13"/>
  <c r="F149" i="13" s="1"/>
  <c r="A149" i="13" s="1"/>
  <c r="D151" i="13" l="1"/>
  <c r="B150" i="13"/>
  <c r="F150" i="13" s="1"/>
  <c r="A150" i="13" s="1"/>
  <c r="C154" i="13"/>
  <c r="E154" i="13"/>
  <c r="D152" i="13" l="1"/>
  <c r="B151" i="13"/>
  <c r="F151" i="13" s="1"/>
  <c r="A151" i="13" s="1"/>
  <c r="C155" i="13"/>
  <c r="E155" i="13"/>
  <c r="D153" i="13" l="1"/>
  <c r="B152" i="13"/>
  <c r="E156" i="13"/>
  <c r="C156" i="13"/>
  <c r="C157" i="13" l="1"/>
  <c r="E157" i="13"/>
  <c r="F152" i="13"/>
  <c r="H151" i="13"/>
  <c r="D154" i="13"/>
  <c r="B153" i="13"/>
  <c r="F153" i="13" l="1"/>
  <c r="A152" i="13"/>
  <c r="H150" i="13"/>
  <c r="D155" i="13"/>
  <c r="B154" i="13"/>
  <c r="F154" i="13" s="1"/>
  <c r="A154" i="13" s="1"/>
  <c r="C158" i="13"/>
  <c r="E158" i="13"/>
  <c r="E159" i="13" l="1"/>
  <c r="C159" i="13"/>
  <c r="A153" i="13"/>
  <c r="D156" i="13"/>
  <c r="B155" i="13"/>
  <c r="F155" i="13" s="1"/>
  <c r="A155" i="13" s="1"/>
  <c r="E160" i="13" l="1"/>
  <c r="C160" i="13"/>
  <c r="D157" i="13"/>
  <c r="B156" i="13"/>
  <c r="F156" i="13" s="1"/>
  <c r="A156" i="13" s="1"/>
  <c r="D158" i="13" l="1"/>
  <c r="B157" i="13"/>
  <c r="F157" i="13" s="1"/>
  <c r="A157" i="13" s="1"/>
  <c r="E161" i="13"/>
  <c r="C161" i="13"/>
  <c r="E162" i="13" l="1"/>
  <c r="C162" i="13"/>
  <c r="D159" i="13"/>
  <c r="B158" i="13"/>
  <c r="D160" i="13" l="1"/>
  <c r="B159" i="13"/>
  <c r="F159" i="13" s="1"/>
  <c r="A159" i="13" s="1"/>
  <c r="E163" i="13"/>
  <c r="C163" i="13"/>
  <c r="F158" i="13"/>
  <c r="A158" i="13" l="1"/>
  <c r="E164" i="13"/>
  <c r="H164" i="13" s="1"/>
  <c r="C164" i="13"/>
  <c r="D161" i="13"/>
  <c r="B160" i="13"/>
  <c r="F160" i="13" s="1"/>
  <c r="A160" i="13" s="1"/>
  <c r="D162" i="13" l="1"/>
  <c r="B161" i="13"/>
  <c r="F161" i="13" s="1"/>
  <c r="A161" i="13" s="1"/>
  <c r="C165" i="13"/>
  <c r="E165" i="13"/>
  <c r="C166" i="13" l="1"/>
  <c r="E166" i="13"/>
  <c r="D163" i="13"/>
  <c r="B162" i="13"/>
  <c r="F162" i="13" s="1"/>
  <c r="A162" i="13" s="1"/>
  <c r="C167" i="13" l="1"/>
  <c r="E167" i="13"/>
  <c r="D164" i="13"/>
  <c r="B163" i="13"/>
  <c r="F163" i="13" s="1"/>
  <c r="A163" i="13" s="1"/>
  <c r="C168" i="13" l="1"/>
  <c r="E168" i="13"/>
  <c r="D165" i="13"/>
  <c r="B164" i="13"/>
  <c r="E169" i="13" l="1"/>
  <c r="C169" i="13"/>
  <c r="F164" i="13"/>
  <c r="H163" i="13"/>
  <c r="D166" i="13"/>
  <c r="B165" i="13"/>
  <c r="A164" i="13" l="1"/>
  <c r="H162" i="13"/>
  <c r="E170" i="13"/>
  <c r="C170" i="13"/>
  <c r="D167" i="13"/>
  <c r="B166" i="13"/>
  <c r="F166" i="13" s="1"/>
  <c r="A166" i="13" s="1"/>
  <c r="F165" i="13"/>
  <c r="D168" i="13" l="1"/>
  <c r="B167" i="13"/>
  <c r="A165" i="13"/>
  <c r="E171" i="13"/>
  <c r="C171" i="13"/>
  <c r="C172" i="13" l="1"/>
  <c r="E172" i="13"/>
  <c r="F167" i="13"/>
  <c r="D169" i="13"/>
  <c r="B168" i="13"/>
  <c r="F168" i="13" s="1"/>
  <c r="A168" i="13" s="1"/>
  <c r="A167" i="13" l="1"/>
  <c r="C173" i="13"/>
  <c r="E173" i="13"/>
  <c r="D170" i="13"/>
  <c r="B169" i="13"/>
  <c r="F169" i="13" s="1"/>
  <c r="A169" i="13" s="1"/>
  <c r="E174" i="13" l="1"/>
  <c r="C174" i="13"/>
  <c r="D171" i="13"/>
  <c r="B170" i="13"/>
  <c r="C175" i="13" l="1"/>
  <c r="E175" i="13"/>
  <c r="D172" i="13"/>
  <c r="B171" i="13"/>
  <c r="F171" i="13" s="1"/>
  <c r="A171" i="13" s="1"/>
  <c r="F170" i="13"/>
  <c r="D173" i="13" l="1"/>
  <c r="B172" i="13"/>
  <c r="C176" i="13"/>
  <c r="E176" i="13"/>
  <c r="H176" i="13" s="1"/>
  <c r="A170" i="13"/>
  <c r="E177" i="13" l="1"/>
  <c r="C177" i="13"/>
  <c r="F172" i="13"/>
  <c r="D174" i="13"/>
  <c r="B173" i="13"/>
  <c r="F173" i="13" s="1"/>
  <c r="A173" i="13" s="1"/>
  <c r="A172" i="13" l="1"/>
  <c r="C178" i="13"/>
  <c r="E178" i="13"/>
  <c r="D175" i="13"/>
  <c r="B174" i="13"/>
  <c r="F174" i="13" s="1"/>
  <c r="A174" i="13" s="1"/>
  <c r="E179" i="13" l="1"/>
  <c r="C179" i="13"/>
  <c r="D176" i="13"/>
  <c r="B175" i="13"/>
  <c r="F175" i="13" s="1"/>
  <c r="A175" i="13" s="1"/>
  <c r="C180" i="13" l="1"/>
  <c r="E180" i="13"/>
  <c r="D177" i="13"/>
  <c r="B176" i="13"/>
  <c r="C181" i="13" l="1"/>
  <c r="E181" i="13"/>
  <c r="F176" i="13"/>
  <c r="H175" i="13"/>
  <c r="D178" i="13"/>
  <c r="B177" i="13"/>
  <c r="F177" i="13" l="1"/>
  <c r="A176" i="13"/>
  <c r="H174" i="13"/>
  <c r="E182" i="13"/>
  <c r="C182" i="13"/>
  <c r="D179" i="13"/>
  <c r="B178" i="13"/>
  <c r="F178" i="13" s="1"/>
  <c r="A178" i="13" s="1"/>
  <c r="D180" i="13" l="1"/>
  <c r="B179" i="13"/>
  <c r="F179" i="13" s="1"/>
  <c r="A179" i="13" s="1"/>
  <c r="E183" i="13"/>
  <c r="C183" i="13"/>
  <c r="A177" i="13"/>
  <c r="C184" i="13" l="1"/>
  <c r="E184" i="13"/>
  <c r="D181" i="13"/>
  <c r="B180" i="13"/>
  <c r="C185" i="13" l="1"/>
  <c r="E185" i="13"/>
  <c r="D182" i="13"/>
  <c r="B181" i="13"/>
  <c r="F181" i="13" s="1"/>
  <c r="A181" i="13" s="1"/>
  <c r="F180" i="13"/>
  <c r="D183" i="13" l="1"/>
  <c r="B182" i="13"/>
  <c r="C186" i="13"/>
  <c r="E186" i="13"/>
  <c r="A180" i="13"/>
  <c r="E187" i="13" l="1"/>
  <c r="C187" i="13"/>
  <c r="F182" i="13"/>
  <c r="D184" i="13"/>
  <c r="B183" i="13"/>
  <c r="F183" i="13" s="1"/>
  <c r="A183" i="13" s="1"/>
  <c r="A182" i="13" l="1"/>
  <c r="E188" i="13"/>
  <c r="H188" i="13" s="1"/>
  <c r="C188" i="13"/>
  <c r="D185" i="13"/>
  <c r="B184" i="13"/>
  <c r="F184" i="13" s="1"/>
  <c r="A184" i="13" s="1"/>
  <c r="D186" i="13" l="1"/>
  <c r="B185" i="13"/>
  <c r="F185" i="13" s="1"/>
  <c r="A185" i="13" s="1"/>
  <c r="E189" i="13"/>
  <c r="C189" i="13"/>
  <c r="E190" i="13" l="1"/>
  <c r="C190" i="13"/>
  <c r="D187" i="13"/>
  <c r="B186" i="13"/>
  <c r="F186" i="13" s="1"/>
  <c r="E191" i="13" l="1"/>
  <c r="C191" i="13"/>
  <c r="A186" i="13"/>
  <c r="D188" i="13"/>
  <c r="B187" i="13"/>
  <c r="F187" i="13" s="1"/>
  <c r="A187" i="13" s="1"/>
  <c r="C192" i="13" l="1"/>
  <c r="E192" i="13"/>
  <c r="D189" i="13"/>
  <c r="B188" i="13"/>
  <c r="C193" i="13" l="1"/>
  <c r="E193" i="13"/>
  <c r="F188" i="13"/>
  <c r="H187" i="13"/>
  <c r="D190" i="13"/>
  <c r="B189" i="13"/>
  <c r="F189" i="13" l="1"/>
  <c r="A188" i="13"/>
  <c r="H186" i="13"/>
  <c r="E194" i="13"/>
  <c r="C194" i="13"/>
  <c r="D191" i="13"/>
  <c r="B190" i="13"/>
  <c r="F190" i="13" s="1"/>
  <c r="A190" i="13" s="1"/>
  <c r="D192" i="13" l="1"/>
  <c r="B191" i="13"/>
  <c r="C195" i="13"/>
  <c r="E195" i="13"/>
  <c r="A189" i="13"/>
  <c r="E196" i="13" l="1"/>
  <c r="C196" i="13"/>
  <c r="F191" i="13"/>
  <c r="D193" i="13"/>
  <c r="B192" i="13"/>
  <c r="F192" i="13" s="1"/>
  <c r="A192" i="13" s="1"/>
  <c r="A191" i="13" l="1"/>
  <c r="E197" i="13"/>
  <c r="C197" i="13"/>
  <c r="D194" i="13"/>
  <c r="B193" i="13"/>
  <c r="F193" i="13" s="1"/>
  <c r="A193" i="13" s="1"/>
  <c r="D195" i="13" l="1"/>
  <c r="B194" i="13"/>
  <c r="E198" i="13"/>
  <c r="C198" i="13"/>
  <c r="E199" i="13" l="1"/>
  <c r="C199" i="13"/>
  <c r="F194" i="13"/>
  <c r="D196" i="13"/>
  <c r="B195" i="13"/>
  <c r="F195" i="13" s="1"/>
  <c r="A195" i="13" s="1"/>
  <c r="A194" i="13" l="1"/>
  <c r="E200" i="13"/>
  <c r="H200" i="13" s="1"/>
  <c r="C200" i="13"/>
  <c r="D197" i="13"/>
  <c r="B196" i="13"/>
  <c r="F196" i="13" s="1"/>
  <c r="A196" i="13" s="1"/>
  <c r="D198" i="13" l="1"/>
  <c r="B197" i="13"/>
  <c r="F197" i="13" s="1"/>
  <c r="A197" i="13" s="1"/>
  <c r="E201" i="13"/>
  <c r="C201" i="13"/>
  <c r="E202" i="13" l="1"/>
  <c r="C202" i="13"/>
  <c r="D199" i="13"/>
  <c r="B198" i="13"/>
  <c r="F198" i="13" s="1"/>
  <c r="A198" i="13" s="1"/>
  <c r="C203" i="13" l="1"/>
  <c r="E203" i="13"/>
  <c r="D200" i="13"/>
  <c r="B199" i="13"/>
  <c r="F199" i="13" s="1"/>
  <c r="A199" i="13" s="1"/>
  <c r="D201" i="13" l="1"/>
  <c r="B200" i="13"/>
  <c r="E204" i="13"/>
  <c r="C204" i="13"/>
  <c r="C205" i="13" l="1"/>
  <c r="E205" i="13"/>
  <c r="F200" i="13"/>
  <c r="H199" i="13"/>
  <c r="D202" i="13"/>
  <c r="B201" i="13"/>
  <c r="F201" i="13" l="1"/>
  <c r="A200" i="13"/>
  <c r="H198" i="13"/>
  <c r="C206" i="13"/>
  <c r="E206" i="13"/>
  <c r="D203" i="13"/>
  <c r="B202" i="13"/>
  <c r="F202" i="13" s="1"/>
  <c r="A202" i="13" s="1"/>
  <c r="D204" i="13" l="1"/>
  <c r="B203" i="13"/>
  <c r="F203" i="13" s="1"/>
  <c r="A203" i="13" s="1"/>
  <c r="E207" i="13"/>
  <c r="C207" i="13"/>
  <c r="A201" i="13"/>
  <c r="E208" i="13" l="1"/>
  <c r="C208" i="13"/>
  <c r="D205" i="13"/>
  <c r="B204" i="13"/>
  <c r="E209" i="13" l="1"/>
  <c r="C209" i="13"/>
  <c r="D206" i="13"/>
  <c r="B205" i="13"/>
  <c r="F205" i="13" s="1"/>
  <c r="A205" i="13" s="1"/>
  <c r="F204" i="13"/>
  <c r="D207" i="13" l="1"/>
  <c r="B206" i="13"/>
  <c r="E210" i="13"/>
  <c r="C210" i="13"/>
  <c r="A204" i="13"/>
  <c r="E211" i="13" l="1"/>
  <c r="C211" i="13"/>
  <c r="F206" i="13"/>
  <c r="D208" i="13"/>
  <c r="B207" i="13"/>
  <c r="F207" i="13" s="1"/>
  <c r="A207" i="13" s="1"/>
  <c r="A206" i="13" l="1"/>
  <c r="E212" i="13"/>
  <c r="H212" i="13" s="1"/>
  <c r="C212" i="13"/>
  <c r="D209" i="13"/>
  <c r="B208" i="13"/>
  <c r="F208" i="13" s="1"/>
  <c r="A208" i="13" s="1"/>
  <c r="D210" i="13" l="1"/>
  <c r="B209" i="13"/>
  <c r="F209" i="13" s="1"/>
  <c r="A209" i="13" s="1"/>
  <c r="C213" i="13"/>
  <c r="E213" i="13"/>
  <c r="C214" i="13" l="1"/>
  <c r="E214" i="13"/>
  <c r="D211" i="13"/>
  <c r="B210" i="13"/>
  <c r="F210" i="13" s="1"/>
  <c r="A210" i="13" l="1"/>
  <c r="E215" i="13"/>
  <c r="C215" i="13"/>
  <c r="D212" i="13"/>
  <c r="B211" i="13"/>
  <c r="F211" i="13" s="1"/>
  <c r="A211" i="13" s="1"/>
  <c r="D213" i="13" l="1"/>
  <c r="B212" i="13"/>
  <c r="E216" i="13"/>
  <c r="C216" i="13"/>
  <c r="C217" i="13" l="1"/>
  <c r="E217" i="13"/>
  <c r="F212" i="13"/>
  <c r="H211" i="13"/>
  <c r="D214" i="13"/>
  <c r="B213" i="13"/>
  <c r="F213" i="13" l="1"/>
  <c r="A212" i="13"/>
  <c r="H210" i="13"/>
  <c r="C218" i="13"/>
  <c r="E218" i="13"/>
  <c r="D215" i="13"/>
  <c r="B214" i="13"/>
  <c r="F214" i="13" s="1"/>
  <c r="A214" i="13" s="1"/>
  <c r="C219" i="13" l="1"/>
  <c r="E219" i="13"/>
  <c r="A213" i="13"/>
  <c r="D216" i="13"/>
  <c r="B215" i="13"/>
  <c r="F215" i="13" s="1"/>
  <c r="A215" i="13" s="1"/>
  <c r="E220" i="13" l="1"/>
  <c r="C220" i="13"/>
  <c r="D217" i="13"/>
  <c r="B216" i="13"/>
  <c r="F216" i="13" s="1"/>
  <c r="A216" i="13" s="1"/>
  <c r="D218" i="13" l="1"/>
  <c r="B217" i="13"/>
  <c r="F217" i="13" s="1"/>
  <c r="A217" i="13" s="1"/>
  <c r="E221" i="13"/>
  <c r="C221" i="13"/>
  <c r="E222" i="13" l="1"/>
  <c r="C222" i="13"/>
  <c r="D219" i="13"/>
  <c r="B218" i="13"/>
  <c r="C223" i="13" l="1"/>
  <c r="E223" i="13"/>
  <c r="D220" i="13"/>
  <c r="B219" i="13"/>
  <c r="F219" i="13" s="1"/>
  <c r="A219" i="13" s="1"/>
  <c r="F218" i="13"/>
  <c r="D221" i="13" l="1"/>
  <c r="B220" i="13"/>
  <c r="F220" i="13" s="1"/>
  <c r="A220" i="13" s="1"/>
  <c r="E224" i="13"/>
  <c r="H224" i="13" s="1"/>
  <c r="C224" i="13"/>
  <c r="A218" i="13"/>
  <c r="E225" i="13" l="1"/>
  <c r="C225" i="13"/>
  <c r="D222" i="13"/>
  <c r="B221" i="13"/>
  <c r="F221" i="13" s="1"/>
  <c r="D223" i="13" l="1"/>
  <c r="B222" i="13"/>
  <c r="F222" i="13" s="1"/>
  <c r="A222" i="13" s="1"/>
  <c r="C226" i="13"/>
  <c r="E226" i="13"/>
  <c r="A221" i="13"/>
  <c r="C227" i="13" l="1"/>
  <c r="E227" i="13"/>
  <c r="D224" i="13"/>
  <c r="B223" i="13"/>
  <c r="F223" i="13" s="1"/>
  <c r="A223" i="13" s="1"/>
  <c r="E228" i="13" l="1"/>
  <c r="C228" i="13"/>
  <c r="D225" i="13"/>
  <c r="B224" i="13"/>
  <c r="E229" i="13" l="1"/>
  <c r="C229" i="13"/>
  <c r="F224" i="13"/>
  <c r="H223" i="13"/>
  <c r="D226" i="13"/>
  <c r="B225" i="13"/>
  <c r="F225" i="13" l="1"/>
  <c r="A224" i="13"/>
  <c r="H222" i="13"/>
  <c r="E230" i="13"/>
  <c r="C230" i="13"/>
  <c r="D227" i="13"/>
  <c r="B226" i="13"/>
  <c r="F226" i="13" s="1"/>
  <c r="A226" i="13" s="1"/>
  <c r="C231" i="13" l="1"/>
  <c r="E231" i="13"/>
  <c r="A225" i="13"/>
  <c r="D228" i="13"/>
  <c r="B227" i="13"/>
  <c r="F227" i="13" s="1"/>
  <c r="A227" i="13" s="1"/>
  <c r="C232" i="13" l="1"/>
  <c r="E232" i="13"/>
  <c r="D229" i="13"/>
  <c r="B228" i="13"/>
  <c r="F228" i="13" s="1"/>
  <c r="A228" i="13" s="1"/>
  <c r="C233" i="13" l="1"/>
  <c r="E233" i="13"/>
  <c r="D230" i="13"/>
  <c r="B229" i="13"/>
  <c r="F229" i="13" s="1"/>
  <c r="D231" i="13" l="1"/>
  <c r="B230" i="13"/>
  <c r="E234" i="13"/>
  <c r="C234" i="13"/>
  <c r="A229" i="13"/>
  <c r="C235" i="13" l="1"/>
  <c r="E235" i="13"/>
  <c r="F230" i="13"/>
  <c r="D232" i="13"/>
  <c r="B231" i="13"/>
  <c r="F231" i="13" s="1"/>
  <c r="A231" i="13" s="1"/>
  <c r="A230" i="13" l="1"/>
  <c r="E236" i="13"/>
  <c r="H236" i="13" s="1"/>
  <c r="C236" i="13"/>
  <c r="D233" i="13"/>
  <c r="B232" i="13"/>
  <c r="F232" i="13" s="1"/>
  <c r="A232" i="13" s="1"/>
  <c r="D234" i="13" l="1"/>
  <c r="B233" i="13"/>
  <c r="F233" i="13" s="1"/>
  <c r="A233" i="13" s="1"/>
  <c r="E237" i="13"/>
  <c r="C237" i="13"/>
  <c r="C238" i="13" l="1"/>
  <c r="E238" i="13"/>
  <c r="D235" i="13"/>
  <c r="B234" i="13"/>
  <c r="F234" i="13" s="1"/>
  <c r="A234" i="13" s="1"/>
  <c r="E239" i="13" l="1"/>
  <c r="C239" i="13"/>
  <c r="D236" i="13"/>
  <c r="B235" i="13"/>
  <c r="F235" i="13" s="1"/>
  <c r="A235" i="13" s="1"/>
  <c r="C240" i="13" l="1"/>
  <c r="E240" i="13"/>
  <c r="D237" i="13"/>
  <c r="B236" i="13"/>
  <c r="D238" i="13" l="1"/>
  <c r="B237" i="13"/>
  <c r="C241" i="13"/>
  <c r="E241" i="13"/>
  <c r="F236" i="13"/>
  <c r="H235" i="13"/>
  <c r="C242" i="13" l="1"/>
  <c r="E242" i="13"/>
  <c r="A236" i="13"/>
  <c r="H234" i="13"/>
  <c r="F237" i="13"/>
  <c r="D239" i="13"/>
  <c r="B238" i="13"/>
  <c r="F238" i="13" s="1"/>
  <c r="A238" i="13" s="1"/>
  <c r="E243" i="13" l="1"/>
  <c r="C243" i="13"/>
  <c r="D240" i="13"/>
  <c r="B239" i="13"/>
  <c r="A237" i="13"/>
  <c r="E244" i="13" l="1"/>
  <c r="C244" i="13"/>
  <c r="D241" i="13"/>
  <c r="B240" i="13"/>
  <c r="F240" i="13" s="1"/>
  <c r="A240" i="13" s="1"/>
  <c r="F239" i="13"/>
  <c r="D242" i="13" l="1"/>
  <c r="B241" i="13"/>
  <c r="E245" i="13"/>
  <c r="C245" i="13"/>
  <c r="A239" i="13"/>
  <c r="C246" i="13" l="1"/>
  <c r="E246" i="13"/>
  <c r="F241" i="13"/>
  <c r="D243" i="13"/>
  <c r="B242" i="13"/>
  <c r="F242" i="13" s="1"/>
  <c r="A242" i="13" s="1"/>
  <c r="A241" i="13" l="1"/>
  <c r="E247" i="13"/>
  <c r="C247" i="13"/>
  <c r="D244" i="13"/>
  <c r="B243" i="13"/>
  <c r="F243" i="13" s="1"/>
  <c r="A243" i="13" s="1"/>
  <c r="D245" i="13" l="1"/>
  <c r="B244" i="13"/>
  <c r="E248" i="13"/>
  <c r="H248" i="13" s="1"/>
  <c r="C248" i="13"/>
  <c r="C249" i="13" l="1"/>
  <c r="E249" i="13"/>
  <c r="F244" i="13"/>
  <c r="D246" i="13"/>
  <c r="B245" i="13"/>
  <c r="F245" i="13" s="1"/>
  <c r="A245" i="13" s="1"/>
  <c r="A244" i="13" l="1"/>
  <c r="D247" i="13"/>
  <c r="B246" i="13"/>
  <c r="F246" i="13" s="1"/>
  <c r="A246" i="13" s="1"/>
  <c r="E250" i="13"/>
  <c r="C250" i="13"/>
  <c r="E251" i="13" l="1"/>
  <c r="C251" i="13"/>
  <c r="D248" i="13"/>
  <c r="B247" i="13"/>
  <c r="F247" i="13" s="1"/>
  <c r="A247" i="13" s="1"/>
  <c r="C252" i="13" l="1"/>
  <c r="E252" i="13"/>
  <c r="D249" i="13"/>
  <c r="B248" i="13"/>
  <c r="E253" i="13" l="1"/>
  <c r="C253" i="13"/>
  <c r="F248" i="13"/>
  <c r="H247" i="13"/>
  <c r="D250" i="13"/>
  <c r="B249" i="13"/>
  <c r="F249" i="13" l="1"/>
  <c r="A248" i="13"/>
  <c r="H246" i="13"/>
  <c r="C254" i="13"/>
  <c r="E254" i="13"/>
  <c r="D251" i="13"/>
  <c r="B250" i="13"/>
  <c r="F250" i="13" s="1"/>
  <c r="A250" i="13" s="1"/>
  <c r="D252" i="13" l="1"/>
  <c r="B251" i="13"/>
  <c r="F251" i="13" s="1"/>
  <c r="A251" i="13" s="1"/>
  <c r="C255" i="13"/>
  <c r="E255" i="13"/>
  <c r="A249" i="13"/>
  <c r="E256" i="13" l="1"/>
  <c r="C256" i="13"/>
  <c r="D253" i="13"/>
  <c r="B252" i="13"/>
  <c r="D254" i="13" l="1"/>
  <c r="B253" i="13"/>
  <c r="F253" i="13" s="1"/>
  <c r="A253" i="13" s="1"/>
  <c r="E257" i="13"/>
  <c r="C257" i="13"/>
  <c r="F252" i="13"/>
  <c r="A252" i="13" l="1"/>
  <c r="C258" i="13"/>
  <c r="E258" i="13"/>
  <c r="D255" i="13"/>
  <c r="B254" i="13"/>
  <c r="E259" i="13" l="1"/>
  <c r="C259" i="13"/>
  <c r="F254" i="13"/>
  <c r="D256" i="13"/>
  <c r="B255" i="13"/>
  <c r="F255" i="13" s="1"/>
  <c r="A255" i="13" s="1"/>
  <c r="A254" i="13" l="1"/>
  <c r="E260" i="13"/>
  <c r="H260" i="13" s="1"/>
  <c r="C260" i="13"/>
  <c r="D257" i="13"/>
  <c r="B256" i="13"/>
  <c r="F256" i="13" s="1"/>
  <c r="A256" i="13" s="1"/>
  <c r="D258" i="13" l="1"/>
  <c r="B257" i="13"/>
  <c r="F257" i="13" s="1"/>
  <c r="A257" i="13" s="1"/>
  <c r="C261" i="13"/>
  <c r="E261" i="13"/>
  <c r="E262" i="13" l="1"/>
  <c r="C262" i="13"/>
  <c r="D259" i="13"/>
  <c r="B258" i="13"/>
  <c r="F258" i="13" s="1"/>
  <c r="C263" i="13" l="1"/>
  <c r="E263" i="13"/>
  <c r="A258" i="13"/>
  <c r="D260" i="13"/>
  <c r="B259" i="13"/>
  <c r="F259" i="13" s="1"/>
  <c r="A259" i="13" s="1"/>
  <c r="D261" i="13" l="1"/>
  <c r="B260" i="13"/>
  <c r="C264" i="13"/>
  <c r="E264" i="13"/>
  <c r="F260" i="13" l="1"/>
  <c r="H259" i="13"/>
  <c r="D262" i="13"/>
  <c r="B261" i="13"/>
  <c r="C265" i="13"/>
  <c r="E265" i="13"/>
  <c r="F261" i="13" l="1"/>
  <c r="D263" i="13"/>
  <c r="B262" i="13"/>
  <c r="F262" i="13" s="1"/>
  <c r="A262" i="13" s="1"/>
  <c r="E266" i="13"/>
  <c r="C266" i="13"/>
  <c r="A260" i="13"/>
  <c r="H258" i="13"/>
  <c r="D264" i="13" l="1"/>
  <c r="B263" i="13"/>
  <c r="F263" i="13" s="1"/>
  <c r="A263" i="13" s="1"/>
  <c r="A261" i="13"/>
  <c r="C267" i="13"/>
  <c r="E267" i="13"/>
  <c r="C268" i="13" l="1"/>
  <c r="E268" i="13"/>
  <c r="D265" i="13"/>
  <c r="B264" i="13"/>
  <c r="C269" i="13" l="1"/>
  <c r="E269" i="13"/>
  <c r="D266" i="13"/>
  <c r="B265" i="13"/>
  <c r="F265" i="13" s="1"/>
  <c r="A265" i="13" s="1"/>
  <c r="F264" i="13"/>
  <c r="D267" i="13" l="1"/>
  <c r="B266" i="13"/>
  <c r="E270" i="13"/>
  <c r="C270" i="13"/>
  <c r="A264" i="13"/>
  <c r="F266" i="13" l="1"/>
  <c r="C271" i="13"/>
  <c r="E271" i="13"/>
  <c r="D268" i="13"/>
  <c r="B267" i="13"/>
  <c r="F267" i="13" s="1"/>
  <c r="A267" i="13" s="1"/>
  <c r="C272" i="13" l="1"/>
  <c r="E272" i="13"/>
  <c r="H272" i="13" s="1"/>
  <c r="D269" i="13"/>
  <c r="B268" i="13"/>
  <c r="F268" i="13" s="1"/>
  <c r="A268" i="13" s="1"/>
  <c r="A266" i="13"/>
  <c r="C273" i="13" l="1"/>
  <c r="E273" i="13"/>
  <c r="D270" i="13"/>
  <c r="B269" i="13"/>
  <c r="F269" i="13" s="1"/>
  <c r="C274" i="13" l="1"/>
  <c r="E274" i="13"/>
  <c r="D271" i="13"/>
  <c r="B270" i="13"/>
  <c r="F270" i="13" s="1"/>
  <c r="A270" i="13" s="1"/>
  <c r="A269" i="13"/>
  <c r="C275" i="13" l="1"/>
  <c r="E275" i="13"/>
  <c r="D272" i="13"/>
  <c r="B271" i="13"/>
  <c r="F271" i="13" s="1"/>
  <c r="E276" i="13" l="1"/>
  <c r="C276" i="13"/>
  <c r="A271" i="13"/>
  <c r="D273" i="13"/>
  <c r="B272" i="13"/>
  <c r="C277" i="13" l="1"/>
  <c r="E277" i="13"/>
  <c r="D274" i="13"/>
  <c r="B273" i="13"/>
  <c r="F272" i="13"/>
  <c r="H271" i="13"/>
  <c r="D275" i="13" l="1"/>
  <c r="B274" i="13"/>
  <c r="F274" i="13" s="1"/>
  <c r="A274" i="13" s="1"/>
  <c r="A272" i="13"/>
  <c r="H270" i="13"/>
  <c r="E278" i="13"/>
  <c r="C278" i="13"/>
  <c r="F273" i="13"/>
  <c r="C279" i="13" l="1"/>
  <c r="E279" i="13"/>
  <c r="A273" i="13"/>
  <c r="D276" i="13"/>
  <c r="B275" i="13"/>
  <c r="C280" i="13" l="1"/>
  <c r="E280" i="13"/>
  <c r="F275" i="13"/>
  <c r="D277" i="13"/>
  <c r="B276" i="13"/>
  <c r="F276" i="13" s="1"/>
  <c r="A276" i="13" s="1"/>
  <c r="A275" i="13" l="1"/>
  <c r="E281" i="13"/>
  <c r="C281" i="13"/>
  <c r="D278" i="13"/>
  <c r="B277" i="13"/>
  <c r="F277" i="13" s="1"/>
  <c r="A277" i="13" s="1"/>
  <c r="D279" i="13" l="1"/>
  <c r="B278" i="13"/>
  <c r="E282" i="13"/>
  <c r="C282" i="13"/>
  <c r="E283" i="13" l="1"/>
  <c r="C283" i="13"/>
  <c r="F278" i="13"/>
  <c r="D280" i="13"/>
  <c r="B279" i="13"/>
  <c r="F279" i="13" s="1"/>
  <c r="A279" i="13" s="1"/>
  <c r="A278" i="13" l="1"/>
  <c r="C284" i="13"/>
  <c r="E284" i="13"/>
  <c r="H284" i="13" s="1"/>
  <c r="D281" i="13"/>
  <c r="B280" i="13"/>
  <c r="F280" i="13" s="1"/>
  <c r="A280" i="13" s="1"/>
  <c r="E285" i="13" l="1"/>
  <c r="C285" i="13"/>
  <c r="D282" i="13"/>
  <c r="B281" i="13"/>
  <c r="F281" i="13" s="1"/>
  <c r="A281" i="13" s="1"/>
  <c r="C286" i="13" l="1"/>
  <c r="E286" i="13"/>
  <c r="D283" i="13"/>
  <c r="B282" i="13"/>
  <c r="F282" i="13" s="1"/>
  <c r="A282" i="13" s="1"/>
  <c r="E287" i="13" l="1"/>
  <c r="C287" i="13"/>
  <c r="D284" i="13"/>
  <c r="B283" i="13"/>
  <c r="F283" i="13" s="1"/>
  <c r="A283" i="13" s="1"/>
  <c r="E288" i="13" l="1"/>
  <c r="C288" i="13"/>
  <c r="D285" i="13"/>
  <c r="B284" i="13"/>
  <c r="E289" i="13" l="1"/>
  <c r="C289" i="13"/>
  <c r="F284" i="13"/>
  <c r="H283" i="13"/>
  <c r="D286" i="13"/>
  <c r="B285" i="13"/>
  <c r="F285" i="13" l="1"/>
  <c r="A284" i="13"/>
  <c r="H282" i="13"/>
  <c r="C290" i="13"/>
  <c r="E290" i="13"/>
  <c r="D287" i="13"/>
  <c r="B286" i="13"/>
  <c r="F286" i="13" s="1"/>
  <c r="A286" i="13" s="1"/>
  <c r="D288" i="13" l="1"/>
  <c r="B287" i="13"/>
  <c r="F287" i="13" s="1"/>
  <c r="A287" i="13" s="1"/>
  <c r="C291" i="13"/>
  <c r="E291" i="13"/>
  <c r="A285" i="13"/>
  <c r="E292" i="13" l="1"/>
  <c r="C292" i="13"/>
  <c r="D289" i="13"/>
  <c r="B288" i="13"/>
  <c r="D290" i="13" l="1"/>
  <c r="B289" i="13"/>
  <c r="F289" i="13" s="1"/>
  <c r="A289" i="13" s="1"/>
  <c r="E293" i="13"/>
  <c r="C293" i="13"/>
  <c r="F288" i="13"/>
  <c r="A288" i="13" l="1"/>
  <c r="C294" i="13"/>
  <c r="E294" i="13"/>
  <c r="D291" i="13"/>
  <c r="B290" i="13"/>
  <c r="E295" i="13" l="1"/>
  <c r="C295" i="13"/>
  <c r="F290" i="13"/>
  <c r="D292" i="13"/>
  <c r="B291" i="13"/>
  <c r="F291" i="13" s="1"/>
  <c r="A291" i="13" s="1"/>
  <c r="A290" i="13" l="1"/>
  <c r="C296" i="13"/>
  <c r="E296" i="13"/>
  <c r="H296" i="13" s="1"/>
  <c r="D293" i="13"/>
  <c r="B292" i="13"/>
  <c r="F292" i="13" s="1"/>
  <c r="A292" i="13" s="1"/>
  <c r="C297" i="13" l="1"/>
  <c r="E297" i="13"/>
  <c r="D294" i="13"/>
  <c r="B293" i="13"/>
  <c r="F293" i="13" s="1"/>
  <c r="A293" i="13" s="1"/>
  <c r="D295" i="13" l="1"/>
  <c r="B294" i="13"/>
  <c r="F294" i="13" s="1"/>
  <c r="C298" i="13"/>
  <c r="E298" i="13"/>
  <c r="E299" i="13" l="1"/>
  <c r="C299" i="13"/>
  <c r="A294" i="13"/>
  <c r="D296" i="13"/>
  <c r="B295" i="13"/>
  <c r="F295" i="13" s="1"/>
  <c r="A295" i="13" s="1"/>
  <c r="C300" i="13" l="1"/>
  <c r="E300" i="13"/>
  <c r="D297" i="13"/>
  <c r="B296" i="13"/>
  <c r="E301" i="13" l="1"/>
  <c r="C301" i="13"/>
  <c r="F296" i="13"/>
  <c r="H295" i="13"/>
  <c r="D298" i="13"/>
  <c r="B297" i="13"/>
  <c r="C302" i="13" l="1"/>
  <c r="E302" i="13"/>
  <c r="A296" i="13"/>
  <c r="H294" i="13"/>
  <c r="F297" i="13"/>
  <c r="D299" i="13"/>
  <c r="B298" i="13"/>
  <c r="F298" i="13" s="1"/>
  <c r="A298" i="13" s="1"/>
  <c r="D300" i="13" l="1"/>
  <c r="B299" i="13"/>
  <c r="A297" i="13"/>
  <c r="C303" i="13"/>
  <c r="E303" i="13"/>
  <c r="C304" i="13" l="1"/>
  <c r="E304" i="13"/>
  <c r="F299" i="13"/>
  <c r="D301" i="13"/>
  <c r="B300" i="13"/>
  <c r="F300" i="13" s="1"/>
  <c r="A300" i="13" s="1"/>
  <c r="A299" i="13" l="1"/>
  <c r="C305" i="13"/>
  <c r="E305" i="13"/>
  <c r="D302" i="13"/>
  <c r="B301" i="13"/>
  <c r="F301" i="13" s="1"/>
  <c r="A301" i="13" s="1"/>
  <c r="E306" i="13" l="1"/>
  <c r="C306" i="13"/>
  <c r="D303" i="13"/>
  <c r="B302" i="13"/>
  <c r="D304" i="13" l="1"/>
  <c r="B303" i="13"/>
  <c r="F303" i="13" s="1"/>
  <c r="A303" i="13" s="1"/>
  <c r="C307" i="13"/>
  <c r="E307" i="13"/>
  <c r="F302" i="13"/>
  <c r="C308" i="13" l="1"/>
  <c r="E308" i="13"/>
  <c r="H308" i="13" s="1"/>
  <c r="A302" i="13"/>
  <c r="D305" i="13"/>
  <c r="B304" i="13"/>
  <c r="F304" i="13" l="1"/>
  <c r="E309" i="13"/>
  <c r="C309" i="13"/>
  <c r="D306" i="13"/>
  <c r="B305" i="13"/>
  <c r="F305" i="13" s="1"/>
  <c r="A305" i="13" s="1"/>
  <c r="D307" i="13" l="1"/>
  <c r="B306" i="13"/>
  <c r="F306" i="13" s="1"/>
  <c r="A306" i="13" s="1"/>
  <c r="C310" i="13"/>
  <c r="E310" i="13"/>
  <c r="A304" i="13"/>
  <c r="D308" i="13" l="1"/>
  <c r="B307" i="13"/>
  <c r="F307" i="13" s="1"/>
  <c r="A307" i="13" s="1"/>
  <c r="E311" i="13"/>
  <c r="C311" i="13"/>
  <c r="E312" i="13" l="1"/>
  <c r="C312" i="13"/>
  <c r="D309" i="13"/>
  <c r="B308" i="13"/>
  <c r="E313" i="13" l="1"/>
  <c r="C313" i="13"/>
  <c r="F308" i="13"/>
  <c r="H307" i="13"/>
  <c r="D310" i="13"/>
  <c r="B309" i="13"/>
  <c r="F309" i="13" l="1"/>
  <c r="A308" i="13"/>
  <c r="H306" i="13"/>
  <c r="C314" i="13"/>
  <c r="E314" i="13"/>
  <c r="D311" i="13"/>
  <c r="B310" i="13"/>
  <c r="F310" i="13" s="1"/>
  <c r="A310" i="13" s="1"/>
  <c r="C315" i="13" l="1"/>
  <c r="E315" i="13"/>
  <c r="A309" i="13"/>
  <c r="D312" i="13"/>
  <c r="B311" i="13"/>
  <c r="F311" i="13" s="1"/>
  <c r="A311" i="13" s="1"/>
  <c r="E316" i="13" l="1"/>
  <c r="C316" i="13"/>
  <c r="D313" i="13"/>
  <c r="B312" i="13"/>
  <c r="F312" i="13" s="1"/>
  <c r="A312" i="13" s="1"/>
  <c r="D314" i="13" l="1"/>
  <c r="B313" i="13"/>
  <c r="F313" i="13" s="1"/>
  <c r="A313" i="13" s="1"/>
  <c r="C317" i="13"/>
  <c r="E317" i="13"/>
  <c r="C318" i="13" l="1"/>
  <c r="E318" i="13"/>
  <c r="D315" i="13"/>
  <c r="B314" i="13"/>
  <c r="D316" i="13" l="1"/>
  <c r="B315" i="13"/>
  <c r="F315" i="13" s="1"/>
  <c r="A315" i="13" s="1"/>
  <c r="C319" i="13"/>
  <c r="E319" i="13"/>
  <c r="F314" i="13"/>
  <c r="E320" i="13" l="1"/>
  <c r="H320" i="13" s="1"/>
  <c r="C320" i="13"/>
  <c r="A314" i="13"/>
  <c r="D317" i="13"/>
  <c r="B316" i="13"/>
  <c r="F316" i="13" s="1"/>
  <c r="A316" i="13" s="1"/>
  <c r="C321" i="13" l="1"/>
  <c r="E321" i="13"/>
  <c r="D318" i="13"/>
  <c r="B317" i="13"/>
  <c r="F317" i="13" s="1"/>
  <c r="A317" i="13" s="1"/>
  <c r="D319" i="13" l="1"/>
  <c r="B318" i="13"/>
  <c r="F318" i="13" s="1"/>
  <c r="A318" i="13" s="1"/>
  <c r="E322" i="13"/>
  <c r="C322" i="13"/>
  <c r="C323" i="13" l="1"/>
  <c r="E323" i="13"/>
  <c r="D320" i="13"/>
  <c r="B319" i="13"/>
  <c r="F319" i="13" s="1"/>
  <c r="A319" i="13" s="1"/>
  <c r="E324" i="13" l="1"/>
  <c r="C324" i="13"/>
  <c r="D321" i="13"/>
  <c r="B320" i="13"/>
  <c r="E325" i="13" l="1"/>
  <c r="C325" i="13"/>
  <c r="F320" i="13"/>
  <c r="H319" i="13"/>
  <c r="D322" i="13"/>
  <c r="B321" i="13"/>
  <c r="F321" i="13" l="1"/>
  <c r="A320" i="13"/>
  <c r="H318" i="13"/>
  <c r="C326" i="13"/>
  <c r="E326" i="13"/>
  <c r="D323" i="13"/>
  <c r="B322" i="13"/>
  <c r="F322" i="13" s="1"/>
  <c r="A322" i="13" s="1"/>
  <c r="D324" i="13" l="1"/>
  <c r="B323" i="13"/>
  <c r="F323" i="13" s="1"/>
  <c r="A323" i="13" s="1"/>
  <c r="A321" i="13"/>
  <c r="E327" i="13"/>
  <c r="C327" i="13"/>
  <c r="E328" i="13" l="1"/>
  <c r="C328" i="13"/>
  <c r="D325" i="13"/>
  <c r="B324" i="13"/>
  <c r="D326" i="13" l="1"/>
  <c r="B325" i="13"/>
  <c r="F325" i="13" s="1"/>
  <c r="A325" i="13" s="1"/>
  <c r="E329" i="13"/>
  <c r="C329" i="13"/>
  <c r="F324" i="13"/>
  <c r="C330" i="13" l="1"/>
  <c r="E330" i="13"/>
  <c r="A324" i="13"/>
  <c r="D327" i="13"/>
  <c r="B326" i="13"/>
  <c r="F326" i="13" l="1"/>
  <c r="E331" i="13"/>
  <c r="C331" i="13"/>
  <c r="D328" i="13"/>
  <c r="B327" i="13"/>
  <c r="F327" i="13" s="1"/>
  <c r="A327" i="13" s="1"/>
  <c r="D329" i="13" l="1"/>
  <c r="B328" i="13"/>
  <c r="F328" i="13" s="1"/>
  <c r="A328" i="13" s="1"/>
  <c r="C332" i="13"/>
  <c r="E332" i="13"/>
  <c r="H332" i="13" s="1"/>
  <c r="A326" i="13"/>
  <c r="C333" i="13" l="1"/>
  <c r="E333" i="13"/>
  <c r="D330" i="13"/>
  <c r="B329" i="13"/>
  <c r="F329" i="13" s="1"/>
  <c r="E334" i="13" l="1"/>
  <c r="C334" i="13"/>
  <c r="D331" i="13"/>
  <c r="B330" i="13"/>
  <c r="F330" i="13" s="1"/>
  <c r="A330" i="13" s="1"/>
  <c r="A329" i="13"/>
  <c r="C335" i="13" l="1"/>
  <c r="E335" i="13"/>
  <c r="D332" i="13"/>
  <c r="B331" i="13"/>
  <c r="F331" i="13" s="1"/>
  <c r="C336" i="13" l="1"/>
  <c r="E336" i="13"/>
  <c r="A331" i="13"/>
  <c r="D333" i="13"/>
  <c r="B332" i="13"/>
  <c r="C337" i="13" l="1"/>
  <c r="E337" i="13"/>
  <c r="D334" i="13"/>
  <c r="B333" i="13"/>
  <c r="F332" i="13"/>
  <c r="H331" i="13"/>
  <c r="E338" i="13" l="1"/>
  <c r="C338" i="13"/>
  <c r="D335" i="13"/>
  <c r="B334" i="13"/>
  <c r="F334" i="13" s="1"/>
  <c r="A334" i="13" s="1"/>
  <c r="A332" i="13"/>
  <c r="H330" i="13"/>
  <c r="F333" i="13"/>
  <c r="D336" i="13" l="1"/>
  <c r="B335" i="13"/>
  <c r="E339" i="13"/>
  <c r="C339" i="13"/>
  <c r="A333" i="13"/>
  <c r="C340" i="13" l="1"/>
  <c r="E340" i="13"/>
  <c r="F335" i="13"/>
  <c r="D337" i="13"/>
  <c r="B336" i="13"/>
  <c r="F336" i="13" s="1"/>
  <c r="A336" i="13" s="1"/>
  <c r="A335" i="13" l="1"/>
  <c r="D338" i="13"/>
  <c r="B337" i="13"/>
  <c r="F337" i="13" s="1"/>
  <c r="A337" i="13" s="1"/>
  <c r="E341" i="13"/>
  <c r="C341" i="13"/>
  <c r="D339" i="13" l="1"/>
  <c r="B338" i="13"/>
  <c r="E342" i="13"/>
  <c r="C342" i="13"/>
  <c r="C343" i="13" l="1"/>
  <c r="E343" i="13"/>
  <c r="F338" i="13"/>
  <c r="D340" i="13"/>
  <c r="B339" i="13"/>
  <c r="F339" i="13" s="1"/>
  <c r="A339" i="13" s="1"/>
  <c r="A338" i="13" l="1"/>
  <c r="D341" i="13"/>
  <c r="B340" i="13"/>
  <c r="F340" i="13" s="1"/>
  <c r="A340" i="13" s="1"/>
  <c r="C344" i="13"/>
  <c r="E344" i="13"/>
  <c r="H344" i="13" s="1"/>
  <c r="D342" i="13" l="1"/>
  <c r="B341" i="13"/>
  <c r="F341" i="13" s="1"/>
  <c r="A341" i="13" s="1"/>
  <c r="E345" i="13"/>
  <c r="C345" i="13"/>
  <c r="C346" i="13" l="1"/>
  <c r="E346" i="13"/>
  <c r="D343" i="13"/>
  <c r="B342" i="13"/>
  <c r="F342" i="13" s="1"/>
  <c r="A342" i="13" s="1"/>
  <c r="C347" i="13" l="1"/>
  <c r="E347" i="13"/>
  <c r="D344" i="13"/>
  <c r="B343" i="13"/>
  <c r="F343" i="13" s="1"/>
  <c r="A343" i="13" s="1"/>
  <c r="C348" i="13" l="1"/>
  <c r="E348" i="13"/>
  <c r="D345" i="13"/>
  <c r="B344" i="13"/>
  <c r="E349" i="13" l="1"/>
  <c r="C349" i="13"/>
  <c r="F344" i="13"/>
  <c r="H343" i="13"/>
  <c r="D346" i="13"/>
  <c r="B345" i="13"/>
  <c r="F345" i="13" l="1"/>
  <c r="A344" i="13"/>
  <c r="H342" i="13"/>
  <c r="C350" i="13"/>
  <c r="E350" i="13"/>
  <c r="D347" i="13"/>
  <c r="B346" i="13"/>
  <c r="F346" i="13" s="1"/>
  <c r="A346" i="13" s="1"/>
  <c r="D348" i="13" l="1"/>
  <c r="B347" i="13"/>
  <c r="F347" i="13" s="1"/>
  <c r="A347" i="13" s="1"/>
  <c r="A345" i="13"/>
  <c r="C351" i="13"/>
  <c r="E351" i="13"/>
  <c r="C352" i="13" l="1"/>
  <c r="E352" i="13"/>
  <c r="D349" i="13"/>
  <c r="B348" i="13"/>
  <c r="C353" i="13" l="1"/>
  <c r="E353" i="13"/>
  <c r="D350" i="13"/>
  <c r="B349" i="13"/>
  <c r="F349" i="13" s="1"/>
  <c r="A349" i="13" s="1"/>
  <c r="F348" i="13"/>
  <c r="D351" i="13" l="1"/>
  <c r="B350" i="13"/>
  <c r="C354" i="13"/>
  <c r="E354" i="13"/>
  <c r="A348" i="13"/>
  <c r="E355" i="13" l="1"/>
  <c r="C355" i="13"/>
  <c r="F350" i="13"/>
  <c r="D352" i="13"/>
  <c r="B351" i="13"/>
  <c r="F351" i="13" s="1"/>
  <c r="A351" i="13" s="1"/>
  <c r="A350" i="13" l="1"/>
  <c r="E356" i="13"/>
  <c r="H356" i="13" s="1"/>
  <c r="C356" i="13"/>
  <c r="D353" i="13"/>
  <c r="B352" i="13"/>
  <c r="F352" i="13" s="1"/>
  <c r="A352" i="13" s="1"/>
  <c r="D354" i="13" l="1"/>
  <c r="B353" i="13"/>
  <c r="F353" i="13" s="1"/>
  <c r="A353" i="13" s="1"/>
  <c r="C357" i="13"/>
  <c r="E357" i="13"/>
  <c r="C358" i="13" l="1"/>
  <c r="E358" i="13"/>
  <c r="D355" i="13"/>
  <c r="B354" i="13"/>
  <c r="F354" i="13" s="1"/>
  <c r="A354" i="13" s="1"/>
  <c r="C359" i="13" l="1"/>
  <c r="E359" i="13"/>
  <c r="D356" i="13"/>
  <c r="B355" i="13"/>
  <c r="F355" i="13" s="1"/>
  <c r="A355" i="13" s="1"/>
  <c r="E360" i="13" l="1"/>
  <c r="C360" i="13"/>
  <c r="D357" i="13"/>
  <c r="B356" i="13"/>
  <c r="E361" i="13" l="1"/>
  <c r="C361" i="13"/>
  <c r="F356" i="13"/>
  <c r="H355" i="13"/>
  <c r="D358" i="13"/>
  <c r="B357" i="13"/>
  <c r="F357" i="13" l="1"/>
  <c r="A356" i="13"/>
  <c r="H354" i="13"/>
  <c r="E362" i="13"/>
  <c r="C362" i="13"/>
  <c r="D359" i="13"/>
  <c r="B358" i="13"/>
  <c r="F358" i="13" s="1"/>
  <c r="A358" i="13" s="1"/>
  <c r="D360" i="13" l="1"/>
  <c r="B359" i="13"/>
  <c r="F359" i="13" s="1"/>
  <c r="A359" i="13" s="1"/>
  <c r="E363" i="13"/>
  <c r="C363" i="13"/>
  <c r="A357" i="13"/>
  <c r="E364" i="13" l="1"/>
  <c r="C364" i="13"/>
  <c r="D361" i="13"/>
  <c r="B360" i="13"/>
  <c r="D362" i="13" l="1"/>
  <c r="B361" i="13"/>
  <c r="F361" i="13" s="1"/>
  <c r="A361" i="13" s="1"/>
  <c r="C365" i="13"/>
  <c r="E365" i="13"/>
  <c r="F360" i="13"/>
  <c r="C366" i="13" l="1"/>
  <c r="E366" i="13"/>
  <c r="A360" i="13"/>
  <c r="D363" i="13"/>
  <c r="B362" i="13"/>
  <c r="F362" i="13" l="1"/>
  <c r="E367" i="13"/>
  <c r="C367" i="13"/>
  <c r="D364" i="13"/>
  <c r="B363" i="13"/>
  <c r="F363" i="13" s="1"/>
  <c r="A363" i="13" s="1"/>
  <c r="D365" i="13" l="1"/>
  <c r="B364" i="13"/>
  <c r="F364" i="13" s="1"/>
  <c r="A364" i="13" s="1"/>
  <c r="C368" i="13"/>
  <c r="E368" i="13"/>
  <c r="H368" i="13" s="1"/>
  <c r="A362" i="13"/>
  <c r="C369" i="13" l="1"/>
  <c r="E369" i="13"/>
  <c r="D366" i="13"/>
  <c r="B365" i="13"/>
  <c r="F365" i="13" s="1"/>
  <c r="C370" i="13" l="1"/>
  <c r="E370" i="13"/>
  <c r="D367" i="13"/>
  <c r="B366" i="13"/>
  <c r="F366" i="13" s="1"/>
  <c r="A366" i="13" s="1"/>
  <c r="A365" i="13"/>
  <c r="E371" i="13" l="1"/>
  <c r="C371" i="13"/>
  <c r="D368" i="13"/>
  <c r="B367" i="13"/>
  <c r="F367" i="13" s="1"/>
  <c r="E372" i="13" l="1"/>
  <c r="C372" i="13"/>
  <c r="A367" i="13"/>
  <c r="D369" i="13"/>
  <c r="B368" i="13"/>
  <c r="E373" i="13" l="1"/>
  <c r="C373" i="13"/>
  <c r="F368" i="13"/>
  <c r="H367" i="13"/>
  <c r="D370" i="13"/>
  <c r="B369" i="13"/>
  <c r="F369" i="13" l="1"/>
  <c r="A368" i="13"/>
  <c r="H366" i="13"/>
  <c r="E374" i="13"/>
  <c r="C374" i="13"/>
  <c r="D371" i="13"/>
  <c r="B370" i="13"/>
  <c r="F370" i="13" s="1"/>
  <c r="A370" i="13" s="1"/>
  <c r="D372" i="13" l="1"/>
  <c r="B371" i="13"/>
  <c r="F371" i="13" s="1"/>
  <c r="A371" i="13" s="1"/>
  <c r="C375" i="13"/>
  <c r="E375" i="13"/>
  <c r="A369" i="13"/>
  <c r="C376" i="13" l="1"/>
  <c r="E376" i="13"/>
  <c r="D373" i="13"/>
  <c r="B372" i="13"/>
  <c r="D374" i="13" l="1"/>
  <c r="B373" i="13"/>
  <c r="F373" i="13" s="1"/>
  <c r="A373" i="13" s="1"/>
  <c r="C377" i="13"/>
  <c r="E377" i="13"/>
  <c r="F372" i="13"/>
  <c r="E378" i="13" l="1"/>
  <c r="C378" i="13"/>
  <c r="A372" i="13"/>
  <c r="D375" i="13"/>
  <c r="B374" i="13"/>
  <c r="F374" i="13" l="1"/>
  <c r="E379" i="13"/>
  <c r="C379" i="13"/>
  <c r="D376" i="13"/>
  <c r="B375" i="13"/>
  <c r="F375" i="13" s="1"/>
  <c r="A375" i="13" s="1"/>
  <c r="D377" i="13" l="1"/>
  <c r="B376" i="13"/>
  <c r="F376" i="13" s="1"/>
  <c r="A376" i="13" s="1"/>
  <c r="C380" i="13"/>
  <c r="E380" i="13"/>
  <c r="H380" i="13" s="1"/>
  <c r="A374" i="13"/>
  <c r="C381" i="13" l="1"/>
  <c r="E381" i="13"/>
  <c r="D378" i="13"/>
  <c r="B377" i="13"/>
  <c r="F377" i="13" s="1"/>
  <c r="D379" i="13" l="1"/>
  <c r="B378" i="13"/>
  <c r="F378" i="13" s="1"/>
  <c r="A378" i="13" s="1"/>
  <c r="C382" i="13"/>
  <c r="E382" i="13"/>
  <c r="A377" i="13"/>
  <c r="C383" i="13" l="1"/>
  <c r="E383" i="13"/>
  <c r="D380" i="13"/>
  <c r="B379" i="13"/>
  <c r="F379" i="13" s="1"/>
  <c r="E384" i="13" l="1"/>
  <c r="C384" i="13"/>
  <c r="A379" i="13"/>
  <c r="D381" i="13"/>
  <c r="B380" i="13"/>
  <c r="C385" i="13" l="1"/>
  <c r="E385" i="13"/>
  <c r="D382" i="13"/>
  <c r="B381" i="13"/>
  <c r="F380" i="13"/>
  <c r="H379" i="13"/>
  <c r="D383" i="13" l="1"/>
  <c r="B382" i="13"/>
  <c r="F382" i="13" s="1"/>
  <c r="A382" i="13" s="1"/>
  <c r="E386" i="13"/>
  <c r="C386" i="13"/>
  <c r="A380" i="13"/>
  <c r="H378" i="13"/>
  <c r="F381" i="13"/>
  <c r="A381" i="13" l="1"/>
  <c r="E387" i="13"/>
  <c r="C387" i="13"/>
  <c r="D384" i="13"/>
  <c r="B383" i="13"/>
  <c r="F383" i="13" l="1"/>
  <c r="D385" i="13"/>
  <c r="B384" i="13"/>
  <c r="F384" i="13" s="1"/>
  <c r="A384" i="13" s="1"/>
  <c r="E388" i="13"/>
  <c r="C388" i="13"/>
  <c r="D386" i="13" l="1"/>
  <c r="B385" i="13"/>
  <c r="F385" i="13" s="1"/>
  <c r="A385" i="13" s="1"/>
  <c r="C389" i="13"/>
  <c r="E389" i="13"/>
  <c r="A383" i="13"/>
  <c r="C390" i="13" l="1"/>
  <c r="E390" i="13"/>
  <c r="D387" i="13"/>
  <c r="B386" i="13"/>
  <c r="D388" i="13" l="1"/>
  <c r="B387" i="13"/>
  <c r="F387" i="13" s="1"/>
  <c r="A387" i="13" s="1"/>
  <c r="C391" i="13"/>
  <c r="E391" i="13"/>
  <c r="F386" i="13"/>
  <c r="E392" i="13" l="1"/>
  <c r="H392" i="13" s="1"/>
  <c r="C392" i="13"/>
  <c r="A386" i="13"/>
  <c r="D389" i="13"/>
  <c r="B388" i="13"/>
  <c r="F388" i="13" l="1"/>
  <c r="C393" i="13"/>
  <c r="E393" i="13"/>
  <c r="D390" i="13"/>
  <c r="B389" i="13"/>
  <c r="F389" i="13" s="1"/>
  <c r="A389" i="13" s="1"/>
  <c r="E394" i="13" l="1"/>
  <c r="C394" i="13"/>
  <c r="D391" i="13"/>
  <c r="B390" i="13"/>
  <c r="F390" i="13" s="1"/>
  <c r="A390" i="13" s="1"/>
  <c r="A388" i="13"/>
  <c r="D392" i="13" l="1"/>
  <c r="B391" i="13"/>
  <c r="F391" i="13" s="1"/>
  <c r="C395" i="13"/>
  <c r="E395" i="13"/>
  <c r="A391" i="13" l="1"/>
  <c r="D393" i="13"/>
  <c r="B392" i="13"/>
  <c r="E396" i="13"/>
  <c r="C396" i="13"/>
  <c r="D394" i="13" l="1"/>
  <c r="B393" i="13"/>
  <c r="C397" i="13"/>
  <c r="E397" i="13"/>
  <c r="F392" i="13"/>
  <c r="H391" i="13"/>
  <c r="C398" i="13" l="1"/>
  <c r="E398" i="13"/>
  <c r="A392" i="13"/>
  <c r="H390" i="13"/>
  <c r="F393" i="13"/>
  <c r="D395" i="13"/>
  <c r="B394" i="13"/>
  <c r="F394" i="13" s="1"/>
  <c r="A394" i="13" s="1"/>
  <c r="D396" i="13" l="1"/>
  <c r="B395" i="13"/>
  <c r="E399" i="13"/>
  <c r="C399" i="13"/>
  <c r="A393" i="13"/>
  <c r="E400" i="13" l="1"/>
  <c r="C400" i="13"/>
  <c r="F395" i="13"/>
  <c r="D397" i="13"/>
  <c r="B396" i="13"/>
  <c r="F396" i="13" s="1"/>
  <c r="A396" i="13" s="1"/>
  <c r="A395" i="13" l="1"/>
  <c r="C401" i="13"/>
  <c r="E401" i="13"/>
  <c r="D398" i="13"/>
  <c r="B397" i="13"/>
  <c r="F397" i="13" s="1"/>
  <c r="A397" i="13" s="1"/>
  <c r="C402" i="13" l="1"/>
  <c r="E402" i="13"/>
  <c r="D399" i="13"/>
  <c r="B398" i="13"/>
  <c r="D400" i="13" l="1"/>
  <c r="B399" i="13"/>
  <c r="F399" i="13" s="1"/>
  <c r="A399" i="13" s="1"/>
  <c r="E403" i="13"/>
  <c r="C403" i="13"/>
  <c r="F398" i="13"/>
  <c r="E404" i="13" l="1"/>
  <c r="H404" i="13" s="1"/>
  <c r="C404" i="13"/>
  <c r="A398" i="13"/>
  <c r="D401" i="13"/>
  <c r="B400" i="13"/>
  <c r="F400" i="13" l="1"/>
  <c r="E405" i="13"/>
  <c r="C405" i="13"/>
  <c r="D402" i="13"/>
  <c r="B401" i="13"/>
  <c r="F401" i="13" s="1"/>
  <c r="A401" i="13" s="1"/>
  <c r="D403" i="13" l="1"/>
  <c r="B402" i="13"/>
  <c r="F402" i="13" s="1"/>
  <c r="A402" i="13" s="1"/>
  <c r="C406" i="13"/>
  <c r="E406" i="13"/>
  <c r="A400" i="13"/>
  <c r="D404" i="13" l="1"/>
  <c r="B403" i="13"/>
  <c r="F403" i="13" s="1"/>
  <c r="A403" i="13" s="1"/>
  <c r="C407" i="13"/>
  <c r="E407" i="13"/>
  <c r="D405" i="13" l="1"/>
  <c r="B404" i="13"/>
  <c r="C408" i="13"/>
  <c r="E408" i="13"/>
  <c r="D406" i="13" l="1"/>
  <c r="B405" i="13"/>
  <c r="F404" i="13"/>
  <c r="H403" i="13"/>
  <c r="E409" i="13"/>
  <c r="C409" i="13"/>
  <c r="C410" i="13" l="1"/>
  <c r="E410" i="13"/>
  <c r="A404" i="13"/>
  <c r="H402" i="13"/>
  <c r="F405" i="13"/>
  <c r="D407" i="13"/>
  <c r="B406" i="13"/>
  <c r="F406" i="13" s="1"/>
  <c r="A406" i="13" s="1"/>
  <c r="C411" i="13" l="1"/>
  <c r="E411" i="13"/>
  <c r="D408" i="13"/>
  <c r="B407" i="13"/>
  <c r="A405" i="13"/>
  <c r="D409" i="13" l="1"/>
  <c r="B408" i="13"/>
  <c r="F408" i="13" s="1"/>
  <c r="A408" i="13" s="1"/>
  <c r="E412" i="13"/>
  <c r="C412" i="13"/>
  <c r="F407" i="13"/>
  <c r="A407" i="13" l="1"/>
  <c r="E413" i="13"/>
  <c r="C413" i="13"/>
  <c r="D410" i="13"/>
  <c r="B409" i="13"/>
  <c r="F409" i="13" l="1"/>
  <c r="D411" i="13"/>
  <c r="B410" i="13"/>
  <c r="F410" i="13" s="1"/>
  <c r="A410" i="13" s="1"/>
  <c r="E414" i="13"/>
  <c r="C414" i="13"/>
  <c r="E415" i="13" l="1"/>
  <c r="C415" i="13"/>
  <c r="D412" i="13"/>
  <c r="B411" i="13"/>
  <c r="F411" i="13" s="1"/>
  <c r="A411" i="13" s="1"/>
  <c r="A409" i="13"/>
  <c r="D413" i="13" l="1"/>
  <c r="B412" i="13"/>
  <c r="E416" i="13"/>
  <c r="H416" i="13" s="1"/>
  <c r="C416" i="13"/>
  <c r="E417" i="13" l="1"/>
  <c r="C417" i="13"/>
  <c r="F412" i="13"/>
  <c r="D414" i="13"/>
  <c r="B413" i="13"/>
  <c r="F413" i="13" s="1"/>
  <c r="A413" i="13" s="1"/>
  <c r="D415" i="13" l="1"/>
  <c r="B414" i="13"/>
  <c r="F414" i="13" s="1"/>
  <c r="A414" i="13" s="1"/>
  <c r="A412" i="13"/>
  <c r="E418" i="13"/>
  <c r="C418" i="13"/>
  <c r="E419" i="13" l="1"/>
  <c r="C419" i="13"/>
  <c r="D416" i="13"/>
  <c r="B415" i="13"/>
  <c r="F415" i="13" s="1"/>
  <c r="E420" i="13" l="1"/>
  <c r="C420" i="13"/>
  <c r="A415" i="13"/>
  <c r="D417" i="13"/>
  <c r="B416" i="13"/>
  <c r="E421" i="13" l="1"/>
  <c r="C421" i="13"/>
  <c r="D418" i="13"/>
  <c r="B417" i="13"/>
  <c r="F416" i="13"/>
  <c r="H415" i="13"/>
  <c r="E422" i="13" l="1"/>
  <c r="C422" i="13"/>
  <c r="D419" i="13"/>
  <c r="B418" i="13"/>
  <c r="F418" i="13" s="1"/>
  <c r="A418" i="13" s="1"/>
  <c r="A416" i="13"/>
  <c r="H414" i="13"/>
  <c r="F417" i="13"/>
  <c r="D420" i="13" l="1"/>
  <c r="B419" i="13"/>
  <c r="E423" i="13"/>
  <c r="C423" i="13"/>
  <c r="A417" i="13"/>
  <c r="C424" i="13" l="1"/>
  <c r="E424" i="13"/>
  <c r="F419" i="13"/>
  <c r="D421" i="13"/>
  <c r="B420" i="13"/>
  <c r="F420" i="13" s="1"/>
  <c r="A420" i="13" s="1"/>
  <c r="A419" i="13" l="1"/>
  <c r="D422" i="13"/>
  <c r="B421" i="13"/>
  <c r="F421" i="13" s="1"/>
  <c r="A421" i="13" s="1"/>
  <c r="E425" i="13"/>
  <c r="C425" i="13"/>
  <c r="D423" i="13" l="1"/>
  <c r="B422" i="13"/>
  <c r="C426" i="13"/>
  <c r="E426" i="13"/>
  <c r="C427" i="13" l="1"/>
  <c r="E427" i="13"/>
  <c r="F422" i="13"/>
  <c r="D424" i="13"/>
  <c r="B423" i="13"/>
  <c r="F423" i="13" s="1"/>
  <c r="A423" i="13" s="1"/>
  <c r="A422" i="13" l="1"/>
  <c r="C428" i="13"/>
  <c r="E428" i="13"/>
  <c r="H428" i="13" s="1"/>
  <c r="D425" i="13"/>
  <c r="B424" i="13"/>
  <c r="F424" i="13" s="1"/>
  <c r="A424" i="13" s="1"/>
  <c r="C429" i="13" l="1"/>
  <c r="E429" i="13"/>
  <c r="D426" i="13"/>
  <c r="B425" i="13"/>
  <c r="F425" i="13" s="1"/>
  <c r="A425" i="13" s="1"/>
  <c r="D427" i="13" l="1"/>
  <c r="B426" i="13"/>
  <c r="F426" i="13" s="1"/>
  <c r="A426" i="13" s="1"/>
  <c r="E430" i="13"/>
  <c r="C430" i="13"/>
  <c r="C431" i="13" l="1"/>
  <c r="E431" i="13"/>
  <c r="D428" i="13"/>
  <c r="B427" i="13"/>
  <c r="F427" i="13" s="1"/>
  <c r="A427" i="13" s="1"/>
  <c r="C432" i="13" l="1"/>
  <c r="E432" i="13"/>
  <c r="D429" i="13"/>
  <c r="B428" i="13"/>
  <c r="C433" i="13" l="1"/>
  <c r="E433" i="13"/>
  <c r="F428" i="13"/>
  <c r="H427" i="13"/>
  <c r="D430" i="13"/>
  <c r="B429" i="13"/>
  <c r="F429" i="13" l="1"/>
  <c r="A428" i="13"/>
  <c r="H426" i="13"/>
  <c r="E434" i="13"/>
  <c r="C434" i="13"/>
  <c r="D431" i="13"/>
  <c r="B430" i="13"/>
  <c r="F430" i="13" s="1"/>
  <c r="A430" i="13" s="1"/>
  <c r="D432" i="13" l="1"/>
  <c r="B431" i="13"/>
  <c r="F431" i="13" s="1"/>
  <c r="A431" i="13" s="1"/>
  <c r="E435" i="13"/>
  <c r="C435" i="13"/>
  <c r="A429" i="13"/>
  <c r="E436" i="13" l="1"/>
  <c r="C436" i="13"/>
  <c r="D433" i="13"/>
  <c r="B432" i="13"/>
  <c r="C437" i="13" l="1"/>
  <c r="E437" i="13"/>
  <c r="D434" i="13"/>
  <c r="B433" i="13"/>
  <c r="F433" i="13" s="1"/>
  <c r="A433" i="13" s="1"/>
  <c r="F432" i="13"/>
  <c r="D435" i="13" l="1"/>
  <c r="B434" i="13"/>
  <c r="E438" i="13"/>
  <c r="C438" i="13"/>
  <c r="A432" i="13"/>
  <c r="C439" i="13" l="1"/>
  <c r="E439" i="13"/>
  <c r="F434" i="13"/>
  <c r="D436" i="13"/>
  <c r="B435" i="13"/>
  <c r="F435" i="13" s="1"/>
  <c r="A435" i="13" s="1"/>
  <c r="A434" i="13" l="1"/>
  <c r="C440" i="13"/>
  <c r="E440" i="13"/>
  <c r="H440" i="13" s="1"/>
  <c r="D437" i="13"/>
  <c r="B436" i="13"/>
  <c r="F436" i="13" s="1"/>
  <c r="A436" i="13" s="1"/>
  <c r="C441" i="13" l="1"/>
  <c r="E441" i="13"/>
  <c r="D438" i="13"/>
  <c r="B437" i="13"/>
  <c r="F437" i="13" s="1"/>
  <c r="A437" i="13" s="1"/>
  <c r="D439" i="13" l="1"/>
  <c r="B438" i="13"/>
  <c r="F438" i="13" s="1"/>
  <c r="C442" i="13"/>
  <c r="E442" i="13"/>
  <c r="C443" i="13" l="1"/>
  <c r="E443" i="13"/>
  <c r="A438" i="13"/>
  <c r="D440" i="13"/>
  <c r="B439" i="13"/>
  <c r="F439" i="13" s="1"/>
  <c r="A439" i="13" s="1"/>
  <c r="D441" i="13" l="1"/>
  <c r="B440" i="13"/>
  <c r="E444" i="13"/>
  <c r="C444" i="13"/>
  <c r="C445" i="13" l="1"/>
  <c r="E445" i="13"/>
  <c r="F440" i="13"/>
  <c r="H439" i="13"/>
  <c r="D442" i="13"/>
  <c r="B441" i="13"/>
  <c r="F441" i="13" l="1"/>
  <c r="A440" i="13"/>
  <c r="H438" i="13"/>
  <c r="D443" i="13"/>
  <c r="B442" i="13"/>
  <c r="F442" i="13" s="1"/>
  <c r="A442" i="13" s="1"/>
  <c r="E446" i="13"/>
  <c r="C446" i="13"/>
  <c r="E447" i="13" l="1"/>
  <c r="C447" i="13"/>
  <c r="A441" i="13"/>
  <c r="D444" i="13"/>
  <c r="B443" i="13"/>
  <c r="F443" i="13" s="1"/>
  <c r="A443" i="13" s="1"/>
  <c r="E448" i="13" l="1"/>
  <c r="C448" i="13"/>
  <c r="D445" i="13"/>
  <c r="B444" i="13"/>
  <c r="F444" i="13" s="1"/>
  <c r="A444" i="13" s="1"/>
  <c r="D446" i="13" l="1"/>
  <c r="B445" i="13"/>
  <c r="F445" i="13" s="1"/>
  <c r="A445" i="13" s="1"/>
  <c r="C449" i="13"/>
  <c r="E449" i="13"/>
  <c r="E450" i="13" l="1"/>
  <c r="C450" i="13"/>
  <c r="D447" i="13"/>
  <c r="B446" i="13"/>
  <c r="D448" i="13" l="1"/>
  <c r="B447" i="13"/>
  <c r="F447" i="13" s="1"/>
  <c r="A447" i="13" s="1"/>
  <c r="E451" i="13"/>
  <c r="C451" i="13"/>
  <c r="F446" i="13"/>
  <c r="C452" i="13" l="1"/>
  <c r="E452" i="13"/>
  <c r="H452" i="13" s="1"/>
  <c r="A446" i="13"/>
  <c r="D449" i="13"/>
  <c r="B448" i="13"/>
  <c r="F448" i="13" s="1"/>
  <c r="A448" i="13" s="1"/>
  <c r="D450" i="13" l="1"/>
  <c r="B449" i="13"/>
  <c r="F449" i="13" s="1"/>
  <c r="A449" i="13" s="1"/>
  <c r="E453" i="13"/>
  <c r="C453" i="13"/>
  <c r="E454" i="13" l="1"/>
  <c r="C454" i="13"/>
  <c r="D451" i="13"/>
  <c r="B450" i="13"/>
  <c r="F450" i="13" s="1"/>
  <c r="A450" i="13" s="1"/>
  <c r="E455" i="13" l="1"/>
  <c r="C455" i="13"/>
  <c r="D452" i="13"/>
  <c r="B451" i="13"/>
  <c r="F451" i="13" s="1"/>
  <c r="A451" i="13" s="1"/>
  <c r="E456" i="13" l="1"/>
  <c r="C456" i="13"/>
  <c r="D453" i="13"/>
  <c r="B452" i="13"/>
  <c r="C457" i="13" l="1"/>
  <c r="E457" i="13"/>
  <c r="F452" i="13"/>
  <c r="H451" i="13"/>
  <c r="D454" i="13"/>
  <c r="B453" i="13"/>
  <c r="F453" i="13" l="1"/>
  <c r="A452" i="13"/>
  <c r="H450" i="13"/>
  <c r="D455" i="13"/>
  <c r="B454" i="13"/>
  <c r="F454" i="13" s="1"/>
  <c r="A454" i="13" s="1"/>
  <c r="C458" i="13"/>
  <c r="E458" i="13"/>
  <c r="E459" i="13" l="1"/>
  <c r="C459" i="13"/>
  <c r="A453" i="13"/>
  <c r="D456" i="13"/>
  <c r="B455" i="13"/>
  <c r="F455" i="13" s="1"/>
  <c r="A455" i="13" s="1"/>
  <c r="C460" i="13" l="1"/>
  <c r="E460" i="13"/>
  <c r="D457" i="13"/>
  <c r="B456" i="13"/>
  <c r="F456" i="13" s="1"/>
  <c r="A456" i="13" s="1"/>
  <c r="E461" i="13" l="1"/>
  <c r="C461" i="13"/>
  <c r="D458" i="13"/>
  <c r="B457" i="13"/>
  <c r="F457" i="13" s="1"/>
  <c r="A457" i="13" s="1"/>
  <c r="D459" i="13" l="1"/>
  <c r="B458" i="13"/>
  <c r="C462" i="13"/>
  <c r="E462" i="13"/>
  <c r="C463" i="13" l="1"/>
  <c r="E463" i="13"/>
  <c r="F458" i="13"/>
  <c r="D460" i="13"/>
  <c r="B459" i="13"/>
  <c r="F459" i="13" s="1"/>
  <c r="A459" i="13" s="1"/>
  <c r="A458" i="13" l="1"/>
  <c r="E464" i="13"/>
  <c r="H464" i="13" s="1"/>
  <c r="C464" i="13"/>
  <c r="D461" i="13"/>
  <c r="B460" i="13"/>
  <c r="F460" i="13" s="1"/>
  <c r="A460" i="13" s="1"/>
  <c r="D462" i="13" l="1"/>
  <c r="B461" i="13"/>
  <c r="F461" i="13" s="1"/>
  <c r="A461" i="13" s="1"/>
  <c r="E465" i="13"/>
  <c r="C465" i="13"/>
  <c r="C466" i="13" l="1"/>
  <c r="E466" i="13"/>
  <c r="D463" i="13"/>
  <c r="B462" i="13"/>
  <c r="F462" i="13" s="1"/>
  <c r="A462" i="13" s="1"/>
  <c r="E467" i="13" l="1"/>
  <c r="C467" i="13"/>
  <c r="D464" i="13"/>
  <c r="B463" i="13"/>
  <c r="F463" i="13" s="1"/>
  <c r="A463" i="13" s="1"/>
  <c r="C468" i="13" l="1"/>
  <c r="E468" i="13"/>
  <c r="D465" i="13"/>
  <c r="B464" i="13"/>
  <c r="E469" i="13" l="1"/>
  <c r="C469" i="13"/>
  <c r="F464" i="13"/>
  <c r="H463" i="13"/>
  <c r="D466" i="13"/>
  <c r="B465" i="13"/>
  <c r="F465" i="13" l="1"/>
  <c r="A464" i="13"/>
  <c r="H462" i="13"/>
  <c r="C470" i="13"/>
  <c r="E470" i="13"/>
  <c r="D467" i="13"/>
  <c r="B466" i="13"/>
  <c r="F466" i="13" s="1"/>
  <c r="A466" i="13" s="1"/>
  <c r="D468" i="13" l="1"/>
  <c r="B467" i="13"/>
  <c r="F467" i="13" s="1"/>
  <c r="A467" i="13" s="1"/>
  <c r="A465" i="13"/>
  <c r="E471" i="13"/>
  <c r="C471" i="13"/>
  <c r="E472" i="13" l="1"/>
  <c r="C472" i="13"/>
  <c r="D469" i="13"/>
  <c r="B468" i="13"/>
  <c r="D470" i="13" l="1"/>
  <c r="B469" i="13"/>
  <c r="F469" i="13" s="1"/>
  <c r="A469" i="13" s="1"/>
  <c r="C473" i="13"/>
  <c r="E473" i="13"/>
  <c r="F468" i="13"/>
  <c r="C474" i="13" l="1"/>
  <c r="E474" i="13"/>
  <c r="A468" i="13"/>
  <c r="D471" i="13"/>
  <c r="B470" i="13"/>
  <c r="F470" i="13" l="1"/>
  <c r="C475" i="13"/>
  <c r="E475" i="13"/>
  <c r="D472" i="13"/>
  <c r="B471" i="13"/>
  <c r="F471" i="13" s="1"/>
  <c r="A471" i="13" s="1"/>
  <c r="C476" i="13" l="1"/>
  <c r="E476" i="13"/>
  <c r="D473" i="13"/>
  <c r="B472" i="13"/>
  <c r="F472" i="13" s="1"/>
  <c r="A472" i="13" s="1"/>
  <c r="A470" i="13"/>
  <c r="D474" i="13" l="1"/>
  <c r="B473" i="13"/>
  <c r="F473" i="13" s="1"/>
  <c r="E477" i="13"/>
  <c r="G479" i="13" s="1"/>
  <c r="H476" i="13"/>
  <c r="C477" i="13"/>
  <c r="A473" i="13" l="1"/>
  <c r="D475" i="13"/>
  <c r="B474" i="13"/>
  <c r="F474" i="13" s="1"/>
  <c r="A474" i="13" s="1"/>
  <c r="D476" i="13" l="1"/>
  <c r="B475" i="13"/>
  <c r="F475" i="13" s="1"/>
  <c r="A475" i="13" s="1"/>
  <c r="D477" i="13" l="1"/>
  <c r="B476" i="13"/>
  <c r="F476" i="13" l="1"/>
  <c r="B477" i="13"/>
  <c r="G478" i="13" s="1"/>
  <c r="G477" i="13" s="1"/>
  <c r="H475" i="13"/>
  <c r="A476" i="13" l="1"/>
  <c r="F477" i="13"/>
  <c r="H47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S5" authorId="0" shapeId="0" xr:uid="{00000000-0006-0000-0900-000001000000}">
      <text>
        <r>
          <rPr>
            <b/>
            <sz val="9"/>
            <color indexed="81"/>
            <rFont val="MS P ゴシック"/>
            <family val="3"/>
            <charset val="128"/>
          </rPr>
          <t>仙台市:</t>
        </r>
        <r>
          <rPr>
            <sz val="9"/>
            <color indexed="81"/>
            <rFont val="MS P ゴシック"/>
            <family val="3"/>
            <charset val="128"/>
          </rPr>
          <t xml:space="preserve">
算定する予定の加算は全てこのセルに記載すること</t>
        </r>
      </text>
    </comment>
    <comment ref="P9" authorId="0" shapeId="0" xr:uid="{00000000-0006-0000-0900-000002000000}">
      <text>
        <r>
          <rPr>
            <sz val="11"/>
            <color indexed="10"/>
            <rFont val="ＭＳ Ｐゴシック"/>
            <family val="3"/>
            <charset val="128"/>
          </rPr>
          <t>当該月の曜日を記入してください。</t>
        </r>
      </text>
    </comment>
    <comment ref="AU10" authorId="0" shapeId="0" xr:uid="{00000000-0006-0000-0900-000003000000}">
      <text>
        <r>
          <rPr>
            <sz val="11"/>
            <color indexed="10"/>
            <rFont val="ＭＳ Ｐゴシック"/>
            <family val="3"/>
            <charset val="128"/>
          </rPr>
          <t>自動計算されます。</t>
        </r>
      </text>
    </comment>
    <comment ref="A20" authorId="0" shapeId="0" xr:uid="{00000000-0006-0000-0900-000004000000}">
      <text>
        <r>
          <rPr>
            <sz val="11"/>
            <color indexed="10"/>
            <rFont val="ＭＳ Ｐゴシック"/>
            <family val="3"/>
            <charset val="128"/>
          </rPr>
          <t>自動計算されます。</t>
        </r>
      </text>
    </comment>
    <comment ref="AR22" authorId="0" shapeId="0" xr:uid="{00000000-0006-0000-0900-000005000000}">
      <text>
        <r>
          <rPr>
            <sz val="11"/>
            <color indexed="10"/>
            <rFont val="ＭＳ Ｐゴシック"/>
            <family val="3"/>
            <charset val="128"/>
          </rPr>
          <t>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000-000001000000}">
      <text>
        <r>
          <rPr>
            <b/>
            <sz val="10"/>
            <color indexed="81"/>
            <rFont val="ＭＳ Ｐゴシック"/>
            <family val="3"/>
            <charset val="128"/>
          </rPr>
          <t>作成者:</t>
        </r>
        <r>
          <rPr>
            <sz val="10"/>
            <color indexed="81"/>
            <rFont val="ＭＳ Ｐゴシック"/>
            <family val="3"/>
            <charset val="128"/>
          </rPr>
          <t xml:space="preserve">
福祉医療機構の借入れは「</t>
        </r>
        <r>
          <rPr>
            <b/>
            <sz val="12"/>
            <color indexed="10"/>
            <rFont val="ＭＳ Ｐゴシック"/>
            <family val="3"/>
            <charset val="128"/>
          </rPr>
          <t>１</t>
        </r>
        <r>
          <rPr>
            <sz val="10"/>
            <color indexed="81"/>
            <rFont val="ＭＳ Ｐゴシック"/>
            <family val="3"/>
            <charset val="128"/>
          </rPr>
          <t>」
民間金融機関（協調融資）は「</t>
        </r>
        <r>
          <rPr>
            <b/>
            <sz val="12"/>
            <color indexed="10"/>
            <rFont val="ＭＳ Ｐゴシック"/>
            <family val="3"/>
            <charset val="128"/>
          </rPr>
          <t>２</t>
        </r>
        <r>
          <rPr>
            <sz val="10"/>
            <color indexed="81"/>
            <rFont val="ＭＳ Ｐゴシック"/>
            <family val="3"/>
            <charset val="128"/>
          </rPr>
          <t>」を入力</t>
        </r>
      </text>
    </comment>
    <comment ref="G3" authorId="0" shapeId="0" xr:uid="{00000000-0006-0000-1000-000002000000}">
      <text>
        <r>
          <rPr>
            <b/>
            <sz val="9"/>
            <color indexed="81"/>
            <rFont val="ＭＳ Ｐゴシック"/>
            <family val="3"/>
            <charset val="128"/>
          </rPr>
          <t>作成者:</t>
        </r>
        <r>
          <rPr>
            <sz val="9"/>
            <color indexed="81"/>
            <rFont val="ＭＳ Ｐゴシック"/>
            <family val="3"/>
            <charset val="128"/>
          </rPr>
          <t xml:space="preserve">
融資希望額を</t>
        </r>
        <r>
          <rPr>
            <b/>
            <sz val="11"/>
            <color indexed="10"/>
            <rFont val="ＭＳ Ｐゴシック"/>
            <family val="3"/>
            <charset val="128"/>
          </rPr>
          <t>円単位で入力</t>
        </r>
        <r>
          <rPr>
            <sz val="9"/>
            <color indexed="81"/>
            <rFont val="ＭＳ Ｐゴシック"/>
            <family val="3"/>
            <charset val="128"/>
          </rPr>
          <t>してください。
福祉医療機構の融資は上限額の範囲内で</t>
        </r>
        <r>
          <rPr>
            <b/>
            <sz val="11"/>
            <color indexed="10"/>
            <rFont val="ＭＳ Ｐゴシック"/>
            <family val="3"/>
            <charset val="128"/>
          </rPr>
          <t>１０万円単位</t>
        </r>
        <r>
          <rPr>
            <sz val="9"/>
            <color indexed="81"/>
            <rFont val="ＭＳ Ｐゴシック"/>
            <family val="3"/>
            <charset val="128"/>
          </rPr>
          <t>とします。</t>
        </r>
      </text>
    </comment>
    <comment ref="C4" authorId="0" shapeId="0" xr:uid="{00000000-0006-0000-1000-000003000000}">
      <text>
        <r>
          <rPr>
            <b/>
            <sz val="11"/>
            <color indexed="10"/>
            <rFont val="ＭＳ Ｐゴシック"/>
            <family val="3"/>
            <charset val="128"/>
          </rPr>
          <t>作成者:</t>
        </r>
        <r>
          <rPr>
            <sz val="11"/>
            <color indexed="10"/>
            <rFont val="ＭＳ Ｐゴシック"/>
            <family val="3"/>
            <charset val="128"/>
          </rPr>
          <t xml:space="preserve">
２０年を上限</t>
        </r>
        <r>
          <rPr>
            <sz val="9"/>
            <color indexed="81"/>
            <rFont val="ＭＳ Ｐゴシック"/>
            <family val="3"/>
            <charset val="128"/>
          </rPr>
          <t>に年単位で入力
機構融資は借入額で年数が固定されます</t>
        </r>
      </text>
    </comment>
    <comment ref="G4" authorId="0" shapeId="0" xr:uid="{00000000-0006-0000-1000-000004000000}">
      <text>
        <r>
          <rPr>
            <b/>
            <sz val="9"/>
            <color indexed="81"/>
            <rFont val="ＭＳ Ｐゴシック"/>
            <family val="3"/>
            <charset val="128"/>
          </rPr>
          <t>作成者:</t>
        </r>
        <r>
          <rPr>
            <sz val="9"/>
            <color indexed="81"/>
            <rFont val="ＭＳ Ｐゴシック"/>
            <family val="3"/>
            <charset val="128"/>
          </rPr>
          <t xml:space="preserve">
</t>
        </r>
        <r>
          <rPr>
            <sz val="9"/>
            <color indexed="81"/>
            <rFont val="ＭＳ Ｐゴシック"/>
            <family val="3"/>
            <charset val="128"/>
          </rPr>
          <t>民間金融機関の借入れは各金融機関の</t>
        </r>
        <r>
          <rPr>
            <b/>
            <sz val="11"/>
            <color indexed="10"/>
            <rFont val="ＭＳ Ｐゴシック"/>
            <family val="3"/>
            <charset val="128"/>
          </rPr>
          <t>融資証明書の利率</t>
        </r>
        <r>
          <rPr>
            <sz val="9"/>
            <color indexed="81"/>
            <rFont val="ＭＳ Ｐゴシック"/>
            <family val="3"/>
            <charset val="128"/>
          </rPr>
          <t>としてください。</t>
        </r>
      </text>
    </comment>
    <comment ref="C5" authorId="0" shapeId="0" xr:uid="{00000000-0006-0000-1000-000005000000}">
      <text>
        <r>
          <rPr>
            <b/>
            <sz val="9"/>
            <color indexed="81"/>
            <rFont val="ＭＳ Ｐゴシック"/>
            <family val="3"/>
            <charset val="128"/>
          </rPr>
          <t>作成者:</t>
        </r>
        <r>
          <rPr>
            <sz val="9"/>
            <color indexed="81"/>
            <rFont val="ＭＳ Ｐゴシック"/>
            <family val="3"/>
            <charset val="128"/>
          </rPr>
          <t xml:space="preserve">
民間金融機関の融資で初年度元金償還をしない場合は「</t>
        </r>
        <r>
          <rPr>
            <b/>
            <sz val="11"/>
            <color indexed="10"/>
            <rFont val="ＭＳ Ｐゴシック"/>
            <family val="3"/>
            <charset val="128"/>
          </rPr>
          <t>１</t>
        </r>
        <r>
          <rPr>
            <sz val="9"/>
            <color indexed="81"/>
            <rFont val="ＭＳ Ｐゴシック"/>
            <family val="3"/>
            <charset val="128"/>
          </rPr>
          <t>」年と入力してください。
なお</t>
        </r>
        <r>
          <rPr>
            <u/>
            <sz val="9"/>
            <color indexed="81"/>
            <rFont val="ＭＳ Ｐゴシック"/>
            <family val="3"/>
            <charset val="128"/>
          </rPr>
          <t>福祉医療機構融資は初年度元金償還据置を標準としますので必ず「</t>
        </r>
        <r>
          <rPr>
            <b/>
            <u/>
            <sz val="11"/>
            <color indexed="10"/>
            <rFont val="ＭＳ Ｐゴシック"/>
            <family val="3"/>
            <charset val="128"/>
          </rPr>
          <t>１</t>
        </r>
        <r>
          <rPr>
            <u/>
            <sz val="9"/>
            <color indexed="81"/>
            <rFont val="ＭＳ Ｐゴシック"/>
            <family val="3"/>
            <charset val="128"/>
          </rPr>
          <t>」年と入力してください。</t>
        </r>
      </text>
    </comment>
    <comment ref="F10" authorId="0" shapeId="0" xr:uid="{00000000-0006-0000-1000-000006000000}">
      <text>
        <r>
          <rPr>
            <b/>
            <sz val="10"/>
            <color indexed="10"/>
            <rFont val="ＭＳ Ｐゴシック"/>
            <family val="3"/>
            <charset val="128"/>
          </rPr>
          <t>作成者:</t>
        </r>
        <r>
          <rPr>
            <sz val="10"/>
            <color indexed="10"/>
            <rFont val="ＭＳ Ｐゴシック"/>
            <family val="3"/>
            <charset val="128"/>
          </rPr>
          <t xml:space="preserve">
原則として機構融資への充当残額とします。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1200-000001000000}">
      <text>
        <r>
          <rPr>
            <b/>
            <sz val="9"/>
            <color indexed="81"/>
            <rFont val="ＭＳ Ｐゴシック"/>
            <family val="3"/>
            <charset val="128"/>
          </rPr>
          <t>作成者:</t>
        </r>
        <r>
          <rPr>
            <sz val="9"/>
            <color indexed="81"/>
            <rFont val="ＭＳ Ｐゴシック"/>
            <family val="3"/>
            <charset val="128"/>
          </rPr>
          <t xml:space="preserve">
借入れ先毎に作成してください。
</t>
        </r>
        <r>
          <rPr>
            <sz val="9"/>
            <color indexed="10"/>
            <rFont val="ＭＳ Ｐゴシック"/>
            <family val="3"/>
            <charset val="128"/>
          </rPr>
          <t>同一金融機関から複数融資</t>
        </r>
        <r>
          <rPr>
            <sz val="9"/>
            <color indexed="81"/>
            <rFont val="ＭＳ Ｐゴシック"/>
            <family val="3"/>
            <charset val="128"/>
          </rPr>
          <t>を受けている場合は年次ごとの合計とします。</t>
        </r>
      </text>
    </comment>
    <comment ref="F5" authorId="0" shapeId="0" xr:uid="{00000000-0006-0000-1200-000002000000}">
      <text>
        <r>
          <rPr>
            <b/>
            <sz val="9"/>
            <color indexed="81"/>
            <rFont val="ＭＳ Ｐゴシック"/>
            <family val="3"/>
            <charset val="128"/>
          </rPr>
          <t>作成者:</t>
        </r>
        <r>
          <rPr>
            <sz val="9"/>
            <color indexed="81"/>
            <rFont val="ＭＳ Ｐゴシック"/>
            <family val="3"/>
            <charset val="128"/>
          </rPr>
          <t xml:space="preserve">
様式８別紙３の合計額を入力してください。</t>
        </r>
      </text>
    </comment>
  </commentList>
</comments>
</file>

<file path=xl/sharedStrings.xml><?xml version="1.0" encoding="utf-8"?>
<sst xmlns="http://schemas.openxmlformats.org/spreadsheetml/2006/main" count="2054" uniqueCount="947">
  <si>
    <t>書　類　の　名　称</t>
  </si>
  <si>
    <t>提出にあたっての注意事項</t>
  </si>
  <si>
    <t>確認</t>
  </si>
  <si>
    <t>押印は法人印鑑登録証明書の印影と一致すること（以下同様）</t>
  </si>
  <si>
    <t>法人全体の事業計画書類</t>
  </si>
  <si>
    <t>応募時点で最新のものを提出すること。</t>
  </si>
  <si>
    <t>明細を含め、直近3事業年度分を提出すること</t>
  </si>
  <si>
    <t>開所の初年度からの3か年分を作成すること</t>
  </si>
  <si>
    <t>明細を含め、直近3事業年度分を提出すること。</t>
  </si>
  <si>
    <t>（様式１）</t>
  </si>
  <si>
    <t>（あて先）</t>
  </si>
  <si>
    <t>仙　台　市　長　</t>
  </si>
  <si>
    <t>（添付する印鑑登録証明書の印影と一致すること）</t>
  </si>
  <si>
    <t>令和　　年　　月　　日</t>
    <phoneticPr fontId="2"/>
  </si>
  <si>
    <t>（応募者）</t>
    <rPh sb="1" eb="4">
      <t>オウボシャ</t>
    </rPh>
    <phoneticPr fontId="2"/>
  </si>
  <si>
    <t>法人名</t>
    <rPh sb="0" eb="2">
      <t>ホウジン</t>
    </rPh>
    <rPh sb="2" eb="3">
      <t>メイ</t>
    </rPh>
    <phoneticPr fontId="2"/>
  </si>
  <si>
    <t>（ふりがな）</t>
    <phoneticPr fontId="2"/>
  </si>
  <si>
    <t>代表者名</t>
    <rPh sb="0" eb="3">
      <t>ダイヒョウシャ</t>
    </rPh>
    <rPh sb="3" eb="4">
      <t>メイ</t>
    </rPh>
    <phoneticPr fontId="2"/>
  </si>
  <si>
    <t>（印）</t>
    <rPh sb="1" eb="2">
      <t>イン</t>
    </rPh>
    <phoneticPr fontId="2"/>
  </si>
  <si>
    <t>担当者氏名</t>
    <rPh sb="0" eb="2">
      <t>タントウ</t>
    </rPh>
    <rPh sb="2" eb="3">
      <t>シャ</t>
    </rPh>
    <rPh sb="3" eb="5">
      <t>シメイ</t>
    </rPh>
    <phoneticPr fontId="2"/>
  </si>
  <si>
    <t>所属</t>
    <rPh sb="0" eb="2">
      <t>ショゾク</t>
    </rPh>
    <phoneticPr fontId="2"/>
  </si>
  <si>
    <t>（役職）</t>
    <rPh sb="1" eb="3">
      <t>ヤクショク</t>
    </rPh>
    <phoneticPr fontId="2"/>
  </si>
  <si>
    <t>（　　　　）</t>
    <phoneticPr fontId="2"/>
  </si>
  <si>
    <t>連絡先</t>
    <rPh sb="0" eb="3">
      <t>レンラクサキ</t>
    </rPh>
    <phoneticPr fontId="2"/>
  </si>
  <si>
    <t>住所</t>
    <rPh sb="0" eb="2">
      <t>ジュウショ</t>
    </rPh>
    <phoneticPr fontId="2"/>
  </si>
  <si>
    <t>電話</t>
    <rPh sb="0" eb="2">
      <t>デンワ</t>
    </rPh>
    <phoneticPr fontId="2"/>
  </si>
  <si>
    <t>FAX</t>
    <phoneticPr fontId="2"/>
  </si>
  <si>
    <t>E-Mail</t>
    <phoneticPr fontId="2"/>
  </si>
  <si>
    <t>〒</t>
    <phoneticPr fontId="2"/>
  </si>
  <si>
    <t>備考</t>
    <phoneticPr fontId="2"/>
  </si>
  <si>
    <t>・新規法人設立予定の場合、「法人」は「設立準備委員会」、「代表者」は「法人設立代表者」にて応募してください。</t>
    <phoneticPr fontId="2"/>
  </si>
  <si>
    <t>・法人（新設法人の場合は法人設立代表者）の印鑑登録印を押印してください。</t>
    <phoneticPr fontId="2"/>
  </si>
  <si>
    <t>（様式２）</t>
    <rPh sb="1" eb="3">
      <t>ヨウシキ</t>
    </rPh>
    <phoneticPr fontId="2"/>
  </si>
  <si>
    <t>事業所名</t>
    <rPh sb="0" eb="3">
      <t>ジギョウショ</t>
    </rPh>
    <rPh sb="3" eb="4">
      <t>メイ</t>
    </rPh>
    <phoneticPr fontId="2"/>
  </si>
  <si>
    <t>サービス種別</t>
    <rPh sb="4" eb="6">
      <t>シュベツ</t>
    </rPh>
    <phoneticPr fontId="2"/>
  </si>
  <si>
    <t>所在地</t>
    <rPh sb="0" eb="3">
      <t>ショザイチ</t>
    </rPh>
    <phoneticPr fontId="2"/>
  </si>
  <si>
    <t>定員数</t>
    <rPh sb="0" eb="3">
      <t>テイインスウ</t>
    </rPh>
    <phoneticPr fontId="2"/>
  </si>
  <si>
    <t>　障害福祉サービス事業所等の運営実績のある場合、以下に記載してください。</t>
    <rPh sb="27" eb="29">
      <t>キサイ</t>
    </rPh>
    <phoneticPr fontId="2"/>
  </si>
  <si>
    <t>（本市外の実績を含む）</t>
    <rPh sb="1" eb="2">
      <t>ホン</t>
    </rPh>
    <phoneticPr fontId="2"/>
  </si>
  <si>
    <t>障害福祉サービス事業所等の運営実績</t>
    <rPh sb="0" eb="2">
      <t>ショウガイ</t>
    </rPh>
    <rPh sb="2" eb="4">
      <t>フクシ</t>
    </rPh>
    <rPh sb="8" eb="11">
      <t>ジギョウショ</t>
    </rPh>
    <rPh sb="11" eb="12">
      <t>トウ</t>
    </rPh>
    <rPh sb="13" eb="15">
      <t>ウンエイ</t>
    </rPh>
    <rPh sb="15" eb="17">
      <t>ジッセキ</t>
    </rPh>
    <phoneticPr fontId="2"/>
  </si>
  <si>
    <t>・多機能型事業所の場合は一行に記載すること。</t>
    <rPh sb="1" eb="5">
      <t>タキノウガタ</t>
    </rPh>
    <rPh sb="5" eb="8">
      <t>ジギョウショ</t>
    </rPh>
    <rPh sb="9" eb="11">
      <t>バアイ</t>
    </rPh>
    <rPh sb="12" eb="14">
      <t>イチギョウ</t>
    </rPh>
    <rPh sb="15" eb="17">
      <t>キサイ</t>
    </rPh>
    <phoneticPr fontId="2"/>
  </si>
  <si>
    <t>合計</t>
  </si>
  <si>
    <t>㎡</t>
  </si>
  <si>
    <t>建築面積</t>
  </si>
  <si>
    <t>円</t>
  </si>
  <si>
    <t>（様式３）</t>
    <phoneticPr fontId="2"/>
  </si>
  <si>
    <t>事業計画書</t>
    <rPh sb="0" eb="2">
      <t>ジギョウ</t>
    </rPh>
    <rPh sb="2" eb="4">
      <t>ケイカク</t>
    </rPh>
    <rPh sb="4" eb="5">
      <t>ショ</t>
    </rPh>
    <phoneticPr fontId="2"/>
  </si>
  <si>
    <t>（１）施設の規模及び構造</t>
  </si>
  <si>
    <t>（３）財源内訳</t>
  </si>
  <si>
    <t>（４）施工計画</t>
  </si>
  <si>
    <t>１　対象施設の概要</t>
    <phoneticPr fontId="2"/>
  </si>
  <si>
    <t>２　施設整備費に係る事業計画</t>
    <phoneticPr fontId="2"/>
  </si>
  <si>
    <t>プルダウンから選択すること</t>
    <rPh sb="7" eb="9">
      <t>センタク</t>
    </rPh>
    <phoneticPr fontId="2"/>
  </si>
  <si>
    <t>「木造2階建て」等と記載</t>
    <rPh sb="1" eb="3">
      <t>モクゾウ</t>
    </rPh>
    <rPh sb="4" eb="6">
      <t>カイダ</t>
    </rPh>
    <rPh sb="8" eb="9">
      <t>トウ</t>
    </rPh>
    <rPh sb="10" eb="12">
      <t>キサイ</t>
    </rPh>
    <phoneticPr fontId="2"/>
  </si>
  <si>
    <t>①主体工事費</t>
    <phoneticPr fontId="2"/>
  </si>
  <si>
    <t>②工事事務費</t>
    <phoneticPr fontId="2"/>
  </si>
  <si>
    <t>工事事務費⇒旅費、消耗品費、通信運搬費、印刷製本費及び設計監督料等</t>
    <rPh sb="0" eb="2">
      <t>コウジ</t>
    </rPh>
    <rPh sb="2" eb="4">
      <t>ジム</t>
    </rPh>
    <rPh sb="4" eb="5">
      <t>ヒ</t>
    </rPh>
    <rPh sb="6" eb="8">
      <t>リョヒ</t>
    </rPh>
    <rPh sb="9" eb="12">
      <t>ショウモウヒン</t>
    </rPh>
    <rPh sb="12" eb="13">
      <t>ヒ</t>
    </rPh>
    <rPh sb="14" eb="16">
      <t>ツウシン</t>
    </rPh>
    <rPh sb="16" eb="18">
      <t>ウンパン</t>
    </rPh>
    <rPh sb="18" eb="19">
      <t>ヒ</t>
    </rPh>
    <rPh sb="20" eb="22">
      <t>インサツ</t>
    </rPh>
    <rPh sb="22" eb="24">
      <t>セイホン</t>
    </rPh>
    <rPh sb="24" eb="25">
      <t>ヒ</t>
    </rPh>
    <rPh sb="25" eb="26">
      <t>オヨ</t>
    </rPh>
    <rPh sb="27" eb="29">
      <t>セッケイ</t>
    </rPh>
    <rPh sb="29" eb="31">
      <t>カントク</t>
    </rPh>
    <rPh sb="31" eb="32">
      <t>リョウ</t>
    </rPh>
    <rPh sb="32" eb="33">
      <t>トウ</t>
    </rPh>
    <phoneticPr fontId="2"/>
  </si>
  <si>
    <t>主体工事費⇒建物およびその付帯設備にかかる工事費（土地購入費や外構工事費、用地造成費を除く）</t>
    <rPh sb="0" eb="2">
      <t>シュタイ</t>
    </rPh>
    <rPh sb="2" eb="4">
      <t>コウジ</t>
    </rPh>
    <rPh sb="4" eb="5">
      <t>ヒ</t>
    </rPh>
    <rPh sb="6" eb="8">
      <t>タテモノ</t>
    </rPh>
    <rPh sb="13" eb="15">
      <t>フタイ</t>
    </rPh>
    <rPh sb="15" eb="17">
      <t>セツビ</t>
    </rPh>
    <rPh sb="21" eb="24">
      <t>コウジヒ</t>
    </rPh>
    <rPh sb="25" eb="27">
      <t>トチ</t>
    </rPh>
    <rPh sb="27" eb="30">
      <t>コウニュウヒ</t>
    </rPh>
    <rPh sb="31" eb="33">
      <t>ガイコウ</t>
    </rPh>
    <rPh sb="33" eb="36">
      <t>コウジヒ</t>
    </rPh>
    <rPh sb="37" eb="39">
      <t>ヨウチ</t>
    </rPh>
    <rPh sb="39" eb="41">
      <t>ゾウセイ</t>
    </rPh>
    <rPh sb="41" eb="42">
      <t>ヒ</t>
    </rPh>
    <rPh sb="43" eb="44">
      <t>ノゾ</t>
    </rPh>
    <phoneticPr fontId="2"/>
  </si>
  <si>
    <t>外構工事費⇒土地購入費や用地造成費は除く</t>
    <rPh sb="0" eb="5">
      <t>ガイコウコウジヒ</t>
    </rPh>
    <rPh sb="6" eb="8">
      <t>トチ</t>
    </rPh>
    <rPh sb="8" eb="11">
      <t>コウニュウヒ</t>
    </rPh>
    <rPh sb="12" eb="14">
      <t>ヨウチ</t>
    </rPh>
    <rPh sb="14" eb="16">
      <t>ゾウセイ</t>
    </rPh>
    <rPh sb="16" eb="17">
      <t>ヒ</t>
    </rPh>
    <rPh sb="18" eb="19">
      <t>ノゾ</t>
    </rPh>
    <phoneticPr fontId="2"/>
  </si>
  <si>
    <t>有</t>
    <rPh sb="0" eb="1">
      <t>ア</t>
    </rPh>
    <phoneticPr fontId="2"/>
  </si>
  <si>
    <t>無</t>
    <rPh sb="0" eb="1">
      <t>ナ</t>
    </rPh>
    <phoneticPr fontId="2"/>
  </si>
  <si>
    <t>プルダウンから選択すること</t>
    <rPh sb="7" eb="9">
      <t>センタク</t>
    </rPh>
    <phoneticPr fontId="2"/>
  </si>
  <si>
    <t>①直営・請負の別</t>
    <phoneticPr fontId="2"/>
  </si>
  <si>
    <t>直営⇒設置法人が工事を実施する場合／請負⇒業務委託等により工事を別の業者に委託する場合</t>
    <rPh sb="0" eb="2">
      <t>チョクエイ</t>
    </rPh>
    <rPh sb="3" eb="5">
      <t>セッチ</t>
    </rPh>
    <rPh sb="5" eb="7">
      <t>ホウジン</t>
    </rPh>
    <rPh sb="8" eb="10">
      <t>コウジ</t>
    </rPh>
    <rPh sb="11" eb="13">
      <t>ジッシ</t>
    </rPh>
    <rPh sb="15" eb="17">
      <t>バアイ</t>
    </rPh>
    <rPh sb="18" eb="20">
      <t>ウケオイ</t>
    </rPh>
    <rPh sb="21" eb="23">
      <t>ギョウム</t>
    </rPh>
    <rPh sb="23" eb="25">
      <t>イタク</t>
    </rPh>
    <rPh sb="25" eb="26">
      <t>トウ</t>
    </rPh>
    <rPh sb="29" eb="31">
      <t>コウジ</t>
    </rPh>
    <rPh sb="32" eb="33">
      <t>ベツ</t>
    </rPh>
    <rPh sb="34" eb="36">
      <t>ギョウシャ</t>
    </rPh>
    <rPh sb="37" eb="39">
      <t>イタク</t>
    </rPh>
    <rPh sb="41" eb="43">
      <t>バアイ</t>
    </rPh>
    <phoneticPr fontId="2"/>
  </si>
  <si>
    <t>直営</t>
    <rPh sb="0" eb="2">
      <t>チョクエイ</t>
    </rPh>
    <phoneticPr fontId="2"/>
  </si>
  <si>
    <t>請負</t>
    <rPh sb="0" eb="2">
      <t>ウケオイ</t>
    </rPh>
    <phoneticPr fontId="2"/>
  </si>
  <si>
    <t>②契約予定年月日</t>
    <rPh sb="3" eb="5">
      <t>ヨテイ</t>
    </rPh>
    <phoneticPr fontId="2"/>
  </si>
  <si>
    <t>③着工予定年月日</t>
    <rPh sb="3" eb="5">
      <t>ヨテイ</t>
    </rPh>
    <phoneticPr fontId="2"/>
  </si>
  <si>
    <t>④竣工予定年月日</t>
    <rPh sb="3" eb="5">
      <t>ヨテイ</t>
    </rPh>
    <phoneticPr fontId="2"/>
  </si>
  <si>
    <t>⑤事業開始予定年月日</t>
    <rPh sb="5" eb="7">
      <t>ヨテイ</t>
    </rPh>
    <phoneticPr fontId="2"/>
  </si>
  <si>
    <t>（１）事業所の名称</t>
    <rPh sb="3" eb="6">
      <t>ジギョウショ</t>
    </rPh>
    <phoneticPr fontId="2"/>
  </si>
  <si>
    <t>小数点第2位まで記載すること</t>
    <rPh sb="0" eb="3">
      <t>ショウスウテン</t>
    </rPh>
    <rPh sb="3" eb="4">
      <t>ダイ</t>
    </rPh>
    <rPh sb="5" eb="6">
      <t>イ</t>
    </rPh>
    <rPh sb="8" eb="10">
      <t>キサイ</t>
    </rPh>
    <phoneticPr fontId="2"/>
  </si>
  <si>
    <t>人</t>
    <rPh sb="0" eb="1">
      <t>ニン</t>
    </rPh>
    <phoneticPr fontId="2"/>
  </si>
  <si>
    <t>「独立行政法人福祉医療機構」「株式会社〇〇銀行」等と記載</t>
    <rPh sb="1" eb="7">
      <t>ドクリツギョウセイホウジン</t>
    </rPh>
    <rPh sb="7" eb="9">
      <t>フクシ</t>
    </rPh>
    <rPh sb="9" eb="11">
      <t>イリョウ</t>
    </rPh>
    <rPh sb="11" eb="13">
      <t>キコウ</t>
    </rPh>
    <rPh sb="15" eb="19">
      <t>カブシキガイシャ</t>
    </rPh>
    <rPh sb="21" eb="23">
      <t>ギンコウ</t>
    </rPh>
    <rPh sb="24" eb="25">
      <t>トウ</t>
    </rPh>
    <rPh sb="26" eb="28">
      <t>キサイ</t>
    </rPh>
    <phoneticPr fontId="2"/>
  </si>
  <si>
    <t>①設定予定の有無</t>
    <rPh sb="1" eb="3">
      <t>セッテイ</t>
    </rPh>
    <rPh sb="3" eb="5">
      <t>ヨテイ</t>
    </rPh>
    <rPh sb="6" eb="8">
      <t>ウム</t>
    </rPh>
    <phoneticPr fontId="2"/>
  </si>
  <si>
    <t>②設定予定先</t>
    <rPh sb="1" eb="3">
      <t>セッテイ</t>
    </rPh>
    <rPh sb="3" eb="5">
      <t>ヨテイ</t>
    </rPh>
    <rPh sb="5" eb="6">
      <t>サキ</t>
    </rPh>
    <phoneticPr fontId="2"/>
  </si>
  <si>
    <t>（５）建物に関する抵当権の設定</t>
    <rPh sb="3" eb="5">
      <t>タテモノ</t>
    </rPh>
    <rPh sb="6" eb="7">
      <t>カン</t>
    </rPh>
    <rPh sb="9" eb="12">
      <t>テイトウケン</t>
    </rPh>
    <rPh sb="13" eb="15">
      <t>セッテイ</t>
    </rPh>
    <phoneticPr fontId="2"/>
  </si>
  <si>
    <t>借地（契約済・無償）</t>
    <rPh sb="0" eb="2">
      <t>シャクチ</t>
    </rPh>
    <rPh sb="3" eb="5">
      <t>ケイヤク</t>
    </rPh>
    <rPh sb="5" eb="6">
      <t>ズ</t>
    </rPh>
    <rPh sb="7" eb="9">
      <t>ムショウ</t>
    </rPh>
    <phoneticPr fontId="2"/>
  </si>
  <si>
    <t>借地（確約済・無償）</t>
    <rPh sb="0" eb="2">
      <t>シャクチ</t>
    </rPh>
    <rPh sb="3" eb="5">
      <t>カクヤク</t>
    </rPh>
    <rPh sb="5" eb="6">
      <t>ズ</t>
    </rPh>
    <rPh sb="7" eb="9">
      <t>ムショウ</t>
    </rPh>
    <phoneticPr fontId="2"/>
  </si>
  <si>
    <t>購入予定（確約済）</t>
    <rPh sb="0" eb="2">
      <t>コウニュウ</t>
    </rPh>
    <rPh sb="2" eb="4">
      <t>ヨテイ</t>
    </rPh>
    <rPh sb="5" eb="7">
      <t>カクヤク</t>
    </rPh>
    <rPh sb="7" eb="8">
      <t>ズ</t>
    </rPh>
    <phoneticPr fontId="2"/>
  </si>
  <si>
    <t>※職名も必ず記載すること（例：理事長　〇〇）</t>
    <rPh sb="1" eb="3">
      <t>ショクメイ</t>
    </rPh>
    <rPh sb="4" eb="5">
      <t>カナラ</t>
    </rPh>
    <rPh sb="6" eb="8">
      <t>キサイ</t>
    </rPh>
    <rPh sb="13" eb="14">
      <t>レイ</t>
    </rPh>
    <rPh sb="15" eb="18">
      <t>リジチョウ</t>
    </rPh>
    <phoneticPr fontId="2"/>
  </si>
  <si>
    <t>・行が不足する場合は適宜追加し、全ての障害福祉サービス事業等について記載すること。</t>
    <rPh sb="1" eb="2">
      <t>ギョウ</t>
    </rPh>
    <rPh sb="3" eb="5">
      <t>フソク</t>
    </rPh>
    <rPh sb="7" eb="9">
      <t>バアイ</t>
    </rPh>
    <rPh sb="10" eb="12">
      <t>テキギ</t>
    </rPh>
    <rPh sb="12" eb="14">
      <t>ツイカ</t>
    </rPh>
    <rPh sb="16" eb="17">
      <t>スベ</t>
    </rPh>
    <rPh sb="19" eb="23">
      <t>ショウガイフクシ</t>
    </rPh>
    <rPh sb="27" eb="29">
      <t>ジギョウ</t>
    </rPh>
    <rPh sb="29" eb="30">
      <t>トウ</t>
    </rPh>
    <rPh sb="34" eb="36">
      <t>キサイ</t>
    </rPh>
    <phoneticPr fontId="2"/>
  </si>
  <si>
    <t>法人設立計画書</t>
  </si>
  <si>
    <t>　　　　　　　　　　　　　　　　　　　　　　　　　　　　　　　　　　　　</t>
  </si>
  <si>
    <t>３　設立予定法人の設立代表予定者</t>
  </si>
  <si>
    <t>４　設立予定法人の役員（理事、監事など）予定者</t>
  </si>
  <si>
    <t>氏名</t>
  </si>
  <si>
    <t>年齢</t>
  </si>
  <si>
    <t>職業</t>
  </si>
  <si>
    <t>経</t>
  </si>
  <si>
    <t>福</t>
  </si>
  <si>
    <t>施</t>
  </si>
  <si>
    <t>特</t>
  </si>
  <si>
    <t>他の法人の役員等である場合、その法人名を記載</t>
  </si>
  <si>
    <t>理事など</t>
  </si>
  <si>
    <t>特：親族等の特殊の関係にある者がいる場合は各組ごとに○数字で記入すること。</t>
  </si>
  <si>
    <t>財識</t>
  </si>
  <si>
    <t>福識</t>
  </si>
  <si>
    <t>監事など</t>
  </si>
  <si>
    <t>５　評議会・役員会の定数について</t>
  </si>
  <si>
    <t>６　法人設立の趣意</t>
  </si>
  <si>
    <t>７　運営する事業</t>
  </si>
  <si>
    <t>８　財産関係</t>
  </si>
  <si>
    <t>（１）資産</t>
  </si>
  <si>
    <t>土地</t>
  </si>
  <si>
    <t>所在地</t>
  </si>
  <si>
    <t>面積</t>
  </si>
  <si>
    <t>評価額</t>
  </si>
  <si>
    <t>建物</t>
  </si>
  <si>
    <t>床面積</t>
  </si>
  <si>
    <t>当初運転資金</t>
  </si>
  <si>
    <t>（２）負債</t>
  </si>
  <si>
    <t>借入</t>
  </si>
  <si>
    <t>借入先</t>
  </si>
  <si>
    <t>借入額</t>
  </si>
  <si>
    <t>（３）差引正味財産</t>
  </si>
  <si>
    <t>（仮称）</t>
    <rPh sb="1" eb="3">
      <t>カショウ</t>
    </rPh>
    <phoneticPr fontId="2"/>
  </si>
  <si>
    <t>１　設立予定法人の名称</t>
    <phoneticPr fontId="2"/>
  </si>
  <si>
    <t>〒</t>
    <phoneticPr fontId="2"/>
  </si>
  <si>
    <t>（1）氏名</t>
    <phoneticPr fontId="2"/>
  </si>
  <si>
    <t>（2）職業</t>
    <rPh sb="3" eb="5">
      <t>ショクギョウ</t>
    </rPh>
    <phoneticPr fontId="2"/>
  </si>
  <si>
    <t>２　設立予定法人の主たる事務所の所在地　※仙台市内に限る</t>
    <rPh sb="21" eb="25">
      <t>センダイシナイ</t>
    </rPh>
    <rPh sb="26" eb="27">
      <t>カギ</t>
    </rPh>
    <phoneticPr fontId="2"/>
  </si>
  <si>
    <t>経：社会福祉事業の経営に関する識見を有する者</t>
  </si>
  <si>
    <t>福：法人が行う事業の区域における福祉に関する実情に通じている者</t>
  </si>
  <si>
    <t>施：法人が設置した施設の管理者</t>
    <phoneticPr fontId="2"/>
  </si>
  <si>
    <t>特：親族等の特殊の関係にある者がいる場合は各組ごとに○数字で記入すること</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</si>
  <si>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</si>
  <si>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</si>
  <si>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</si>
  <si>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</si>
  <si>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</si>
  <si>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</si>
  <si>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</si>
  <si>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</si>
  <si>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</si>
  <si>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</si>
  <si>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財識：財務管理に識見を有する者</t>
    <phoneticPr fontId="2"/>
  </si>
  <si>
    <t>福識：社会福祉事業に識見を有する者</t>
  </si>
  <si>
    <t>（注1）以下のいずれかに〇がつくこと。</t>
    <rPh sb="1" eb="2">
      <t>チュウ</t>
    </rPh>
    <rPh sb="4" eb="6">
      <t>イカ</t>
    </rPh>
    <phoneticPr fontId="2"/>
  </si>
  <si>
    <t>（注2）以下の点に留意すること。</t>
    <rPh sb="1" eb="2">
      <t>チュウ</t>
    </rPh>
    <rPh sb="4" eb="6">
      <t>イカ</t>
    </rPh>
    <rPh sb="7" eb="8">
      <t>テン</t>
    </rPh>
    <rPh sb="9" eb="11">
      <t>リュウイ</t>
    </rPh>
    <phoneticPr fontId="2"/>
  </si>
  <si>
    <t>予定する定数</t>
    <phoneticPr fontId="2"/>
  </si>
  <si>
    <t>他の法人の役員等である場合、その法人名を記載</t>
    <phoneticPr fontId="2"/>
  </si>
  <si>
    <t>（自由記述）</t>
    <rPh sb="1" eb="3">
      <t>ジユウ</t>
    </rPh>
    <rPh sb="3" eb="5">
      <t>キジュツ</t>
    </rPh>
    <phoneticPr fontId="2"/>
  </si>
  <si>
    <t>円</t>
    <phoneticPr fontId="2"/>
  </si>
  <si>
    <t>資産総額</t>
    <rPh sb="0" eb="2">
      <t>シサン</t>
    </rPh>
    <rPh sb="2" eb="4">
      <t>ソウガク</t>
    </rPh>
    <phoneticPr fontId="2"/>
  </si>
  <si>
    <t>－</t>
    <phoneticPr fontId="2"/>
  </si>
  <si>
    <t>負債総額</t>
    <rPh sb="0" eb="2">
      <t>フサイ</t>
    </rPh>
    <rPh sb="2" eb="4">
      <t>ソウガク</t>
    </rPh>
    <phoneticPr fontId="2"/>
  </si>
  <si>
    <t>＝</t>
    <phoneticPr fontId="2"/>
  </si>
  <si>
    <t>差引正味財産</t>
    <rPh sb="0" eb="2">
      <t>サシヒキ</t>
    </rPh>
    <rPh sb="2" eb="4">
      <t>ショウミ</t>
    </rPh>
    <rPh sb="4" eb="6">
      <t>ザイサン</t>
    </rPh>
    <phoneticPr fontId="2"/>
  </si>
  <si>
    <t>円</t>
    <rPh sb="0" eb="1">
      <t>エン</t>
    </rPh>
    <phoneticPr fontId="2"/>
  </si>
  <si>
    <t>評価額</t>
    <phoneticPr fontId="2"/>
  </si>
  <si>
    <t>新設事業所と同一敷地の場合は、その旨末尾に記載すること</t>
    <rPh sb="0" eb="2">
      <t>シンセツ</t>
    </rPh>
    <rPh sb="2" eb="5">
      <t>ジギョウショ</t>
    </rPh>
    <rPh sb="6" eb="8">
      <t>ドウイツ</t>
    </rPh>
    <rPh sb="8" eb="10">
      <t>シキチ</t>
    </rPh>
    <rPh sb="11" eb="13">
      <t>バアイ</t>
    </rPh>
    <rPh sb="17" eb="18">
      <t>ムネ</t>
    </rPh>
    <rPh sb="18" eb="20">
      <t>マツビ</t>
    </rPh>
    <rPh sb="21" eb="23">
      <t>キサイ</t>
    </rPh>
    <phoneticPr fontId="2"/>
  </si>
  <si>
    <t>※評価額は最新の固定資産税課税台帳に登録されている評価額を記入すること。</t>
    <rPh sb="1" eb="4">
      <t>ヒョウカガク</t>
    </rPh>
    <rPh sb="5" eb="7">
      <t>サイシン</t>
    </rPh>
    <rPh sb="8" eb="10">
      <t>コテイ</t>
    </rPh>
    <rPh sb="10" eb="12">
      <t>シサン</t>
    </rPh>
    <rPh sb="12" eb="13">
      <t>ゼイ</t>
    </rPh>
    <rPh sb="13" eb="15">
      <t>カゼイ</t>
    </rPh>
    <rPh sb="15" eb="17">
      <t>ダイチョウ</t>
    </rPh>
    <rPh sb="18" eb="20">
      <t>トウロク</t>
    </rPh>
    <rPh sb="25" eb="28">
      <t>ヒョウカガク</t>
    </rPh>
    <rPh sb="29" eb="31">
      <t>キニュウ</t>
    </rPh>
    <phoneticPr fontId="2"/>
  </si>
  <si>
    <t>※本事業で建設する建物の評価額は建設費を記入すること。</t>
    <rPh sb="1" eb="2">
      <t>ホン</t>
    </rPh>
    <rPh sb="2" eb="4">
      <t>ジギョウ</t>
    </rPh>
    <rPh sb="5" eb="7">
      <t>ケンセツ</t>
    </rPh>
    <rPh sb="9" eb="11">
      <t>タテモノ</t>
    </rPh>
    <phoneticPr fontId="2"/>
  </si>
  <si>
    <t>施設の年間事業費の2/12以上の額とすること。</t>
    <rPh sb="0" eb="2">
      <t>シセツ</t>
    </rPh>
    <rPh sb="3" eb="5">
      <t>ネンカン</t>
    </rPh>
    <rPh sb="5" eb="8">
      <t>ジギョウヒ</t>
    </rPh>
    <rPh sb="13" eb="15">
      <t>イジョウ</t>
    </rPh>
    <rPh sb="16" eb="17">
      <t>ガク</t>
    </rPh>
    <phoneticPr fontId="2"/>
  </si>
  <si>
    <t>個人も含め借入金をすべて記載すること</t>
    <rPh sb="0" eb="2">
      <t>コジン</t>
    </rPh>
    <rPh sb="3" eb="4">
      <t>フク</t>
    </rPh>
    <rPh sb="5" eb="7">
      <t>カリイレ</t>
    </rPh>
    <rPh sb="7" eb="8">
      <t>キン</t>
    </rPh>
    <rPh sb="12" eb="14">
      <t>キサイ</t>
    </rPh>
    <phoneticPr fontId="2"/>
  </si>
  <si>
    <t>○○○経歴書</t>
    <rPh sb="3" eb="6">
      <t>ケイレキショ</t>
    </rPh>
    <phoneticPr fontId="18"/>
  </si>
  <si>
    <t>事業所(法人)の名称</t>
    <rPh sb="0" eb="3">
      <t>ジギョウショ</t>
    </rPh>
    <rPh sb="4" eb="6">
      <t>ホウジン</t>
    </rPh>
    <rPh sb="8" eb="10">
      <t>メイショウ</t>
    </rPh>
    <phoneticPr fontId="18"/>
  </si>
  <si>
    <t>フリガナ</t>
    <phoneticPr fontId="18"/>
  </si>
  <si>
    <t>生年月日</t>
    <rPh sb="0" eb="2">
      <t>セイネン</t>
    </rPh>
    <rPh sb="2" eb="4">
      <t>ガッピ</t>
    </rPh>
    <phoneticPr fontId="18"/>
  </si>
  <si>
    <t>　　年　　月　　日</t>
    <rPh sb="2" eb="3">
      <t>ネン</t>
    </rPh>
    <rPh sb="5" eb="6">
      <t>ガツ</t>
    </rPh>
    <rPh sb="8" eb="9">
      <t>ヒ</t>
    </rPh>
    <phoneticPr fontId="18"/>
  </si>
  <si>
    <t>氏名</t>
    <rPh sb="0" eb="2">
      <t>シメイ</t>
    </rPh>
    <phoneticPr fontId="18"/>
  </si>
  <si>
    <t>住所</t>
    <rPh sb="0" eb="2">
      <t>ジュウショ</t>
    </rPh>
    <phoneticPr fontId="18"/>
  </si>
  <si>
    <t>（〒　　　－　　　）</t>
    <phoneticPr fontId="18"/>
  </si>
  <si>
    <t>電話番号</t>
    <rPh sb="0" eb="2">
      <t>デンワ</t>
    </rPh>
    <rPh sb="2" eb="4">
      <t>バンゴウ</t>
    </rPh>
    <phoneticPr fontId="18"/>
  </si>
  <si>
    <t>主な職歴等</t>
    <rPh sb="0" eb="1">
      <t>オモ</t>
    </rPh>
    <rPh sb="2" eb="4">
      <t>ショクレキ</t>
    </rPh>
    <rPh sb="4" eb="5">
      <t>トウ</t>
    </rPh>
    <phoneticPr fontId="18"/>
  </si>
  <si>
    <t>年　月　～　年　月</t>
    <rPh sb="0" eb="1">
      <t>ネン</t>
    </rPh>
    <rPh sb="2" eb="3">
      <t>ガツ</t>
    </rPh>
    <rPh sb="6" eb="7">
      <t>ネン</t>
    </rPh>
    <rPh sb="8" eb="9">
      <t>ガツ</t>
    </rPh>
    <phoneticPr fontId="18"/>
  </si>
  <si>
    <t>期間</t>
    <rPh sb="0" eb="2">
      <t>キカン</t>
    </rPh>
    <phoneticPr fontId="18"/>
  </si>
  <si>
    <t>勤務先等</t>
    <rPh sb="0" eb="2">
      <t>キンム</t>
    </rPh>
    <rPh sb="2" eb="3">
      <t>サキ</t>
    </rPh>
    <rPh sb="3" eb="4">
      <t>トウ</t>
    </rPh>
    <phoneticPr fontId="18"/>
  </si>
  <si>
    <t>職務内容</t>
    <rPh sb="0" eb="2">
      <t>ショクム</t>
    </rPh>
    <rPh sb="2" eb="4">
      <t>ナイヨウ</t>
    </rPh>
    <phoneticPr fontId="18"/>
  </si>
  <si>
    <t>年　ヶ月</t>
    <rPh sb="0" eb="1">
      <t>ネン</t>
    </rPh>
    <rPh sb="3" eb="4">
      <t>ゲツ</t>
    </rPh>
    <phoneticPr fontId="18"/>
  </si>
  <si>
    <t>実務経験</t>
    <rPh sb="0" eb="2">
      <t>ジツム</t>
    </rPh>
    <rPh sb="2" eb="4">
      <t>ケイケン</t>
    </rPh>
    <phoneticPr fontId="18"/>
  </si>
  <si>
    <t>職務に関する資格</t>
    <rPh sb="0" eb="2">
      <t>ショクム</t>
    </rPh>
    <rPh sb="3" eb="4">
      <t>カン</t>
    </rPh>
    <rPh sb="6" eb="8">
      <t>シカク</t>
    </rPh>
    <phoneticPr fontId="18"/>
  </si>
  <si>
    <t>資格の名称</t>
    <rPh sb="0" eb="2">
      <t>シカク</t>
    </rPh>
    <rPh sb="3" eb="5">
      <t>メイショウ</t>
    </rPh>
    <phoneticPr fontId="18"/>
  </si>
  <si>
    <t>資格取得年月日</t>
    <rPh sb="0" eb="2">
      <t>シカク</t>
    </rPh>
    <rPh sb="2" eb="4">
      <t>シュトク</t>
    </rPh>
    <rPh sb="4" eb="7">
      <t>ネンガッピ</t>
    </rPh>
    <phoneticPr fontId="18"/>
  </si>
  <si>
    <t>研修等の受講状況</t>
    <rPh sb="0" eb="2">
      <t>ケンシュウ</t>
    </rPh>
    <rPh sb="2" eb="3">
      <t>トウ</t>
    </rPh>
    <rPh sb="4" eb="6">
      <t>ジュコウ</t>
    </rPh>
    <rPh sb="6" eb="8">
      <t>ジョウキョウ</t>
    </rPh>
    <phoneticPr fontId="18"/>
  </si>
  <si>
    <t>研修等の名称</t>
    <rPh sb="0" eb="2">
      <t>ケンシュウ</t>
    </rPh>
    <rPh sb="2" eb="3">
      <t>トウ</t>
    </rPh>
    <rPh sb="4" eb="6">
      <t>メイショウ</t>
    </rPh>
    <phoneticPr fontId="18"/>
  </si>
  <si>
    <t>受講年月日（予定を含む）</t>
    <rPh sb="0" eb="2">
      <t>ジュコウ</t>
    </rPh>
    <rPh sb="2" eb="5">
      <t>ネンガッピ</t>
    </rPh>
    <rPh sb="6" eb="8">
      <t>ヨテイ</t>
    </rPh>
    <rPh sb="9" eb="10">
      <t>フク</t>
    </rPh>
    <phoneticPr fontId="18"/>
  </si>
  <si>
    <t>備考</t>
    <rPh sb="0" eb="2">
      <t>ビコウ</t>
    </rPh>
    <phoneticPr fontId="18"/>
  </si>
  <si>
    <t>２　住所・電話番号は、自宅のものを記載してください。</t>
    <rPh sb="2" eb="4">
      <t>ジュウショ</t>
    </rPh>
    <rPh sb="5" eb="7">
      <t>デンワ</t>
    </rPh>
    <rPh sb="7" eb="9">
      <t>バンゴウ</t>
    </rPh>
    <rPh sb="11" eb="13">
      <t>ジタク</t>
    </rPh>
    <rPh sb="17" eb="19">
      <t>キサイ</t>
    </rPh>
    <phoneticPr fontId="18"/>
  </si>
  <si>
    <t>３　当該管理者が管理する事業所が複数の場合は、「事業所(法人)の名称」欄を適宜拡張して、その全てを記載して下さい。</t>
    <rPh sb="2" eb="4">
      <t>トウガイ</t>
    </rPh>
    <rPh sb="4" eb="7">
      <t>カンリシャ</t>
    </rPh>
    <rPh sb="8" eb="10">
      <t>カンリ</t>
    </rPh>
    <rPh sb="12" eb="15">
      <t>ジギョウショ</t>
    </rPh>
    <rPh sb="16" eb="18">
      <t>フクスウ</t>
    </rPh>
    <rPh sb="19" eb="21">
      <t>バアイ</t>
    </rPh>
    <rPh sb="24" eb="27">
      <t>ジギョウショ</t>
    </rPh>
    <rPh sb="28" eb="30">
      <t>ホウジン</t>
    </rPh>
    <rPh sb="32" eb="34">
      <t>メイショウ</t>
    </rPh>
    <rPh sb="35" eb="36">
      <t>ラン</t>
    </rPh>
    <rPh sb="37" eb="39">
      <t>テキギ</t>
    </rPh>
    <rPh sb="39" eb="41">
      <t>カクチョウ</t>
    </rPh>
    <rPh sb="46" eb="47">
      <t>スベ</t>
    </rPh>
    <rPh sb="49" eb="51">
      <t>キサイ</t>
    </rPh>
    <rPh sb="53" eb="54">
      <t>クダ</t>
    </rPh>
    <phoneticPr fontId="18"/>
  </si>
  <si>
    <t>１　「○○○」には、「法人代表者」、「法人役員」、「管理者」、「サービス管理責任者」、「従業員」のいずれかを記載してください。</t>
    <rPh sb="11" eb="13">
      <t>ホウジン</t>
    </rPh>
    <rPh sb="13" eb="16">
      <t>ダイヒョウシャ</t>
    </rPh>
    <rPh sb="19" eb="21">
      <t>ホウジン</t>
    </rPh>
    <rPh sb="21" eb="23">
      <t>ヤクイン</t>
    </rPh>
    <rPh sb="26" eb="29">
      <t>カンリシャ</t>
    </rPh>
    <rPh sb="36" eb="38">
      <t>カンリ</t>
    </rPh>
    <rPh sb="38" eb="41">
      <t>セキニンシャ</t>
    </rPh>
    <rPh sb="44" eb="47">
      <t>ジュウギョウイン</t>
    </rPh>
    <phoneticPr fontId="18"/>
  </si>
  <si>
    <t>令和　　年　　月　　日</t>
  </si>
  <si>
    <r>
      <t>住所</t>
    </r>
    <r>
      <rPr>
        <u/>
        <sz val="10.5"/>
        <color theme="1"/>
        <rFont val="ＭＳ 明朝"/>
        <family val="1"/>
        <charset val="128"/>
      </rPr>
      <t>　　　　　　　　　　　　　　　　　　　　</t>
    </r>
  </si>
  <si>
    <r>
      <t>氏名</t>
    </r>
    <r>
      <rPr>
        <u/>
        <sz val="10.5"/>
        <color theme="1"/>
        <rFont val="ＭＳ 明朝"/>
        <family val="1"/>
        <charset val="128"/>
      </rPr>
      <t>　　　　　　　　　　　　　　　　　　　　</t>
    </r>
  </si>
  <si>
    <t>　なお、設立予定の法人が社会福祉法人である場合、私は、社会福祉法（昭和26年法律第45号）第44条第１項の規定に該当しないことを申し添えます。</t>
    <phoneticPr fontId="2"/>
  </si>
  <si>
    <t>○○○（法人名）</t>
    <phoneticPr fontId="2"/>
  </si>
  <si>
    <t>　設立代表者</t>
    <phoneticPr fontId="2"/>
  </si>
  <si>
    <t>様</t>
    <rPh sb="0" eb="1">
      <t>サマ</t>
    </rPh>
    <phoneticPr fontId="2"/>
  </si>
  <si>
    <t>・設立代表予定者を除く役員就任予定者は全員、就任承諾書を提出してください。</t>
  </si>
  <si>
    <t>・役員就任予定者の住所、氏名は必ず自署し、本人の印鑑登録印を押印してください。</t>
    <phoneticPr fontId="2"/>
  </si>
  <si>
    <t>（添付する印鑑登録証明書の印影と一致すること）</t>
    <phoneticPr fontId="2"/>
  </si>
  <si>
    <t>・また、住所は印鑑登録証明書の記載のとおりとしてください。</t>
    <phoneticPr fontId="2"/>
  </si>
  <si>
    <t>（注）</t>
    <rPh sb="1" eb="2">
      <t>チュウ</t>
    </rPh>
    <phoneticPr fontId="2"/>
  </si>
  <si>
    <t xml:space="preserve">（評議員の資格等）
第40条　次に掲げる者は、評議員となることができない。
1　法人
2　成年被後見人又は被保佐人
3　生活保護法、児童福祉法、老人福祉法、身体障害者福祉法又はこの法律の規定に違反して刑に処せられ、その執行を終わり、又は執行を受けることがなくなるまでの者
4　前号に該当する者を除くほか、禁錮以上の刑に処せられ、その執行を終わり、又は執行を受けることがなくなるまでの者
5　第56条第8項の規定による所轄庁の解散命令により解散を命ぜられた社会福祉法人の解散当時の役員
2　評議員は、役員又は当該社会福祉法人の職員を兼ねることができない。
3　評議員の数は、定款で定めた理事の員数を超える数でなければならない。
4　評議員のうちには、各評議員について、その配偶者又は3親等以内の親族その他各評議員と厚生労働省令で定める特殊の関係がある者が含まれることになつてはならない。
5　評議員のうちには、各役員について、その配偶者又は3親等以内の親族その他各役員と厚生労働省令で定める特殊の関係がある者が含まれることになつてはならない。
（役員の資格等） 
第44条　第40条第1項の規定は、役員について準用する。
2　監事は、理事又は当該社会福祉法人の職員を兼ねることができない。
3　理事は6人以上、監事は2人以上でなければならない。
4　理事のうちには、次に掲げる者が含まれなければならない。
1　社会福祉事業の経営に関する識見を有する者
2　当該社会福祉法人が行う事業の区域における福祉に関する実情に通じている者
3　当該社会福祉法人が施設を設置している場合にあつては、当該施設の管理者
5　監事のうちには、次に掲げる者が含まれなければならない。
1　社会福祉事業について識見を有する者
2　財務管理について識見を有する者
6　理事のうちには、各理事について、その配偶者若しくは3親等以内の親族その他各理事と厚生労働省令で定める特殊の関係がある者が3人を超えて含まれ、又は当該理事並びにその配偶者及び3親等以内の親族その他各理事と厚生労働省令で定める特殊の関係がある者が理事の総数の3分の1を超えて含まれることになつてはならない。
7　監事のうちには、各役員について、その配偶者又は3親等以内の親族その他各役員と厚生労働省令で定める特殊の関係がある者が含まれることになつてはならない。
</t>
    <phoneticPr fontId="2"/>
  </si>
  <si>
    <t>（社会福祉法（抄））</t>
    <rPh sb="7" eb="8">
      <t>ショウ</t>
    </rPh>
    <phoneticPr fontId="2"/>
  </si>
  <si>
    <t>委任状</t>
    <rPh sb="0" eb="3">
      <t>イニンジョウ</t>
    </rPh>
    <phoneticPr fontId="2"/>
  </si>
  <si>
    <t>役員就任予定者</t>
    <rPh sb="0" eb="2">
      <t>ヤクイン</t>
    </rPh>
    <rPh sb="2" eb="4">
      <t>シュウニン</t>
    </rPh>
    <rPh sb="4" eb="6">
      <t>ヨテイ</t>
    </rPh>
    <rPh sb="6" eb="7">
      <t>シャ</t>
    </rPh>
    <phoneticPr fontId="2"/>
  </si>
  <si>
    <t>・役員就任予定者の住所、氏名は、必ず自署し、本人の印鑑登録印を押印してください（添付する印鑑登録証明書の印影と一致すること）。また、住所は印鑑登録証明書の記載のとおりとしてください。</t>
  </si>
  <si>
    <t>・設立代表予定者を除く役員就任予定者は全員委任状を提出してください。なお、委任状の形式は、法人役員予定者が連名で委任することとしても可です。</t>
  </si>
  <si>
    <t>ア　各階の面積</t>
    <rPh sb="2" eb="4">
      <t>カクカイ</t>
    </rPh>
    <rPh sb="5" eb="7">
      <t>メンセキ</t>
    </rPh>
    <phoneticPr fontId="2"/>
  </si>
  <si>
    <t>㎡</t>
    <phoneticPr fontId="2"/>
  </si>
  <si>
    <t>延面積</t>
  </si>
  <si>
    <t>1階</t>
    <rPh sb="1" eb="2">
      <t>カイ</t>
    </rPh>
    <phoneticPr fontId="2"/>
  </si>
  <si>
    <t>2階</t>
    <rPh sb="1" eb="2">
      <t>カイ</t>
    </rPh>
    <phoneticPr fontId="2"/>
  </si>
  <si>
    <t>3階</t>
    <rPh sb="1" eb="2">
      <t>カイ</t>
    </rPh>
    <phoneticPr fontId="2"/>
  </si>
  <si>
    <t>4階</t>
    <rPh sb="1" eb="2">
      <t>カイ</t>
    </rPh>
    <phoneticPr fontId="2"/>
  </si>
  <si>
    <t>（２）総事業費内訳</t>
    <rPh sb="3" eb="7">
      <t>ソウジギョウヒ</t>
    </rPh>
    <phoneticPr fontId="2"/>
  </si>
  <si>
    <t>融資見込証明願</t>
  </si>
  <si>
    <t>　　　</t>
  </si>
  <si>
    <t>融資見込証明書</t>
  </si>
  <si>
    <t>・新規法人設立予定の場合、「法人」は「設立準備委員会」、「代表者」は「法人設立代表者」に文言を直してください。</t>
  </si>
  <si>
    <t>住所</t>
    <phoneticPr fontId="2"/>
  </si>
  <si>
    <t>法人名</t>
    <phoneticPr fontId="2"/>
  </si>
  <si>
    <t>代表者名　　　　　　　　　　　　　</t>
    <phoneticPr fontId="2"/>
  </si>
  <si>
    <t>　当法人と貴職は、下記の事業のための資金融資について協議中であり、今後の金融情勢に特段の変動がなく諸条件が整った折には融資を受けることができる見込みであることを証明願います。</t>
    <phoneticPr fontId="2"/>
  </si>
  <si>
    <t>≪協議条件≫</t>
    <phoneticPr fontId="2"/>
  </si>
  <si>
    <t>１　目的</t>
    <phoneticPr fontId="2"/>
  </si>
  <si>
    <t>（申請者）</t>
    <rPh sb="1" eb="4">
      <t>シンセイシャ</t>
    </rPh>
    <phoneticPr fontId="2"/>
  </si>
  <si>
    <t xml:space="preserve">２　事業予定地 </t>
    <phoneticPr fontId="2"/>
  </si>
  <si>
    <t>職名も記載すること</t>
    <rPh sb="0" eb="2">
      <t>ショクメイ</t>
    </rPh>
    <rPh sb="3" eb="5">
      <t>キサイ</t>
    </rPh>
    <phoneticPr fontId="2"/>
  </si>
  <si>
    <t>３　総事業費</t>
    <phoneticPr fontId="2"/>
  </si>
  <si>
    <t>円</t>
    <rPh sb="0" eb="1">
      <t>エン</t>
    </rPh>
    <phoneticPr fontId="2"/>
  </si>
  <si>
    <t>４　融資希望金額</t>
    <phoneticPr fontId="2"/>
  </si>
  <si>
    <t>５　他の金融機関からの借入</t>
    <phoneticPr fontId="2"/>
  </si>
  <si>
    <t>有</t>
    <rPh sb="0" eb="1">
      <t>ア</t>
    </rPh>
    <phoneticPr fontId="2"/>
  </si>
  <si>
    <t>無</t>
    <rPh sb="0" eb="1">
      <t>ナ</t>
    </rPh>
    <phoneticPr fontId="2"/>
  </si>
  <si>
    <t>他の金融機関名</t>
    <rPh sb="0" eb="1">
      <t>タ</t>
    </rPh>
    <rPh sb="2" eb="4">
      <t>キンユウ</t>
    </rPh>
    <rPh sb="4" eb="6">
      <t>キカン</t>
    </rPh>
    <rPh sb="6" eb="7">
      <t>メイ</t>
    </rPh>
    <phoneticPr fontId="2"/>
  </si>
  <si>
    <t>６ 担保設定条件</t>
    <phoneticPr fontId="2"/>
  </si>
  <si>
    <t>具体の条件</t>
    <rPh sb="0" eb="2">
      <t>グタイ</t>
    </rPh>
    <rPh sb="3" eb="5">
      <t>ジョウケン</t>
    </rPh>
    <phoneticPr fontId="2"/>
  </si>
  <si>
    <t>　上記のとおり協議中であり、今後の金融情勢に特段の変動がなく、諸条件が整った折には下記金額の範囲内で融資を行う見込みであることを証明します。</t>
    <phoneticPr fontId="2"/>
  </si>
  <si>
    <t>融資予定金額</t>
    <phoneticPr fontId="2"/>
  </si>
  <si>
    <t>うち独立行政法人福祉医療機構の協調融資</t>
    <phoneticPr fontId="2"/>
  </si>
  <si>
    <t xml:space="preserve">融資予定金利 </t>
    <phoneticPr fontId="2"/>
  </si>
  <si>
    <t>％</t>
    <phoneticPr fontId="2"/>
  </si>
  <si>
    <t>令和　　　年　　　月　　　日</t>
    <phoneticPr fontId="2"/>
  </si>
  <si>
    <t>○○支店長　○○　○○</t>
    <phoneticPr fontId="2"/>
  </si>
  <si>
    <t>・証明書の発行に際し、金融機関から別途、条件が示された場合は、それを記載してください。</t>
    <phoneticPr fontId="2"/>
  </si>
  <si>
    <t>　また、金融機関の書式指定がある場合は、それを使用して構いません。</t>
    <phoneticPr fontId="2"/>
  </si>
  <si>
    <t>以下、金融機関記載箇所</t>
    <rPh sb="0" eb="2">
      <t>イカ</t>
    </rPh>
    <rPh sb="3" eb="5">
      <t>キンユウ</t>
    </rPh>
    <rPh sb="5" eb="7">
      <t>キカン</t>
    </rPh>
    <rPh sb="7" eb="9">
      <t>キサイ</t>
    </rPh>
    <rPh sb="9" eb="11">
      <t>カショ</t>
    </rPh>
    <phoneticPr fontId="2"/>
  </si>
  <si>
    <t>○○銀行</t>
    <rPh sb="2" eb="4">
      <t>ギンコウ</t>
    </rPh>
    <phoneticPr fontId="2"/>
  </si>
  <si>
    <t>資金収支予算明細書</t>
    <rPh sb="0" eb="1">
      <t>シ</t>
    </rPh>
    <rPh sb="1" eb="2">
      <t>キン</t>
    </rPh>
    <rPh sb="2" eb="3">
      <t>オサム</t>
    </rPh>
    <rPh sb="3" eb="4">
      <t>ササ</t>
    </rPh>
    <rPh sb="4" eb="5">
      <t>ヨ</t>
    </rPh>
    <rPh sb="5" eb="6">
      <t>サン</t>
    </rPh>
    <rPh sb="6" eb="9">
      <t>メイサイショ</t>
    </rPh>
    <phoneticPr fontId="18"/>
  </si>
  <si>
    <t>（自）  　年　月　日　　（至）  　年　月　日</t>
    <rPh sb="1" eb="2">
      <t>ジ</t>
    </rPh>
    <rPh sb="6" eb="7">
      <t>トシ</t>
    </rPh>
    <rPh sb="8" eb="9">
      <t>ツキ</t>
    </rPh>
    <rPh sb="10" eb="11">
      <t>ヒ</t>
    </rPh>
    <rPh sb="14" eb="15">
      <t>イタル</t>
    </rPh>
    <rPh sb="19" eb="20">
      <t>トシ</t>
    </rPh>
    <rPh sb="21" eb="22">
      <t>ツキ</t>
    </rPh>
    <rPh sb="23" eb="24">
      <t>ヒ</t>
    </rPh>
    <phoneticPr fontId="18"/>
  </si>
  <si>
    <r>
      <t xml:space="preserve">勘 </t>
    </r>
    <r>
      <rPr>
        <sz val="11"/>
        <color theme="1"/>
        <rFont val="ＭＳ Ｐゴシック"/>
        <family val="2"/>
        <charset val="128"/>
      </rPr>
      <t xml:space="preserve"> </t>
    </r>
    <r>
      <rPr>
        <sz val="11"/>
        <color theme="1"/>
        <rFont val="ＭＳ Ｐゴシック"/>
        <family val="2"/>
        <charset val="128"/>
      </rPr>
      <t>定</t>
    </r>
    <r>
      <rPr>
        <sz val="11"/>
        <color theme="1"/>
        <rFont val="ＭＳ Ｐゴシック"/>
        <family val="2"/>
        <charset val="128"/>
      </rPr>
      <t xml:space="preserve">  </t>
    </r>
    <r>
      <rPr>
        <sz val="11"/>
        <color theme="1"/>
        <rFont val="ＭＳ Ｐゴシック"/>
        <family val="2"/>
        <charset val="128"/>
      </rPr>
      <t>科</t>
    </r>
    <r>
      <rPr>
        <sz val="11"/>
        <color theme="1"/>
        <rFont val="ＭＳ Ｐゴシック"/>
        <family val="2"/>
        <charset val="128"/>
      </rPr>
      <t xml:space="preserve">  </t>
    </r>
    <r>
      <rPr>
        <sz val="11"/>
        <color theme="1"/>
        <rFont val="ＭＳ Ｐゴシック"/>
        <family val="2"/>
        <charset val="128"/>
      </rPr>
      <t>目</t>
    </r>
    <rPh sb="0" eb="1">
      <t>カン</t>
    </rPh>
    <rPh sb="3" eb="4">
      <t>サダム</t>
    </rPh>
    <rPh sb="6" eb="7">
      <t>カ</t>
    </rPh>
    <rPh sb="9" eb="10">
      <t>メ</t>
    </rPh>
    <phoneticPr fontId="18"/>
  </si>
  <si>
    <t>サービス区分</t>
    <rPh sb="4" eb="6">
      <t>クブン</t>
    </rPh>
    <phoneticPr fontId="18"/>
  </si>
  <si>
    <t>合計</t>
    <rPh sb="0" eb="2">
      <t>ゴウケイ</t>
    </rPh>
    <phoneticPr fontId="18"/>
  </si>
  <si>
    <t>内部取引
消去</t>
    <rPh sb="0" eb="2">
      <t>ナイブ</t>
    </rPh>
    <rPh sb="2" eb="4">
      <t>トリヒキ</t>
    </rPh>
    <rPh sb="5" eb="7">
      <t>ショウキョ</t>
    </rPh>
    <phoneticPr fontId="18"/>
  </si>
  <si>
    <t>拠点区分
合計</t>
    <rPh sb="0" eb="2">
      <t>キョテン</t>
    </rPh>
    <rPh sb="2" eb="4">
      <t>クブン</t>
    </rPh>
    <rPh sb="5" eb="7">
      <t>ゴウケイ</t>
    </rPh>
    <phoneticPr fontId="18"/>
  </si>
  <si>
    <t>本部</t>
    <rPh sb="0" eb="2">
      <t>ホンブ</t>
    </rPh>
    <phoneticPr fontId="18"/>
  </si>
  <si>
    <t>既存事業A</t>
    <rPh sb="0" eb="2">
      <t>キソン</t>
    </rPh>
    <rPh sb="2" eb="4">
      <t>ジギョウ</t>
    </rPh>
    <phoneticPr fontId="18"/>
  </si>
  <si>
    <t>既存事業B</t>
    <rPh sb="0" eb="2">
      <t>キソン</t>
    </rPh>
    <rPh sb="2" eb="4">
      <t>ジギョウ</t>
    </rPh>
    <phoneticPr fontId="18"/>
  </si>
  <si>
    <t>当該新設事業</t>
    <rPh sb="0" eb="2">
      <t>トウガイ</t>
    </rPh>
    <rPh sb="2" eb="4">
      <t>シンセツ</t>
    </rPh>
    <rPh sb="4" eb="6">
      <t>ジギョウ</t>
    </rPh>
    <phoneticPr fontId="18"/>
  </si>
  <si>
    <t>　　事　　業　　活　　動　　に　　よ　　る　　収　　支</t>
    <rPh sb="2" eb="3">
      <t>コト</t>
    </rPh>
    <rPh sb="5" eb="6">
      <t>ギョウ</t>
    </rPh>
    <rPh sb="8" eb="9">
      <t>カツ</t>
    </rPh>
    <rPh sb="11" eb="12">
      <t>ドウ</t>
    </rPh>
    <rPh sb="23" eb="24">
      <t>オサム</t>
    </rPh>
    <rPh sb="26" eb="27">
      <t>ササ</t>
    </rPh>
    <phoneticPr fontId="18"/>
  </si>
  <si>
    <t>収　　　　　　　入</t>
    <rPh sb="0" eb="1">
      <t>オサム</t>
    </rPh>
    <rPh sb="8" eb="9">
      <t>イリ</t>
    </rPh>
    <phoneticPr fontId="18"/>
  </si>
  <si>
    <t>介護保険事業収入</t>
    <rPh sb="0" eb="2">
      <t>カイゴ</t>
    </rPh>
    <rPh sb="2" eb="4">
      <t>ホケン</t>
    </rPh>
    <rPh sb="4" eb="6">
      <t>ジギョウ</t>
    </rPh>
    <rPh sb="6" eb="8">
      <t>シュウニュウ</t>
    </rPh>
    <phoneticPr fontId="18"/>
  </si>
  <si>
    <t>施設介護料収入</t>
    <rPh sb="0" eb="2">
      <t>シセツ</t>
    </rPh>
    <rPh sb="2" eb="4">
      <t>カイゴ</t>
    </rPh>
    <rPh sb="4" eb="5">
      <t>リョウ</t>
    </rPh>
    <rPh sb="5" eb="7">
      <t>シュウニュウ</t>
    </rPh>
    <phoneticPr fontId="18"/>
  </si>
  <si>
    <t>介護報酬収入</t>
    <rPh sb="0" eb="2">
      <t>カイゴ</t>
    </rPh>
    <rPh sb="2" eb="4">
      <t>ホウシュウ</t>
    </rPh>
    <rPh sb="4" eb="6">
      <t>シュウニュウ</t>
    </rPh>
    <phoneticPr fontId="18"/>
  </si>
  <si>
    <t>利用者負担金収入（公費）</t>
    <rPh sb="0" eb="3">
      <t>リヨウシャ</t>
    </rPh>
    <rPh sb="3" eb="6">
      <t>フタンキン</t>
    </rPh>
    <rPh sb="6" eb="8">
      <t>シュウニュウ</t>
    </rPh>
    <rPh sb="9" eb="11">
      <t>コウヒ</t>
    </rPh>
    <phoneticPr fontId="18"/>
  </si>
  <si>
    <t>利用者負担金収入（一般）</t>
    <rPh sb="0" eb="3">
      <t>リヨウシャ</t>
    </rPh>
    <rPh sb="3" eb="6">
      <t>フタンキン</t>
    </rPh>
    <rPh sb="6" eb="8">
      <t>シュウニュウ</t>
    </rPh>
    <rPh sb="9" eb="11">
      <t>イッパン</t>
    </rPh>
    <phoneticPr fontId="18"/>
  </si>
  <si>
    <t>居宅介護料収入</t>
    <rPh sb="0" eb="2">
      <t>キョタク</t>
    </rPh>
    <rPh sb="2" eb="4">
      <t>カイゴ</t>
    </rPh>
    <rPh sb="4" eb="5">
      <t>リョウ</t>
    </rPh>
    <rPh sb="5" eb="7">
      <t>シュウニュウ</t>
    </rPh>
    <phoneticPr fontId="18"/>
  </si>
  <si>
    <t>（介護報酬収入）</t>
    <rPh sb="1" eb="3">
      <t>カイゴ</t>
    </rPh>
    <rPh sb="3" eb="5">
      <t>ホウシュウ</t>
    </rPh>
    <rPh sb="5" eb="7">
      <t>シュウニュウ</t>
    </rPh>
    <phoneticPr fontId="18"/>
  </si>
  <si>
    <t>介護予防報酬収入</t>
    <rPh sb="0" eb="2">
      <t>カイゴ</t>
    </rPh>
    <rPh sb="2" eb="4">
      <t>ヨボウ</t>
    </rPh>
    <rPh sb="4" eb="6">
      <t>ホウシュウ</t>
    </rPh>
    <rPh sb="6" eb="8">
      <t>シュウニュウ</t>
    </rPh>
    <phoneticPr fontId="18"/>
  </si>
  <si>
    <t>（利用者負担金収入）</t>
    <rPh sb="1" eb="4">
      <t>リヨウシャ</t>
    </rPh>
    <rPh sb="4" eb="7">
      <t>フタンキン</t>
    </rPh>
    <rPh sb="7" eb="9">
      <t>シュウニュウ</t>
    </rPh>
    <phoneticPr fontId="18"/>
  </si>
  <si>
    <t>介護負担金収入（公費）</t>
    <rPh sb="0" eb="2">
      <t>カイゴ</t>
    </rPh>
    <rPh sb="2" eb="5">
      <t>フタンキン</t>
    </rPh>
    <rPh sb="5" eb="7">
      <t>シュウニュウ</t>
    </rPh>
    <rPh sb="8" eb="10">
      <t>コウヒ</t>
    </rPh>
    <phoneticPr fontId="18"/>
  </si>
  <si>
    <t>介護負担金収入（一般）</t>
    <rPh sb="0" eb="2">
      <t>カイゴ</t>
    </rPh>
    <rPh sb="2" eb="5">
      <t>フタンキン</t>
    </rPh>
    <rPh sb="5" eb="7">
      <t>シュウニュウ</t>
    </rPh>
    <rPh sb="8" eb="10">
      <t>イッパン</t>
    </rPh>
    <phoneticPr fontId="18"/>
  </si>
  <si>
    <t>介護予防負担金収入（公費）</t>
    <rPh sb="0" eb="2">
      <t>カイゴ</t>
    </rPh>
    <rPh sb="2" eb="4">
      <t>ヨボウ</t>
    </rPh>
    <rPh sb="4" eb="7">
      <t>フタンキン</t>
    </rPh>
    <rPh sb="7" eb="9">
      <t>シュウニュウ</t>
    </rPh>
    <rPh sb="10" eb="12">
      <t>コウヒ</t>
    </rPh>
    <phoneticPr fontId="18"/>
  </si>
  <si>
    <t>介護予防負担金収入（一般）</t>
    <rPh sb="0" eb="2">
      <t>カイゴ</t>
    </rPh>
    <rPh sb="2" eb="4">
      <t>ヨボウ</t>
    </rPh>
    <rPh sb="4" eb="7">
      <t>フタンキン</t>
    </rPh>
    <rPh sb="7" eb="9">
      <t>シュウニュウ</t>
    </rPh>
    <rPh sb="10" eb="12">
      <t>イッパン</t>
    </rPh>
    <phoneticPr fontId="18"/>
  </si>
  <si>
    <t>地域密着型介護料収入</t>
    <rPh sb="0" eb="2">
      <t>チイキ</t>
    </rPh>
    <rPh sb="2" eb="5">
      <t>ミッチャクガタ</t>
    </rPh>
    <rPh sb="5" eb="7">
      <t>カイゴ</t>
    </rPh>
    <rPh sb="7" eb="8">
      <t>リョウ</t>
    </rPh>
    <rPh sb="8" eb="10">
      <t>シュウニュウ</t>
    </rPh>
    <phoneticPr fontId="18"/>
  </si>
  <si>
    <t>居宅介護支援介護料収入</t>
    <rPh sb="0" eb="2">
      <t>キョタク</t>
    </rPh>
    <rPh sb="2" eb="4">
      <t>カイゴ</t>
    </rPh>
    <rPh sb="4" eb="6">
      <t>シエン</t>
    </rPh>
    <rPh sb="6" eb="8">
      <t>カイゴ</t>
    </rPh>
    <rPh sb="8" eb="9">
      <t>リョウ</t>
    </rPh>
    <rPh sb="9" eb="11">
      <t>シュウニュウ</t>
    </rPh>
    <phoneticPr fontId="18"/>
  </si>
  <si>
    <t>介護予防支援介護料収入</t>
    <rPh sb="0" eb="2">
      <t>カイゴ</t>
    </rPh>
    <rPh sb="2" eb="4">
      <t>ヨボウ</t>
    </rPh>
    <rPh sb="4" eb="6">
      <t>シエン</t>
    </rPh>
    <rPh sb="6" eb="8">
      <t>カイゴ</t>
    </rPh>
    <rPh sb="8" eb="9">
      <t>リョウ</t>
    </rPh>
    <rPh sb="9" eb="11">
      <t>シュウニュウ</t>
    </rPh>
    <phoneticPr fontId="18"/>
  </si>
  <si>
    <t>介護予防・日常生活支援総合事業収入</t>
    <rPh sb="0" eb="2">
      <t>カイゴ</t>
    </rPh>
    <rPh sb="2" eb="4">
      <t>ヨボウ</t>
    </rPh>
    <rPh sb="5" eb="7">
      <t>ニチジョウ</t>
    </rPh>
    <rPh sb="7" eb="9">
      <t>セイカツ</t>
    </rPh>
    <rPh sb="9" eb="11">
      <t>シエン</t>
    </rPh>
    <rPh sb="11" eb="13">
      <t>ソウゴウ</t>
    </rPh>
    <rPh sb="13" eb="15">
      <t>ジギョウ</t>
    </rPh>
    <rPh sb="15" eb="17">
      <t>シュウニュウ</t>
    </rPh>
    <phoneticPr fontId="18"/>
  </si>
  <si>
    <t>事業費収入</t>
    <rPh sb="0" eb="3">
      <t>ジギョウヒ</t>
    </rPh>
    <rPh sb="3" eb="5">
      <t>シュウニュウ</t>
    </rPh>
    <phoneticPr fontId="18"/>
  </si>
  <si>
    <t>事業負担金収入（公費）</t>
    <rPh sb="0" eb="2">
      <t>ジギョウ</t>
    </rPh>
    <rPh sb="2" eb="5">
      <t>フタンキン</t>
    </rPh>
    <rPh sb="5" eb="7">
      <t>シュウニュウ</t>
    </rPh>
    <rPh sb="8" eb="10">
      <t>コウヒ</t>
    </rPh>
    <phoneticPr fontId="18"/>
  </si>
  <si>
    <t>事業負担金収入（一般）</t>
    <rPh sb="0" eb="2">
      <t>ジギョウ</t>
    </rPh>
    <rPh sb="2" eb="5">
      <t>フタンキン</t>
    </rPh>
    <rPh sb="5" eb="7">
      <t>シュウニュウ</t>
    </rPh>
    <rPh sb="8" eb="10">
      <t>イッパン</t>
    </rPh>
    <phoneticPr fontId="18"/>
  </si>
  <si>
    <t>利用者等利用料収入</t>
    <rPh sb="0" eb="3">
      <t>リヨウシャ</t>
    </rPh>
    <rPh sb="3" eb="4">
      <t>トウ</t>
    </rPh>
    <rPh sb="4" eb="6">
      <t>リヨウ</t>
    </rPh>
    <rPh sb="6" eb="7">
      <t>リョウ</t>
    </rPh>
    <rPh sb="7" eb="9">
      <t>シュウニュウ</t>
    </rPh>
    <phoneticPr fontId="18"/>
  </si>
  <si>
    <t>施設サービス利用料収入</t>
    <rPh sb="0" eb="2">
      <t>シセツ</t>
    </rPh>
    <rPh sb="6" eb="8">
      <t>リヨウ</t>
    </rPh>
    <rPh sb="8" eb="9">
      <t>リョウ</t>
    </rPh>
    <rPh sb="9" eb="11">
      <t>シュウニュウ</t>
    </rPh>
    <phoneticPr fontId="18"/>
  </si>
  <si>
    <t>居宅介護サービス利用料収入</t>
    <rPh sb="0" eb="2">
      <t>キョタク</t>
    </rPh>
    <rPh sb="2" eb="4">
      <t>カイゴ</t>
    </rPh>
    <rPh sb="8" eb="10">
      <t>リヨウ</t>
    </rPh>
    <rPh sb="10" eb="11">
      <t>リョウ</t>
    </rPh>
    <rPh sb="11" eb="13">
      <t>シュウニュウ</t>
    </rPh>
    <phoneticPr fontId="18"/>
  </si>
  <si>
    <t>地域密着型介護ｻｰﾋﾞｽ利用料収入</t>
    <rPh sb="0" eb="2">
      <t>チイキ</t>
    </rPh>
    <rPh sb="2" eb="4">
      <t>ミッチャク</t>
    </rPh>
    <rPh sb="4" eb="5">
      <t>ガタ</t>
    </rPh>
    <rPh sb="5" eb="7">
      <t>カイゴ</t>
    </rPh>
    <rPh sb="12" eb="14">
      <t>リヨウ</t>
    </rPh>
    <rPh sb="14" eb="15">
      <t>リョウ</t>
    </rPh>
    <rPh sb="15" eb="17">
      <t>シュウニュウ</t>
    </rPh>
    <phoneticPr fontId="18"/>
  </si>
  <si>
    <t>食費収入（公費）</t>
    <rPh sb="0" eb="2">
      <t>ショクヒ</t>
    </rPh>
    <rPh sb="2" eb="4">
      <t>シュウニュウ</t>
    </rPh>
    <rPh sb="5" eb="7">
      <t>コウヒ</t>
    </rPh>
    <phoneticPr fontId="18"/>
  </si>
  <si>
    <t>食費収入（一般）</t>
    <rPh sb="0" eb="2">
      <t>ショクヒ</t>
    </rPh>
    <rPh sb="2" eb="4">
      <t>シュウニュウ</t>
    </rPh>
    <rPh sb="5" eb="7">
      <t>イッパン</t>
    </rPh>
    <phoneticPr fontId="18"/>
  </si>
  <si>
    <t>居住費収入（公費）</t>
    <rPh sb="0" eb="2">
      <t>キョジュウ</t>
    </rPh>
    <rPh sb="2" eb="3">
      <t>ヒ</t>
    </rPh>
    <rPh sb="3" eb="5">
      <t>シュウニュウ</t>
    </rPh>
    <rPh sb="6" eb="8">
      <t>コウヒ</t>
    </rPh>
    <phoneticPr fontId="18"/>
  </si>
  <si>
    <t>居住費収入（一般）</t>
    <rPh sb="0" eb="2">
      <t>キョジュウ</t>
    </rPh>
    <rPh sb="2" eb="3">
      <t>ヒ</t>
    </rPh>
    <rPh sb="3" eb="5">
      <t>シュウニュウ</t>
    </rPh>
    <rPh sb="6" eb="8">
      <t>イッパン</t>
    </rPh>
    <phoneticPr fontId="18"/>
  </si>
  <si>
    <t>介護予防・日常生活支援総合事業利用料収入</t>
    <rPh sb="0" eb="2">
      <t>カイゴ</t>
    </rPh>
    <rPh sb="2" eb="4">
      <t>ヨボウ</t>
    </rPh>
    <rPh sb="5" eb="7">
      <t>ニチジョウ</t>
    </rPh>
    <rPh sb="7" eb="9">
      <t>セイカツ</t>
    </rPh>
    <rPh sb="9" eb="11">
      <t>シエン</t>
    </rPh>
    <rPh sb="11" eb="13">
      <t>ソウゴウ</t>
    </rPh>
    <rPh sb="13" eb="15">
      <t>ジギョウ</t>
    </rPh>
    <rPh sb="15" eb="18">
      <t>リヨウリョウ</t>
    </rPh>
    <rPh sb="18" eb="20">
      <t>シュウニュウ</t>
    </rPh>
    <phoneticPr fontId="18"/>
  </si>
  <si>
    <t>その他の利用料収入</t>
    <rPh sb="2" eb="3">
      <t>タ</t>
    </rPh>
    <rPh sb="4" eb="6">
      <t>リヨウ</t>
    </rPh>
    <rPh sb="6" eb="7">
      <t>リョウ</t>
    </rPh>
    <rPh sb="7" eb="9">
      <t>シュウニュウ</t>
    </rPh>
    <phoneticPr fontId="18"/>
  </si>
  <si>
    <t>その他の事業収入</t>
    <rPh sb="2" eb="3">
      <t>タ</t>
    </rPh>
    <rPh sb="4" eb="6">
      <t>ジギョウ</t>
    </rPh>
    <rPh sb="6" eb="8">
      <t>シュウニュウ</t>
    </rPh>
    <phoneticPr fontId="18"/>
  </si>
  <si>
    <t>補助金事業収入</t>
    <rPh sb="0" eb="3">
      <t>ホジョキン</t>
    </rPh>
    <rPh sb="3" eb="5">
      <t>ジギョウ</t>
    </rPh>
    <rPh sb="5" eb="7">
      <t>シュウニュウ</t>
    </rPh>
    <phoneticPr fontId="18"/>
  </si>
  <si>
    <t>市町村特別事業収入</t>
    <rPh sb="0" eb="3">
      <t>シチョウソン</t>
    </rPh>
    <rPh sb="3" eb="5">
      <t>トクベツ</t>
    </rPh>
    <rPh sb="5" eb="7">
      <t>ジギョウ</t>
    </rPh>
    <rPh sb="7" eb="9">
      <t>シュウニュウ</t>
    </rPh>
    <phoneticPr fontId="18"/>
  </si>
  <si>
    <t>受託事業収入</t>
    <rPh sb="0" eb="2">
      <t>ジュタク</t>
    </rPh>
    <rPh sb="2" eb="4">
      <t>ジギョウ</t>
    </rPh>
    <rPh sb="4" eb="6">
      <t>シュウニュウ</t>
    </rPh>
    <phoneticPr fontId="18"/>
  </si>
  <si>
    <t>（保険等査定減）</t>
    <rPh sb="1" eb="3">
      <t>ホケン</t>
    </rPh>
    <rPh sb="3" eb="4">
      <t>トウ</t>
    </rPh>
    <rPh sb="4" eb="6">
      <t>サテイ</t>
    </rPh>
    <rPh sb="6" eb="7">
      <t>ゲン</t>
    </rPh>
    <phoneticPr fontId="18"/>
  </si>
  <si>
    <t>老人福祉事業収入</t>
    <rPh sb="0" eb="2">
      <t>ロウジン</t>
    </rPh>
    <rPh sb="2" eb="4">
      <t>フクシ</t>
    </rPh>
    <rPh sb="4" eb="6">
      <t>ジギョウ</t>
    </rPh>
    <rPh sb="6" eb="8">
      <t>シュウニュウ</t>
    </rPh>
    <phoneticPr fontId="18"/>
  </si>
  <si>
    <t>措置事業収入</t>
    <rPh sb="0" eb="2">
      <t>ソチ</t>
    </rPh>
    <rPh sb="2" eb="4">
      <t>ジギョウ</t>
    </rPh>
    <rPh sb="4" eb="6">
      <t>シュウニュウ</t>
    </rPh>
    <phoneticPr fontId="18"/>
  </si>
  <si>
    <t>事務費収入</t>
    <rPh sb="0" eb="3">
      <t>ジムヒ</t>
    </rPh>
    <rPh sb="3" eb="5">
      <t>シュウニュウ</t>
    </rPh>
    <phoneticPr fontId="18"/>
  </si>
  <si>
    <t>運営事業収入</t>
    <rPh sb="0" eb="2">
      <t>ウンエイ</t>
    </rPh>
    <rPh sb="2" eb="4">
      <t>ジギョウ</t>
    </rPh>
    <rPh sb="4" eb="6">
      <t>シュウニュウ</t>
    </rPh>
    <phoneticPr fontId="18"/>
  </si>
  <si>
    <t>管理費収入</t>
    <rPh sb="0" eb="3">
      <t>カンリヒ</t>
    </rPh>
    <rPh sb="3" eb="5">
      <t>シュウニュウ</t>
    </rPh>
    <phoneticPr fontId="18"/>
  </si>
  <si>
    <t>児童福祉事業収入</t>
    <rPh sb="0" eb="2">
      <t>ジドウ</t>
    </rPh>
    <rPh sb="2" eb="4">
      <t>フクシ</t>
    </rPh>
    <rPh sb="4" eb="6">
      <t>ジギョウ</t>
    </rPh>
    <rPh sb="6" eb="8">
      <t>シュウニュウ</t>
    </rPh>
    <phoneticPr fontId="18"/>
  </si>
  <si>
    <t>措置費収入</t>
    <rPh sb="0" eb="2">
      <t>ソチ</t>
    </rPh>
    <rPh sb="2" eb="3">
      <t>ヒ</t>
    </rPh>
    <rPh sb="3" eb="5">
      <t>シュウニュウ</t>
    </rPh>
    <phoneticPr fontId="18"/>
  </si>
  <si>
    <t>私的契約利用料収入</t>
    <rPh sb="0" eb="2">
      <t>シテキ</t>
    </rPh>
    <rPh sb="2" eb="4">
      <t>ケイヤク</t>
    </rPh>
    <rPh sb="4" eb="7">
      <t>リヨウリョウ</t>
    </rPh>
    <rPh sb="7" eb="9">
      <t>シュウニュウ</t>
    </rPh>
    <phoneticPr fontId="18"/>
  </si>
  <si>
    <t>保育事業収入</t>
    <rPh sb="0" eb="2">
      <t>ホイク</t>
    </rPh>
    <rPh sb="2" eb="4">
      <t>ジギョウ</t>
    </rPh>
    <rPh sb="4" eb="6">
      <t>シュウニュウ</t>
    </rPh>
    <phoneticPr fontId="18"/>
  </si>
  <si>
    <t>施設型給付費収入</t>
    <rPh sb="0" eb="3">
      <t>シセツガタ</t>
    </rPh>
    <rPh sb="3" eb="5">
      <t>キュウフ</t>
    </rPh>
    <rPh sb="5" eb="6">
      <t>ヒ</t>
    </rPh>
    <rPh sb="6" eb="8">
      <t>シュウニュウ</t>
    </rPh>
    <phoneticPr fontId="18"/>
  </si>
  <si>
    <t>利用者負担金収入</t>
    <rPh sb="0" eb="3">
      <t>リヨウシャ</t>
    </rPh>
    <rPh sb="3" eb="6">
      <t>フタンキン</t>
    </rPh>
    <rPh sb="6" eb="8">
      <t>シュウニュウ</t>
    </rPh>
    <phoneticPr fontId="18"/>
  </si>
  <si>
    <t>特例施設型給付費収入</t>
    <rPh sb="0" eb="2">
      <t>トクレイ</t>
    </rPh>
    <rPh sb="2" eb="5">
      <t>シセツガタ</t>
    </rPh>
    <rPh sb="5" eb="7">
      <t>キュウフ</t>
    </rPh>
    <rPh sb="7" eb="8">
      <t>ヒ</t>
    </rPh>
    <rPh sb="8" eb="10">
      <t>シュウニュウ</t>
    </rPh>
    <phoneticPr fontId="18"/>
  </si>
  <si>
    <t>地域型保育給付費収入</t>
    <rPh sb="0" eb="3">
      <t>チイキガタ</t>
    </rPh>
    <rPh sb="3" eb="5">
      <t>ホイク</t>
    </rPh>
    <rPh sb="5" eb="7">
      <t>キュウフ</t>
    </rPh>
    <rPh sb="7" eb="8">
      <t>ヒ</t>
    </rPh>
    <rPh sb="8" eb="10">
      <t>シュウニュウ</t>
    </rPh>
    <phoneticPr fontId="18"/>
  </si>
  <si>
    <t>特例地域型保育給付費収入</t>
    <rPh sb="0" eb="2">
      <t>トクレイ</t>
    </rPh>
    <rPh sb="2" eb="5">
      <t>チイキガタ</t>
    </rPh>
    <rPh sb="5" eb="7">
      <t>ホイク</t>
    </rPh>
    <rPh sb="7" eb="9">
      <t>キュウフ</t>
    </rPh>
    <rPh sb="9" eb="10">
      <t>ヒ</t>
    </rPh>
    <rPh sb="10" eb="12">
      <t>シュウニュウ</t>
    </rPh>
    <phoneticPr fontId="18"/>
  </si>
  <si>
    <t>委託費収入</t>
    <rPh sb="0" eb="2">
      <t>イタク</t>
    </rPh>
    <rPh sb="2" eb="3">
      <t>ヒ</t>
    </rPh>
    <rPh sb="3" eb="5">
      <t>シュウニュウ</t>
    </rPh>
    <phoneticPr fontId="18"/>
  </si>
  <si>
    <t>利用者等利用料収入（公費）</t>
    <rPh sb="0" eb="3">
      <t>リヨウシャ</t>
    </rPh>
    <rPh sb="3" eb="4">
      <t>トウ</t>
    </rPh>
    <rPh sb="4" eb="7">
      <t>リヨウリョウ</t>
    </rPh>
    <rPh sb="7" eb="9">
      <t>シュウニュウ</t>
    </rPh>
    <rPh sb="10" eb="12">
      <t>コウヒ</t>
    </rPh>
    <phoneticPr fontId="18"/>
  </si>
  <si>
    <t>利用者等利用料収入（一般）</t>
    <rPh sb="0" eb="3">
      <t>リヨウシャ</t>
    </rPh>
    <rPh sb="3" eb="4">
      <t>トウ</t>
    </rPh>
    <rPh sb="4" eb="7">
      <t>リヨウリョウ</t>
    </rPh>
    <rPh sb="7" eb="9">
      <t>シュウニュウ</t>
    </rPh>
    <rPh sb="10" eb="12">
      <t>イッパン</t>
    </rPh>
    <phoneticPr fontId="18"/>
  </si>
  <si>
    <t>その他の利用料収入</t>
    <rPh sb="2" eb="3">
      <t>タ</t>
    </rPh>
    <rPh sb="4" eb="7">
      <t>リヨウリョウ</t>
    </rPh>
    <rPh sb="7" eb="9">
      <t>シュウニュウ</t>
    </rPh>
    <phoneticPr fontId="18"/>
  </si>
  <si>
    <t>就労支援事業収入</t>
    <rPh sb="0" eb="2">
      <t>シュウロウ</t>
    </rPh>
    <rPh sb="2" eb="4">
      <t>シエン</t>
    </rPh>
    <rPh sb="4" eb="6">
      <t>ジギョウ</t>
    </rPh>
    <rPh sb="6" eb="8">
      <t>シュウニュウ</t>
    </rPh>
    <phoneticPr fontId="18"/>
  </si>
  <si>
    <t>○○事業収入</t>
    <rPh sb="2" eb="4">
      <t>ジギョウ</t>
    </rPh>
    <rPh sb="4" eb="6">
      <t>シュウニュウ</t>
    </rPh>
    <phoneticPr fontId="18"/>
  </si>
  <si>
    <t>障害福祉サービス等事業収入</t>
    <rPh sb="0" eb="2">
      <t>ショウガイ</t>
    </rPh>
    <rPh sb="2" eb="4">
      <t>フクシ</t>
    </rPh>
    <rPh sb="8" eb="9">
      <t>トウ</t>
    </rPh>
    <rPh sb="9" eb="11">
      <t>ジギョウ</t>
    </rPh>
    <rPh sb="11" eb="13">
      <t>シュウニュウ</t>
    </rPh>
    <phoneticPr fontId="18"/>
  </si>
  <si>
    <t>自立支援給付費収入</t>
    <rPh sb="0" eb="2">
      <t>ジリツ</t>
    </rPh>
    <rPh sb="2" eb="4">
      <t>シエン</t>
    </rPh>
    <rPh sb="4" eb="6">
      <t>キュウフ</t>
    </rPh>
    <rPh sb="6" eb="7">
      <t>ヒ</t>
    </rPh>
    <rPh sb="7" eb="9">
      <t>シュウニュウ</t>
    </rPh>
    <phoneticPr fontId="18"/>
  </si>
  <si>
    <t>介護給付費収入</t>
    <rPh sb="0" eb="2">
      <t>カイゴ</t>
    </rPh>
    <rPh sb="2" eb="4">
      <t>キュウフ</t>
    </rPh>
    <rPh sb="4" eb="5">
      <t>ヒ</t>
    </rPh>
    <rPh sb="5" eb="7">
      <t>シュウニュウ</t>
    </rPh>
    <phoneticPr fontId="18"/>
  </si>
  <si>
    <t>特例介護給付費収入</t>
    <rPh sb="0" eb="2">
      <t>トクレイ</t>
    </rPh>
    <rPh sb="2" eb="4">
      <t>カイゴ</t>
    </rPh>
    <rPh sb="4" eb="6">
      <t>キュウフ</t>
    </rPh>
    <rPh sb="6" eb="7">
      <t>ヒ</t>
    </rPh>
    <rPh sb="7" eb="9">
      <t>シュウニュウ</t>
    </rPh>
    <phoneticPr fontId="18"/>
  </si>
  <si>
    <t>訓練等給付費収入</t>
    <rPh sb="0" eb="2">
      <t>クンレン</t>
    </rPh>
    <rPh sb="2" eb="3">
      <t>トウ</t>
    </rPh>
    <rPh sb="3" eb="5">
      <t>キュウフ</t>
    </rPh>
    <rPh sb="5" eb="6">
      <t>ヒ</t>
    </rPh>
    <rPh sb="6" eb="8">
      <t>シュウニュウ</t>
    </rPh>
    <phoneticPr fontId="18"/>
  </si>
  <si>
    <t>特例訓練等給付費収入</t>
    <rPh sb="0" eb="2">
      <t>トクレイ</t>
    </rPh>
    <rPh sb="2" eb="4">
      <t>クンレン</t>
    </rPh>
    <rPh sb="4" eb="5">
      <t>トウ</t>
    </rPh>
    <rPh sb="5" eb="7">
      <t>キュウフ</t>
    </rPh>
    <rPh sb="7" eb="8">
      <t>ヒ</t>
    </rPh>
    <rPh sb="8" eb="10">
      <t>シュウニュウ</t>
    </rPh>
    <phoneticPr fontId="18"/>
  </si>
  <si>
    <t>サービス利用計画作成費収入</t>
    <rPh sb="4" eb="6">
      <t>リヨウ</t>
    </rPh>
    <rPh sb="6" eb="8">
      <t>ケイカク</t>
    </rPh>
    <rPh sb="8" eb="10">
      <t>サクセイ</t>
    </rPh>
    <rPh sb="10" eb="11">
      <t>ヒ</t>
    </rPh>
    <rPh sb="11" eb="13">
      <t>シュウニュウ</t>
    </rPh>
    <phoneticPr fontId="18"/>
  </si>
  <si>
    <t>障害児施設給付費収入</t>
    <rPh sb="0" eb="3">
      <t>ショウガイジ</t>
    </rPh>
    <rPh sb="3" eb="5">
      <t>シセツ</t>
    </rPh>
    <rPh sb="5" eb="7">
      <t>キュウフ</t>
    </rPh>
    <rPh sb="7" eb="8">
      <t>ヒ</t>
    </rPh>
    <rPh sb="8" eb="10">
      <t>シュウニュウ</t>
    </rPh>
    <phoneticPr fontId="18"/>
  </si>
  <si>
    <t>補足給付費収入</t>
    <rPh sb="0" eb="2">
      <t>ホソク</t>
    </rPh>
    <rPh sb="2" eb="4">
      <t>キュウフ</t>
    </rPh>
    <rPh sb="4" eb="5">
      <t>ヒ</t>
    </rPh>
    <rPh sb="5" eb="7">
      <t>シュウニュウ</t>
    </rPh>
    <phoneticPr fontId="18"/>
  </si>
  <si>
    <t>特定障害者特別給付費収入</t>
    <rPh sb="0" eb="2">
      <t>トクテイ</t>
    </rPh>
    <rPh sb="2" eb="5">
      <t>ショウガイシャ</t>
    </rPh>
    <rPh sb="5" eb="7">
      <t>トクベツ</t>
    </rPh>
    <rPh sb="7" eb="9">
      <t>キュウフ</t>
    </rPh>
    <rPh sb="9" eb="10">
      <t>ヒ</t>
    </rPh>
    <rPh sb="10" eb="12">
      <t>シュウニュウ</t>
    </rPh>
    <phoneticPr fontId="18"/>
  </si>
  <si>
    <t>特例特定障害者特別給付費収入</t>
    <rPh sb="0" eb="2">
      <t>トクレイ</t>
    </rPh>
    <rPh sb="2" eb="4">
      <t>トクテイ</t>
    </rPh>
    <rPh sb="4" eb="7">
      <t>ショウガイシャ</t>
    </rPh>
    <rPh sb="7" eb="9">
      <t>トクベツ</t>
    </rPh>
    <rPh sb="9" eb="11">
      <t>キュウフ</t>
    </rPh>
    <rPh sb="11" eb="12">
      <t>ヒ</t>
    </rPh>
    <rPh sb="12" eb="14">
      <t>シュウニュウ</t>
    </rPh>
    <phoneticPr fontId="18"/>
  </si>
  <si>
    <t>特定入所障害児食費等給付費収入</t>
    <rPh sb="0" eb="2">
      <t>トクテイ</t>
    </rPh>
    <rPh sb="2" eb="4">
      <t>ニュウショ</t>
    </rPh>
    <rPh sb="4" eb="7">
      <t>ショウガイジ</t>
    </rPh>
    <rPh sb="7" eb="9">
      <t>ショクヒ</t>
    </rPh>
    <rPh sb="9" eb="10">
      <t>トウ</t>
    </rPh>
    <rPh sb="10" eb="12">
      <t>キュウフ</t>
    </rPh>
    <rPh sb="12" eb="13">
      <t>ヒ</t>
    </rPh>
    <rPh sb="13" eb="15">
      <t>シュウニュウ</t>
    </rPh>
    <phoneticPr fontId="18"/>
  </si>
  <si>
    <t>特定費用収入</t>
    <rPh sb="0" eb="2">
      <t>トクテイ</t>
    </rPh>
    <rPh sb="2" eb="4">
      <t>ヒヨウ</t>
    </rPh>
    <rPh sb="4" eb="6">
      <t>シュウニュウ</t>
    </rPh>
    <phoneticPr fontId="18"/>
  </si>
  <si>
    <t>生活保護事業収入</t>
    <rPh sb="0" eb="2">
      <t>セイカツ</t>
    </rPh>
    <rPh sb="2" eb="4">
      <t>ホゴ</t>
    </rPh>
    <rPh sb="4" eb="6">
      <t>ジギョウ</t>
    </rPh>
    <rPh sb="6" eb="8">
      <t>シュウニュウ</t>
    </rPh>
    <phoneticPr fontId="18"/>
  </si>
  <si>
    <t>授産事業収入</t>
    <rPh sb="0" eb="2">
      <t>ジュサン</t>
    </rPh>
    <rPh sb="2" eb="4">
      <t>ジギョウ</t>
    </rPh>
    <rPh sb="4" eb="6">
      <t>シュウニュウ</t>
    </rPh>
    <phoneticPr fontId="18"/>
  </si>
  <si>
    <t>医療事業収入</t>
    <rPh sb="0" eb="2">
      <t>イリョウ</t>
    </rPh>
    <rPh sb="2" eb="4">
      <t>ジギョウ</t>
    </rPh>
    <rPh sb="4" eb="6">
      <t>シュウニュウ</t>
    </rPh>
    <phoneticPr fontId="18"/>
  </si>
  <si>
    <t>入院診療収入</t>
    <rPh sb="0" eb="2">
      <t>ニュウイン</t>
    </rPh>
    <rPh sb="2" eb="4">
      <t>シンリョウ</t>
    </rPh>
    <rPh sb="4" eb="6">
      <t>シュウニュウ</t>
    </rPh>
    <phoneticPr fontId="18"/>
  </si>
  <si>
    <t>室料差額収入</t>
    <rPh sb="0" eb="2">
      <t>シツリョウ</t>
    </rPh>
    <rPh sb="2" eb="4">
      <t>サガク</t>
    </rPh>
    <rPh sb="4" eb="6">
      <t>シュウニュウ</t>
    </rPh>
    <phoneticPr fontId="18"/>
  </si>
  <si>
    <t>外来診療収入</t>
    <rPh sb="0" eb="2">
      <t>ガイライ</t>
    </rPh>
    <rPh sb="2" eb="4">
      <t>シンリョウ</t>
    </rPh>
    <rPh sb="4" eb="6">
      <t>シュウニュウ</t>
    </rPh>
    <phoneticPr fontId="18"/>
  </si>
  <si>
    <t>保健予防活動収入</t>
    <rPh sb="0" eb="2">
      <t>ホケン</t>
    </rPh>
    <rPh sb="2" eb="4">
      <t>ヨボウ</t>
    </rPh>
    <rPh sb="4" eb="6">
      <t>カツドウ</t>
    </rPh>
    <rPh sb="6" eb="8">
      <t>シュウニュウ</t>
    </rPh>
    <phoneticPr fontId="18"/>
  </si>
  <si>
    <t>受託検査・施設利用収入</t>
    <rPh sb="0" eb="2">
      <t>ジュタク</t>
    </rPh>
    <rPh sb="2" eb="4">
      <t>ケンサ</t>
    </rPh>
    <rPh sb="5" eb="7">
      <t>シセツ</t>
    </rPh>
    <rPh sb="7" eb="9">
      <t>リヨウ</t>
    </rPh>
    <rPh sb="9" eb="11">
      <t>シュウニュウ</t>
    </rPh>
    <phoneticPr fontId="18"/>
  </si>
  <si>
    <t>訪問看護療養費収入</t>
    <rPh sb="0" eb="2">
      <t>ホウモン</t>
    </rPh>
    <rPh sb="2" eb="4">
      <t>カンゴ</t>
    </rPh>
    <rPh sb="4" eb="7">
      <t>リョウヨウヒ</t>
    </rPh>
    <rPh sb="7" eb="9">
      <t>シュウニュウ</t>
    </rPh>
    <phoneticPr fontId="18"/>
  </si>
  <si>
    <t>訪問看護利用料収入</t>
    <rPh sb="0" eb="2">
      <t>ホウモン</t>
    </rPh>
    <rPh sb="2" eb="4">
      <t>カンゴ</t>
    </rPh>
    <rPh sb="4" eb="6">
      <t>リヨウ</t>
    </rPh>
    <rPh sb="6" eb="7">
      <t>リョウ</t>
    </rPh>
    <rPh sb="7" eb="9">
      <t>シュウニュウ</t>
    </rPh>
    <phoneticPr fontId="18"/>
  </si>
  <si>
    <t>訪問看護基本利用料収入</t>
    <rPh sb="0" eb="2">
      <t>ホウモン</t>
    </rPh>
    <rPh sb="2" eb="4">
      <t>カンゴ</t>
    </rPh>
    <rPh sb="4" eb="6">
      <t>キホン</t>
    </rPh>
    <rPh sb="6" eb="8">
      <t>リヨウ</t>
    </rPh>
    <rPh sb="8" eb="9">
      <t>リョウ</t>
    </rPh>
    <rPh sb="9" eb="11">
      <t>シュウニュウ</t>
    </rPh>
    <phoneticPr fontId="18"/>
  </si>
  <si>
    <t>訪問看護その他の利用料収入</t>
    <rPh sb="0" eb="2">
      <t>ホウモン</t>
    </rPh>
    <rPh sb="2" eb="4">
      <t>カンゴ</t>
    </rPh>
    <rPh sb="6" eb="7">
      <t>タ</t>
    </rPh>
    <rPh sb="8" eb="10">
      <t>リヨウ</t>
    </rPh>
    <rPh sb="10" eb="11">
      <t>リョウ</t>
    </rPh>
    <rPh sb="11" eb="13">
      <t>シュウニュウ</t>
    </rPh>
    <phoneticPr fontId="18"/>
  </si>
  <si>
    <t>その他の医療事業収入</t>
    <rPh sb="2" eb="3">
      <t>タ</t>
    </rPh>
    <rPh sb="4" eb="6">
      <t>イリョウ</t>
    </rPh>
    <rPh sb="6" eb="8">
      <t>ジギョウ</t>
    </rPh>
    <rPh sb="8" eb="10">
      <t>シュウニュウ</t>
    </rPh>
    <phoneticPr fontId="18"/>
  </si>
  <si>
    <t>○○収入</t>
    <rPh sb="2" eb="4">
      <t>シュウニュウ</t>
    </rPh>
    <phoneticPr fontId="18"/>
  </si>
  <si>
    <t>借入金利息補助金収入</t>
    <rPh sb="0" eb="2">
      <t>カリイレ</t>
    </rPh>
    <rPh sb="2" eb="3">
      <t>キン</t>
    </rPh>
    <rPh sb="3" eb="5">
      <t>リソク</t>
    </rPh>
    <rPh sb="5" eb="8">
      <t>ホジョキン</t>
    </rPh>
    <rPh sb="8" eb="10">
      <t>シュウニュウ</t>
    </rPh>
    <phoneticPr fontId="18"/>
  </si>
  <si>
    <t>経常経費寄附金収入</t>
    <rPh sb="0" eb="2">
      <t>ケイジョウ</t>
    </rPh>
    <rPh sb="2" eb="4">
      <t>ケイヒ</t>
    </rPh>
    <rPh sb="4" eb="7">
      <t>キフキン</t>
    </rPh>
    <rPh sb="7" eb="9">
      <t>シュウニュウ</t>
    </rPh>
    <phoneticPr fontId="18"/>
  </si>
  <si>
    <t>受取利息配当金収入</t>
    <rPh sb="0" eb="2">
      <t>ウケトリ</t>
    </rPh>
    <rPh sb="2" eb="4">
      <t>リソク</t>
    </rPh>
    <rPh sb="4" eb="7">
      <t>ハイトウキン</t>
    </rPh>
    <rPh sb="7" eb="9">
      <t>シュウニュウ</t>
    </rPh>
    <phoneticPr fontId="18"/>
  </si>
  <si>
    <t>その他の収入</t>
    <rPh sb="2" eb="3">
      <t>タ</t>
    </rPh>
    <rPh sb="4" eb="6">
      <t>シュウニュウ</t>
    </rPh>
    <phoneticPr fontId="18"/>
  </si>
  <si>
    <t>受入研修費収入</t>
    <rPh sb="0" eb="2">
      <t>ウケイレ</t>
    </rPh>
    <rPh sb="2" eb="4">
      <t>ケンシュウ</t>
    </rPh>
    <rPh sb="4" eb="5">
      <t>ヒ</t>
    </rPh>
    <rPh sb="5" eb="7">
      <t>シュウニュウ</t>
    </rPh>
    <phoneticPr fontId="18"/>
  </si>
  <si>
    <t>利用者等外給食費収入</t>
    <rPh sb="0" eb="3">
      <t>リヨウシャ</t>
    </rPh>
    <rPh sb="3" eb="4">
      <t>トウ</t>
    </rPh>
    <rPh sb="4" eb="5">
      <t>ガイ</t>
    </rPh>
    <rPh sb="5" eb="8">
      <t>キュウショクヒ</t>
    </rPh>
    <rPh sb="8" eb="10">
      <t>シュウニュウ</t>
    </rPh>
    <phoneticPr fontId="18"/>
  </si>
  <si>
    <t>雑収入</t>
    <rPh sb="0" eb="1">
      <t>ザツ</t>
    </rPh>
    <rPh sb="1" eb="3">
      <t>シュウニュウ</t>
    </rPh>
    <phoneticPr fontId="18"/>
  </si>
  <si>
    <t>流動資産評価益等による資金増加額</t>
    <rPh sb="0" eb="2">
      <t>リュウドウ</t>
    </rPh>
    <rPh sb="2" eb="4">
      <t>シサン</t>
    </rPh>
    <rPh sb="4" eb="6">
      <t>ヒョウカ</t>
    </rPh>
    <rPh sb="6" eb="7">
      <t>エキ</t>
    </rPh>
    <rPh sb="7" eb="8">
      <t>トウ</t>
    </rPh>
    <rPh sb="11" eb="13">
      <t>シキン</t>
    </rPh>
    <rPh sb="13" eb="15">
      <t>ゾウカ</t>
    </rPh>
    <rPh sb="15" eb="16">
      <t>ガク</t>
    </rPh>
    <phoneticPr fontId="18"/>
  </si>
  <si>
    <t>有価証券売却益</t>
    <rPh sb="0" eb="2">
      <t>ユウカ</t>
    </rPh>
    <rPh sb="2" eb="4">
      <t>ショウケン</t>
    </rPh>
    <rPh sb="4" eb="7">
      <t>バイキャクエキ</t>
    </rPh>
    <phoneticPr fontId="18"/>
  </si>
  <si>
    <t>有価証券評価益</t>
    <rPh sb="0" eb="2">
      <t>ユウカ</t>
    </rPh>
    <rPh sb="2" eb="4">
      <t>ショウケン</t>
    </rPh>
    <rPh sb="4" eb="7">
      <t>ヒョウカエキ</t>
    </rPh>
    <phoneticPr fontId="18"/>
  </si>
  <si>
    <t>為替差益</t>
    <rPh sb="0" eb="2">
      <t>カワセ</t>
    </rPh>
    <rPh sb="2" eb="4">
      <t>サエキ</t>
    </rPh>
    <phoneticPr fontId="18"/>
  </si>
  <si>
    <t>　事業活動収入計（１）</t>
    <rPh sb="1" eb="3">
      <t>ジギョウ</t>
    </rPh>
    <rPh sb="3" eb="5">
      <t>カツドウ</t>
    </rPh>
    <rPh sb="5" eb="7">
      <t>シュウニュウ</t>
    </rPh>
    <rPh sb="7" eb="8">
      <t>ケイ</t>
    </rPh>
    <phoneticPr fontId="18"/>
  </si>
  <si>
    <t>支　　　　　　　　　出</t>
    <rPh sb="0" eb="1">
      <t>ササ</t>
    </rPh>
    <rPh sb="10" eb="11">
      <t>デ</t>
    </rPh>
    <phoneticPr fontId="18"/>
  </si>
  <si>
    <t>人件費支出</t>
    <rPh sb="0" eb="3">
      <t>ジンケンヒ</t>
    </rPh>
    <rPh sb="3" eb="5">
      <t>シシュツ</t>
    </rPh>
    <phoneticPr fontId="18"/>
  </si>
  <si>
    <t>役員報酬支出</t>
    <rPh sb="0" eb="2">
      <t>ヤクイン</t>
    </rPh>
    <rPh sb="2" eb="4">
      <t>ホウシュウ</t>
    </rPh>
    <rPh sb="4" eb="6">
      <t>シシュツ</t>
    </rPh>
    <phoneticPr fontId="18"/>
  </si>
  <si>
    <t>職員給料支出</t>
    <rPh sb="0" eb="2">
      <t>ショクイン</t>
    </rPh>
    <rPh sb="2" eb="4">
      <t>キュウリョウ</t>
    </rPh>
    <rPh sb="4" eb="6">
      <t>シシュツ</t>
    </rPh>
    <phoneticPr fontId="18"/>
  </si>
  <si>
    <t>職員賞与支出</t>
    <rPh sb="0" eb="2">
      <t>ショクイン</t>
    </rPh>
    <rPh sb="2" eb="4">
      <t>ショウヨ</t>
    </rPh>
    <rPh sb="4" eb="6">
      <t>シシュツ</t>
    </rPh>
    <phoneticPr fontId="18"/>
  </si>
  <si>
    <t>非常勤職員給与支出</t>
    <rPh sb="0" eb="3">
      <t>ヒジョウキン</t>
    </rPh>
    <rPh sb="3" eb="5">
      <t>ショクイン</t>
    </rPh>
    <rPh sb="5" eb="7">
      <t>キュウヨ</t>
    </rPh>
    <rPh sb="7" eb="9">
      <t>シシュツ</t>
    </rPh>
    <phoneticPr fontId="18"/>
  </si>
  <si>
    <t>派遣職員費支出</t>
    <rPh sb="0" eb="2">
      <t>ハケン</t>
    </rPh>
    <rPh sb="2" eb="4">
      <t>ショクイン</t>
    </rPh>
    <rPh sb="4" eb="5">
      <t>ヒ</t>
    </rPh>
    <rPh sb="5" eb="7">
      <t>シシュツ</t>
    </rPh>
    <phoneticPr fontId="18"/>
  </si>
  <si>
    <t>退職給付支出</t>
    <rPh sb="0" eb="2">
      <t>タイショク</t>
    </rPh>
    <rPh sb="2" eb="4">
      <t>キュウフ</t>
    </rPh>
    <rPh sb="4" eb="6">
      <t>シシュツ</t>
    </rPh>
    <phoneticPr fontId="18"/>
  </si>
  <si>
    <t>法定福利費支出</t>
    <rPh sb="0" eb="2">
      <t>ホウテイ</t>
    </rPh>
    <rPh sb="2" eb="4">
      <t>フクリ</t>
    </rPh>
    <rPh sb="4" eb="5">
      <t>ヒ</t>
    </rPh>
    <rPh sb="5" eb="7">
      <t>シシュツ</t>
    </rPh>
    <phoneticPr fontId="18"/>
  </si>
  <si>
    <t>事業費支出</t>
    <rPh sb="0" eb="3">
      <t>ジギョウヒ</t>
    </rPh>
    <rPh sb="3" eb="5">
      <t>シシュツ</t>
    </rPh>
    <phoneticPr fontId="18"/>
  </si>
  <si>
    <t>給食費支出</t>
    <rPh sb="0" eb="2">
      <t>キュウショク</t>
    </rPh>
    <rPh sb="2" eb="3">
      <t>ヒ</t>
    </rPh>
    <rPh sb="3" eb="5">
      <t>シシュツ</t>
    </rPh>
    <phoneticPr fontId="18"/>
  </si>
  <si>
    <t>介護用品費支出</t>
    <rPh sb="0" eb="2">
      <t>カイゴ</t>
    </rPh>
    <rPh sb="2" eb="4">
      <t>ヨウヒン</t>
    </rPh>
    <rPh sb="4" eb="5">
      <t>ヒ</t>
    </rPh>
    <rPh sb="5" eb="7">
      <t>シシュツ</t>
    </rPh>
    <phoneticPr fontId="18"/>
  </si>
  <si>
    <t>医薬品費支出</t>
    <rPh sb="0" eb="3">
      <t>イヤクヒン</t>
    </rPh>
    <rPh sb="3" eb="4">
      <t>ヒ</t>
    </rPh>
    <rPh sb="4" eb="6">
      <t>シシュツ</t>
    </rPh>
    <phoneticPr fontId="18"/>
  </si>
  <si>
    <t>診療・療養等材料費支出</t>
    <rPh sb="0" eb="2">
      <t>シンリョウ</t>
    </rPh>
    <rPh sb="3" eb="6">
      <t>リョウヨウナド</t>
    </rPh>
    <rPh sb="6" eb="9">
      <t>ザイリョウヒ</t>
    </rPh>
    <rPh sb="9" eb="11">
      <t>シシュツ</t>
    </rPh>
    <phoneticPr fontId="18"/>
  </si>
  <si>
    <t>保健衛生費支出</t>
    <rPh sb="0" eb="2">
      <t>ホケン</t>
    </rPh>
    <rPh sb="2" eb="4">
      <t>エイセイ</t>
    </rPh>
    <rPh sb="4" eb="5">
      <t>ヒ</t>
    </rPh>
    <rPh sb="5" eb="7">
      <t>シシュツ</t>
    </rPh>
    <phoneticPr fontId="18"/>
  </si>
  <si>
    <t>医療費支出</t>
    <rPh sb="0" eb="3">
      <t>イリョウヒ</t>
    </rPh>
    <rPh sb="3" eb="5">
      <t>シシュツ</t>
    </rPh>
    <phoneticPr fontId="18"/>
  </si>
  <si>
    <t>被服費支出</t>
    <rPh sb="0" eb="2">
      <t>ヒフク</t>
    </rPh>
    <rPh sb="2" eb="3">
      <t>ヒ</t>
    </rPh>
    <rPh sb="3" eb="5">
      <t>シシュツ</t>
    </rPh>
    <phoneticPr fontId="18"/>
  </si>
  <si>
    <t>教養娯楽費支出</t>
    <rPh sb="0" eb="2">
      <t>キョウヨウ</t>
    </rPh>
    <rPh sb="2" eb="4">
      <t>ゴラク</t>
    </rPh>
    <rPh sb="4" eb="5">
      <t>ヒ</t>
    </rPh>
    <rPh sb="5" eb="7">
      <t>シシュツ</t>
    </rPh>
    <phoneticPr fontId="18"/>
  </si>
  <si>
    <t>日用品費支出</t>
    <rPh sb="0" eb="3">
      <t>ニチヨウヒン</t>
    </rPh>
    <rPh sb="3" eb="4">
      <t>ヒ</t>
    </rPh>
    <rPh sb="4" eb="6">
      <t>シシュツ</t>
    </rPh>
    <phoneticPr fontId="18"/>
  </si>
  <si>
    <t>保育材料費支出</t>
    <rPh sb="0" eb="2">
      <t>ホイク</t>
    </rPh>
    <rPh sb="2" eb="5">
      <t>ザイリョウヒ</t>
    </rPh>
    <rPh sb="5" eb="7">
      <t>シシュツ</t>
    </rPh>
    <phoneticPr fontId="18"/>
  </si>
  <si>
    <t>本人支給金支出</t>
    <rPh sb="0" eb="2">
      <t>ホンニン</t>
    </rPh>
    <rPh sb="2" eb="4">
      <t>シキュウ</t>
    </rPh>
    <rPh sb="4" eb="5">
      <t>キン</t>
    </rPh>
    <rPh sb="5" eb="7">
      <t>シシュツ</t>
    </rPh>
    <phoneticPr fontId="18"/>
  </si>
  <si>
    <t>水道光熱費支出</t>
    <rPh sb="0" eb="2">
      <t>スイドウ</t>
    </rPh>
    <rPh sb="2" eb="4">
      <t>コウネツ</t>
    </rPh>
    <rPh sb="4" eb="5">
      <t>ヒ</t>
    </rPh>
    <rPh sb="5" eb="7">
      <t>シシュツ</t>
    </rPh>
    <phoneticPr fontId="18"/>
  </si>
  <si>
    <t>燃料費支出</t>
    <rPh sb="0" eb="3">
      <t>ネンリョウヒ</t>
    </rPh>
    <rPh sb="3" eb="5">
      <t>シシュツ</t>
    </rPh>
    <phoneticPr fontId="18"/>
  </si>
  <si>
    <t>消耗器具備品費支出</t>
    <rPh sb="0" eb="2">
      <t>ショウモウ</t>
    </rPh>
    <rPh sb="2" eb="4">
      <t>キグ</t>
    </rPh>
    <rPh sb="4" eb="6">
      <t>ビヒン</t>
    </rPh>
    <rPh sb="6" eb="7">
      <t>ヒ</t>
    </rPh>
    <rPh sb="7" eb="9">
      <t>シシュツ</t>
    </rPh>
    <phoneticPr fontId="18"/>
  </si>
  <si>
    <t>保険料支出</t>
    <rPh sb="0" eb="2">
      <t>ホケン</t>
    </rPh>
    <rPh sb="2" eb="3">
      <t>リョウ</t>
    </rPh>
    <rPh sb="3" eb="5">
      <t>シシュツ</t>
    </rPh>
    <phoneticPr fontId="18"/>
  </si>
  <si>
    <t>賃借料支出</t>
    <rPh sb="0" eb="3">
      <t>チンシャクリョウ</t>
    </rPh>
    <rPh sb="3" eb="5">
      <t>シシュツ</t>
    </rPh>
    <phoneticPr fontId="18"/>
  </si>
  <si>
    <t>教育指導費支出</t>
    <rPh sb="0" eb="2">
      <t>キョウイク</t>
    </rPh>
    <rPh sb="2" eb="4">
      <t>シドウ</t>
    </rPh>
    <rPh sb="4" eb="5">
      <t>ヒ</t>
    </rPh>
    <rPh sb="5" eb="7">
      <t>シシュツ</t>
    </rPh>
    <phoneticPr fontId="18"/>
  </si>
  <si>
    <t>就職支度費支出</t>
    <rPh sb="0" eb="2">
      <t>シュウショク</t>
    </rPh>
    <rPh sb="2" eb="3">
      <t>ササ</t>
    </rPh>
    <rPh sb="3" eb="4">
      <t>ド</t>
    </rPh>
    <rPh sb="4" eb="5">
      <t>ヒ</t>
    </rPh>
    <rPh sb="5" eb="7">
      <t>シシュツ</t>
    </rPh>
    <phoneticPr fontId="18"/>
  </si>
  <si>
    <t>葬祭費支出</t>
    <rPh sb="0" eb="2">
      <t>ソウサイ</t>
    </rPh>
    <rPh sb="2" eb="3">
      <t>ヒ</t>
    </rPh>
    <rPh sb="3" eb="5">
      <t>シシュツ</t>
    </rPh>
    <phoneticPr fontId="18"/>
  </si>
  <si>
    <t>車輌費支出</t>
    <rPh sb="0" eb="2">
      <t>シャリョウ</t>
    </rPh>
    <rPh sb="2" eb="3">
      <t>ヒ</t>
    </rPh>
    <rPh sb="3" eb="5">
      <t>シシュツ</t>
    </rPh>
    <phoneticPr fontId="18"/>
  </si>
  <si>
    <t>管理費返還支出</t>
    <rPh sb="0" eb="3">
      <t>カンリヒ</t>
    </rPh>
    <rPh sb="3" eb="5">
      <t>ヘンカン</t>
    </rPh>
    <rPh sb="5" eb="7">
      <t>シシュツ</t>
    </rPh>
    <phoneticPr fontId="18"/>
  </si>
  <si>
    <t>○○費支出</t>
    <rPh sb="2" eb="3">
      <t>ヒ</t>
    </rPh>
    <rPh sb="3" eb="5">
      <t>シシュツ</t>
    </rPh>
    <phoneticPr fontId="18"/>
  </si>
  <si>
    <t>雑支出</t>
    <rPh sb="0" eb="1">
      <t>ザツ</t>
    </rPh>
    <rPh sb="1" eb="3">
      <t>シシュツ</t>
    </rPh>
    <phoneticPr fontId="18"/>
  </si>
  <si>
    <t>事務費支出</t>
    <rPh sb="0" eb="3">
      <t>ジムヒ</t>
    </rPh>
    <rPh sb="3" eb="5">
      <t>シシュツ</t>
    </rPh>
    <phoneticPr fontId="18"/>
  </si>
  <si>
    <t>福利厚生費支出</t>
    <rPh sb="0" eb="2">
      <t>フクリ</t>
    </rPh>
    <rPh sb="2" eb="5">
      <t>コウセイヒ</t>
    </rPh>
    <rPh sb="5" eb="7">
      <t>シシュツ</t>
    </rPh>
    <phoneticPr fontId="18"/>
  </si>
  <si>
    <t>職員被服費支出</t>
    <rPh sb="0" eb="2">
      <t>ショクイン</t>
    </rPh>
    <rPh sb="2" eb="4">
      <t>ヒフク</t>
    </rPh>
    <rPh sb="4" eb="5">
      <t>ヒ</t>
    </rPh>
    <rPh sb="5" eb="7">
      <t>シシュツ</t>
    </rPh>
    <phoneticPr fontId="18"/>
  </si>
  <si>
    <t>旅費交通費支出</t>
    <rPh sb="0" eb="2">
      <t>リョヒ</t>
    </rPh>
    <rPh sb="2" eb="5">
      <t>コウツウヒ</t>
    </rPh>
    <rPh sb="5" eb="7">
      <t>シシュツ</t>
    </rPh>
    <phoneticPr fontId="18"/>
  </si>
  <si>
    <t>研修研究費支出</t>
    <rPh sb="0" eb="2">
      <t>ケンシュウ</t>
    </rPh>
    <rPh sb="2" eb="4">
      <t>ケンキュウ</t>
    </rPh>
    <rPh sb="4" eb="5">
      <t>ヒ</t>
    </rPh>
    <rPh sb="5" eb="7">
      <t>シシュツ</t>
    </rPh>
    <phoneticPr fontId="18"/>
  </si>
  <si>
    <t>事務消耗品費支出</t>
    <rPh sb="0" eb="2">
      <t>ジム</t>
    </rPh>
    <rPh sb="2" eb="4">
      <t>ショウモウ</t>
    </rPh>
    <rPh sb="4" eb="5">
      <t>ヒン</t>
    </rPh>
    <rPh sb="5" eb="6">
      <t>ヒ</t>
    </rPh>
    <rPh sb="6" eb="8">
      <t>シシュツ</t>
    </rPh>
    <phoneticPr fontId="18"/>
  </si>
  <si>
    <t>印刷製本費支出</t>
    <rPh sb="0" eb="2">
      <t>インサツ</t>
    </rPh>
    <rPh sb="2" eb="4">
      <t>セイホン</t>
    </rPh>
    <rPh sb="4" eb="5">
      <t>ヒ</t>
    </rPh>
    <rPh sb="5" eb="7">
      <t>シシュツ</t>
    </rPh>
    <phoneticPr fontId="18"/>
  </si>
  <si>
    <t>修繕費支出</t>
    <rPh sb="0" eb="3">
      <t>シュウゼンヒ</t>
    </rPh>
    <rPh sb="3" eb="5">
      <t>シシュツ</t>
    </rPh>
    <phoneticPr fontId="18"/>
  </si>
  <si>
    <t>通信運搬費支出</t>
    <rPh sb="0" eb="2">
      <t>ツウシン</t>
    </rPh>
    <rPh sb="2" eb="4">
      <t>ウンパン</t>
    </rPh>
    <rPh sb="4" eb="5">
      <t>ヒ</t>
    </rPh>
    <rPh sb="5" eb="7">
      <t>シシュツ</t>
    </rPh>
    <phoneticPr fontId="18"/>
  </si>
  <si>
    <t>会議費支出</t>
    <rPh sb="0" eb="3">
      <t>カイギヒ</t>
    </rPh>
    <rPh sb="3" eb="5">
      <t>シシュツ</t>
    </rPh>
    <phoneticPr fontId="18"/>
  </si>
  <si>
    <t>広報費支出</t>
    <rPh sb="0" eb="2">
      <t>コウホウ</t>
    </rPh>
    <rPh sb="2" eb="3">
      <t>ヒ</t>
    </rPh>
    <rPh sb="3" eb="5">
      <t>シシュツ</t>
    </rPh>
    <phoneticPr fontId="18"/>
  </si>
  <si>
    <t>業務委託費支出</t>
    <rPh sb="0" eb="2">
      <t>ギョウム</t>
    </rPh>
    <rPh sb="2" eb="4">
      <t>イタク</t>
    </rPh>
    <rPh sb="4" eb="5">
      <t>ヒ</t>
    </rPh>
    <rPh sb="5" eb="7">
      <t>シシュツ</t>
    </rPh>
    <phoneticPr fontId="18"/>
  </si>
  <si>
    <t>手数料支出</t>
    <rPh sb="0" eb="3">
      <t>テスウリョウ</t>
    </rPh>
    <rPh sb="3" eb="5">
      <t>シシュツ</t>
    </rPh>
    <phoneticPr fontId="18"/>
  </si>
  <si>
    <t>土地・建物賃借料支出</t>
    <rPh sb="0" eb="2">
      <t>トチ</t>
    </rPh>
    <rPh sb="3" eb="5">
      <t>タテモノ</t>
    </rPh>
    <rPh sb="5" eb="7">
      <t>チンシャク</t>
    </rPh>
    <rPh sb="7" eb="8">
      <t>リョウ</t>
    </rPh>
    <rPh sb="8" eb="10">
      <t>シシュツ</t>
    </rPh>
    <phoneticPr fontId="18"/>
  </si>
  <si>
    <t>租税公課支出</t>
    <rPh sb="0" eb="2">
      <t>ソゼイ</t>
    </rPh>
    <rPh sb="2" eb="4">
      <t>コウカ</t>
    </rPh>
    <rPh sb="4" eb="6">
      <t>シシュツ</t>
    </rPh>
    <phoneticPr fontId="18"/>
  </si>
  <si>
    <t>保守料支出</t>
    <rPh sb="0" eb="2">
      <t>ホシュ</t>
    </rPh>
    <rPh sb="2" eb="3">
      <t>リョウ</t>
    </rPh>
    <rPh sb="3" eb="5">
      <t>シシュツ</t>
    </rPh>
    <phoneticPr fontId="18"/>
  </si>
  <si>
    <t>渉外費支出</t>
    <rPh sb="0" eb="2">
      <t>ショウガイ</t>
    </rPh>
    <rPh sb="2" eb="3">
      <t>ヒ</t>
    </rPh>
    <rPh sb="3" eb="5">
      <t>シシュツ</t>
    </rPh>
    <phoneticPr fontId="18"/>
  </si>
  <si>
    <t>諸会費支出</t>
    <rPh sb="0" eb="1">
      <t>ショ</t>
    </rPh>
    <rPh sb="1" eb="3">
      <t>カイヒ</t>
    </rPh>
    <rPh sb="3" eb="5">
      <t>シシュツ</t>
    </rPh>
    <phoneticPr fontId="18"/>
  </si>
  <si>
    <t>就労支援事業支出</t>
    <rPh sb="0" eb="2">
      <t>シュウロウ</t>
    </rPh>
    <rPh sb="2" eb="4">
      <t>シエン</t>
    </rPh>
    <rPh sb="4" eb="6">
      <t>ジギョウ</t>
    </rPh>
    <rPh sb="6" eb="8">
      <t>シシュツ</t>
    </rPh>
    <phoneticPr fontId="18"/>
  </si>
  <si>
    <t>就労支援事業販売原価支出</t>
    <rPh sb="0" eb="2">
      <t>シュウロウ</t>
    </rPh>
    <rPh sb="2" eb="4">
      <t>シエン</t>
    </rPh>
    <rPh sb="4" eb="6">
      <t>ジギョウ</t>
    </rPh>
    <rPh sb="6" eb="8">
      <t>ハンバイ</t>
    </rPh>
    <rPh sb="8" eb="10">
      <t>ゲンカ</t>
    </rPh>
    <rPh sb="10" eb="12">
      <t>シシュツ</t>
    </rPh>
    <phoneticPr fontId="18"/>
  </si>
  <si>
    <t>就労支援事業販管費支出</t>
    <rPh sb="0" eb="2">
      <t>シュウロウ</t>
    </rPh>
    <rPh sb="2" eb="4">
      <t>シエン</t>
    </rPh>
    <rPh sb="4" eb="6">
      <t>ジギョウ</t>
    </rPh>
    <rPh sb="6" eb="7">
      <t>ハン</t>
    </rPh>
    <rPh sb="7" eb="8">
      <t>カン</t>
    </rPh>
    <rPh sb="8" eb="9">
      <t>ヒ</t>
    </rPh>
    <rPh sb="9" eb="11">
      <t>シシュツ</t>
    </rPh>
    <phoneticPr fontId="18"/>
  </si>
  <si>
    <t>授産事業支出</t>
    <rPh sb="0" eb="2">
      <t>ジュサン</t>
    </rPh>
    <rPh sb="2" eb="4">
      <t>ジギョウ</t>
    </rPh>
    <rPh sb="4" eb="6">
      <t>シシュツ</t>
    </rPh>
    <phoneticPr fontId="18"/>
  </si>
  <si>
    <t>○○事業支出</t>
    <rPh sb="2" eb="4">
      <t>ジギョウ</t>
    </rPh>
    <rPh sb="4" eb="6">
      <t>シシュツ</t>
    </rPh>
    <phoneticPr fontId="18"/>
  </si>
  <si>
    <t>○○支出</t>
    <rPh sb="2" eb="4">
      <t>シシュツ</t>
    </rPh>
    <phoneticPr fontId="18"/>
  </si>
  <si>
    <t>利用者負担軽減額</t>
    <rPh sb="0" eb="3">
      <t>リヨウシャ</t>
    </rPh>
    <rPh sb="3" eb="5">
      <t>フタン</t>
    </rPh>
    <rPh sb="5" eb="7">
      <t>ケイゲン</t>
    </rPh>
    <rPh sb="7" eb="8">
      <t>ガク</t>
    </rPh>
    <phoneticPr fontId="18"/>
  </si>
  <si>
    <t>支払利息支出</t>
    <rPh sb="0" eb="2">
      <t>シハライ</t>
    </rPh>
    <rPh sb="2" eb="4">
      <t>リソク</t>
    </rPh>
    <rPh sb="4" eb="6">
      <t>シシュツ</t>
    </rPh>
    <phoneticPr fontId="18"/>
  </si>
  <si>
    <t>その他の支出</t>
    <rPh sb="2" eb="3">
      <t>タ</t>
    </rPh>
    <rPh sb="4" eb="6">
      <t>シシュツ</t>
    </rPh>
    <phoneticPr fontId="18"/>
  </si>
  <si>
    <t>利用者等外給食費支出</t>
    <rPh sb="0" eb="3">
      <t>リヨウシャ</t>
    </rPh>
    <rPh sb="3" eb="4">
      <t>トウ</t>
    </rPh>
    <rPh sb="4" eb="5">
      <t>ガイ</t>
    </rPh>
    <rPh sb="5" eb="8">
      <t>キュウショクヒ</t>
    </rPh>
    <rPh sb="8" eb="10">
      <t>シシュツ</t>
    </rPh>
    <phoneticPr fontId="18"/>
  </si>
  <si>
    <t>流動資産評価損等による資金減少額</t>
    <rPh sb="0" eb="2">
      <t>リュウドウ</t>
    </rPh>
    <rPh sb="2" eb="4">
      <t>シサン</t>
    </rPh>
    <rPh sb="4" eb="6">
      <t>ヒョウカ</t>
    </rPh>
    <rPh sb="6" eb="7">
      <t>ゾン</t>
    </rPh>
    <rPh sb="7" eb="8">
      <t>トウ</t>
    </rPh>
    <rPh sb="11" eb="13">
      <t>シキン</t>
    </rPh>
    <rPh sb="13" eb="15">
      <t>ゲンショウ</t>
    </rPh>
    <rPh sb="15" eb="16">
      <t>ガク</t>
    </rPh>
    <phoneticPr fontId="18"/>
  </si>
  <si>
    <t>有価証券売却損</t>
    <rPh sb="0" eb="2">
      <t>ユウカ</t>
    </rPh>
    <rPh sb="2" eb="4">
      <t>ショウケン</t>
    </rPh>
    <rPh sb="4" eb="6">
      <t>バイキャク</t>
    </rPh>
    <rPh sb="6" eb="7">
      <t>ゾン</t>
    </rPh>
    <phoneticPr fontId="18"/>
  </si>
  <si>
    <t>資産評価損</t>
    <rPh sb="0" eb="2">
      <t>シサン</t>
    </rPh>
    <rPh sb="2" eb="4">
      <t>ヒョウカ</t>
    </rPh>
    <rPh sb="4" eb="5">
      <t>ゾン</t>
    </rPh>
    <phoneticPr fontId="18"/>
  </si>
  <si>
    <t>有価証券評価損</t>
    <rPh sb="0" eb="2">
      <t>ユウカ</t>
    </rPh>
    <rPh sb="2" eb="4">
      <t>ショウケン</t>
    </rPh>
    <rPh sb="4" eb="6">
      <t>ヒョウカ</t>
    </rPh>
    <rPh sb="6" eb="7">
      <t>ゾン</t>
    </rPh>
    <phoneticPr fontId="18"/>
  </si>
  <si>
    <t>○○評価損</t>
    <rPh sb="2" eb="4">
      <t>ヒョウカ</t>
    </rPh>
    <rPh sb="4" eb="5">
      <t>ゾン</t>
    </rPh>
    <phoneticPr fontId="18"/>
  </si>
  <si>
    <t>為替差損</t>
    <rPh sb="0" eb="2">
      <t>カワセ</t>
    </rPh>
    <rPh sb="2" eb="3">
      <t>サ</t>
    </rPh>
    <rPh sb="3" eb="4">
      <t>ゾン</t>
    </rPh>
    <phoneticPr fontId="18"/>
  </si>
  <si>
    <t>徴収不能額</t>
    <rPh sb="0" eb="2">
      <t>チョウシュウ</t>
    </rPh>
    <rPh sb="2" eb="4">
      <t>フノウ</t>
    </rPh>
    <rPh sb="4" eb="5">
      <t>ガク</t>
    </rPh>
    <phoneticPr fontId="18"/>
  </si>
  <si>
    <t>　事業活動支出計（２）</t>
    <rPh sb="1" eb="3">
      <t>ジギョウ</t>
    </rPh>
    <rPh sb="3" eb="5">
      <t>カツドウ</t>
    </rPh>
    <rPh sb="5" eb="7">
      <t>シシュツ</t>
    </rPh>
    <rPh sb="7" eb="8">
      <t>ケイ</t>
    </rPh>
    <phoneticPr fontId="18"/>
  </si>
  <si>
    <t>事業活動資金収支差額（３）＝（１）－（２）</t>
    <rPh sb="0" eb="2">
      <t>ジギョウ</t>
    </rPh>
    <rPh sb="2" eb="4">
      <t>カツドウ</t>
    </rPh>
    <rPh sb="4" eb="6">
      <t>シキン</t>
    </rPh>
    <rPh sb="6" eb="8">
      <t>シュウシ</t>
    </rPh>
    <rPh sb="8" eb="10">
      <t>サガク</t>
    </rPh>
    <phoneticPr fontId="18"/>
  </si>
  <si>
    <t>施設整備等による収支</t>
    <rPh sb="0" eb="2">
      <t>シセツ</t>
    </rPh>
    <rPh sb="2" eb="4">
      <t>セイビ</t>
    </rPh>
    <rPh sb="4" eb="5">
      <t>トウ</t>
    </rPh>
    <rPh sb="8" eb="10">
      <t>シュウシ</t>
    </rPh>
    <phoneticPr fontId="18"/>
  </si>
  <si>
    <t>収入</t>
    <rPh sb="0" eb="2">
      <t>シュウニュウ</t>
    </rPh>
    <phoneticPr fontId="18"/>
  </si>
  <si>
    <t>施設整備等補助金収入</t>
    <rPh sb="0" eb="2">
      <t>シセツ</t>
    </rPh>
    <rPh sb="2" eb="4">
      <t>セイビ</t>
    </rPh>
    <rPh sb="4" eb="5">
      <t>トウ</t>
    </rPh>
    <rPh sb="5" eb="8">
      <t>ホジョキン</t>
    </rPh>
    <rPh sb="8" eb="10">
      <t>シュウニュウ</t>
    </rPh>
    <phoneticPr fontId="18"/>
  </si>
  <si>
    <t>設備資金借入金元金償還補助金収入</t>
    <rPh sb="0" eb="2">
      <t>セツビ</t>
    </rPh>
    <rPh sb="2" eb="4">
      <t>シキン</t>
    </rPh>
    <rPh sb="4" eb="6">
      <t>カリイレ</t>
    </rPh>
    <rPh sb="6" eb="7">
      <t>キン</t>
    </rPh>
    <rPh sb="7" eb="9">
      <t>ガンキン</t>
    </rPh>
    <rPh sb="9" eb="11">
      <t>ショウカン</t>
    </rPh>
    <rPh sb="11" eb="14">
      <t>ホジョキン</t>
    </rPh>
    <rPh sb="14" eb="16">
      <t>シュウニュウ</t>
    </rPh>
    <phoneticPr fontId="18"/>
  </si>
  <si>
    <t>施設整備等寄附金収入</t>
    <rPh sb="0" eb="2">
      <t>シセツ</t>
    </rPh>
    <rPh sb="2" eb="4">
      <t>セイビ</t>
    </rPh>
    <rPh sb="4" eb="5">
      <t>トウ</t>
    </rPh>
    <rPh sb="5" eb="8">
      <t>キフキン</t>
    </rPh>
    <rPh sb="8" eb="10">
      <t>シュウニュウ</t>
    </rPh>
    <phoneticPr fontId="18"/>
  </si>
  <si>
    <t>設備資金借入金元金償還寄附金収入</t>
    <rPh sb="0" eb="2">
      <t>セツビ</t>
    </rPh>
    <rPh sb="2" eb="4">
      <t>シキン</t>
    </rPh>
    <rPh sb="4" eb="6">
      <t>カリイレ</t>
    </rPh>
    <rPh sb="6" eb="7">
      <t>キン</t>
    </rPh>
    <rPh sb="7" eb="9">
      <t>ガンキン</t>
    </rPh>
    <rPh sb="9" eb="11">
      <t>ショウカン</t>
    </rPh>
    <rPh sb="11" eb="14">
      <t>キフキン</t>
    </rPh>
    <rPh sb="14" eb="16">
      <t>シュウニュウ</t>
    </rPh>
    <phoneticPr fontId="18"/>
  </si>
  <si>
    <t>設備資金借入金収入</t>
    <rPh sb="0" eb="2">
      <t>セツビ</t>
    </rPh>
    <rPh sb="2" eb="4">
      <t>シキン</t>
    </rPh>
    <rPh sb="4" eb="6">
      <t>カリイレ</t>
    </rPh>
    <rPh sb="6" eb="7">
      <t>キン</t>
    </rPh>
    <rPh sb="7" eb="9">
      <t>シュウニュウ</t>
    </rPh>
    <phoneticPr fontId="18"/>
  </si>
  <si>
    <t>固定資産売却収入</t>
    <rPh sb="0" eb="2">
      <t>コテイ</t>
    </rPh>
    <rPh sb="2" eb="4">
      <t>シサン</t>
    </rPh>
    <rPh sb="4" eb="6">
      <t>バイキャク</t>
    </rPh>
    <rPh sb="6" eb="8">
      <t>シュウニュウ</t>
    </rPh>
    <phoneticPr fontId="18"/>
  </si>
  <si>
    <t>車輌運搬具売却収入</t>
    <rPh sb="0" eb="2">
      <t>シャリョウ</t>
    </rPh>
    <rPh sb="2" eb="4">
      <t>ウンパン</t>
    </rPh>
    <rPh sb="4" eb="5">
      <t>グ</t>
    </rPh>
    <rPh sb="5" eb="7">
      <t>バイキャク</t>
    </rPh>
    <rPh sb="7" eb="9">
      <t>シュウニュウ</t>
    </rPh>
    <phoneticPr fontId="18"/>
  </si>
  <si>
    <t>器具及び備品売却収入</t>
    <rPh sb="0" eb="2">
      <t>キグ</t>
    </rPh>
    <rPh sb="2" eb="3">
      <t>オヨ</t>
    </rPh>
    <rPh sb="4" eb="6">
      <t>ビヒン</t>
    </rPh>
    <rPh sb="6" eb="8">
      <t>バイキャク</t>
    </rPh>
    <rPh sb="8" eb="10">
      <t>シュウニュウ</t>
    </rPh>
    <phoneticPr fontId="18"/>
  </si>
  <si>
    <t>○○売却収入</t>
    <rPh sb="2" eb="4">
      <t>バイキャク</t>
    </rPh>
    <rPh sb="4" eb="6">
      <t>シュウニュウ</t>
    </rPh>
    <phoneticPr fontId="18"/>
  </si>
  <si>
    <t>その他の施設整備等による収入</t>
    <rPh sb="2" eb="3">
      <t>タ</t>
    </rPh>
    <rPh sb="4" eb="6">
      <t>シセツ</t>
    </rPh>
    <rPh sb="6" eb="8">
      <t>セイビ</t>
    </rPh>
    <rPh sb="8" eb="9">
      <t>トウ</t>
    </rPh>
    <rPh sb="12" eb="14">
      <t>シュウニュウ</t>
    </rPh>
    <phoneticPr fontId="18"/>
  </si>
  <si>
    <t>　施設整備等収入計（４）</t>
    <rPh sb="1" eb="3">
      <t>シセツ</t>
    </rPh>
    <rPh sb="3" eb="5">
      <t>セイビ</t>
    </rPh>
    <rPh sb="5" eb="6">
      <t>トウ</t>
    </rPh>
    <rPh sb="6" eb="8">
      <t>シュウニュウ</t>
    </rPh>
    <rPh sb="8" eb="9">
      <t>ケイ</t>
    </rPh>
    <phoneticPr fontId="18"/>
  </si>
  <si>
    <t>支出</t>
    <rPh sb="0" eb="2">
      <t>シシュツ</t>
    </rPh>
    <phoneticPr fontId="18"/>
  </si>
  <si>
    <t>設備資金借入金元金償還支出</t>
    <rPh sb="0" eb="2">
      <t>セツビ</t>
    </rPh>
    <rPh sb="2" eb="4">
      <t>シキン</t>
    </rPh>
    <rPh sb="4" eb="6">
      <t>カリイレ</t>
    </rPh>
    <rPh sb="6" eb="7">
      <t>キン</t>
    </rPh>
    <rPh sb="7" eb="9">
      <t>ガンキン</t>
    </rPh>
    <rPh sb="9" eb="11">
      <t>ショウカン</t>
    </rPh>
    <rPh sb="11" eb="13">
      <t>シシュツ</t>
    </rPh>
    <phoneticPr fontId="18"/>
  </si>
  <si>
    <t>固定資産取得支出</t>
    <rPh sb="0" eb="2">
      <t>コテイ</t>
    </rPh>
    <rPh sb="2" eb="4">
      <t>シサン</t>
    </rPh>
    <rPh sb="4" eb="6">
      <t>シュトク</t>
    </rPh>
    <rPh sb="6" eb="8">
      <t>シシュツ</t>
    </rPh>
    <phoneticPr fontId="18"/>
  </si>
  <si>
    <t>土地取得支出</t>
    <rPh sb="0" eb="2">
      <t>トチ</t>
    </rPh>
    <rPh sb="2" eb="4">
      <t>シュトク</t>
    </rPh>
    <rPh sb="4" eb="6">
      <t>シシュツ</t>
    </rPh>
    <phoneticPr fontId="18"/>
  </si>
  <si>
    <t>建物取得支出</t>
    <rPh sb="0" eb="2">
      <t>タテモノ</t>
    </rPh>
    <rPh sb="2" eb="4">
      <t>シュトク</t>
    </rPh>
    <rPh sb="4" eb="6">
      <t>シシュツ</t>
    </rPh>
    <phoneticPr fontId="18"/>
  </si>
  <si>
    <t>車輌運搬具取得支出</t>
    <rPh sb="0" eb="2">
      <t>シャリョウ</t>
    </rPh>
    <rPh sb="2" eb="4">
      <t>ウンパン</t>
    </rPh>
    <rPh sb="4" eb="5">
      <t>グ</t>
    </rPh>
    <rPh sb="5" eb="7">
      <t>シュトク</t>
    </rPh>
    <rPh sb="7" eb="9">
      <t>シシュツ</t>
    </rPh>
    <phoneticPr fontId="18"/>
  </si>
  <si>
    <t>器具及び備品取得支出</t>
    <rPh sb="0" eb="2">
      <t>キグ</t>
    </rPh>
    <rPh sb="2" eb="3">
      <t>オヨ</t>
    </rPh>
    <rPh sb="4" eb="6">
      <t>ビヒン</t>
    </rPh>
    <rPh sb="6" eb="8">
      <t>シュトク</t>
    </rPh>
    <rPh sb="8" eb="10">
      <t>シシュツ</t>
    </rPh>
    <phoneticPr fontId="18"/>
  </si>
  <si>
    <t>○○取得支出</t>
    <rPh sb="2" eb="4">
      <t>シュトク</t>
    </rPh>
    <rPh sb="4" eb="6">
      <t>シシュツ</t>
    </rPh>
    <phoneticPr fontId="18"/>
  </si>
  <si>
    <t>固定資産除却・廃棄支出</t>
    <rPh sb="0" eb="2">
      <t>コテイ</t>
    </rPh>
    <rPh sb="2" eb="4">
      <t>シサン</t>
    </rPh>
    <rPh sb="4" eb="6">
      <t>ジョキャク</t>
    </rPh>
    <rPh sb="7" eb="9">
      <t>ハイキ</t>
    </rPh>
    <rPh sb="9" eb="11">
      <t>シシュツ</t>
    </rPh>
    <phoneticPr fontId="18"/>
  </si>
  <si>
    <t>ファイナンス・リース債務の返済支出</t>
    <rPh sb="10" eb="12">
      <t>サイム</t>
    </rPh>
    <rPh sb="13" eb="15">
      <t>ヘンサイ</t>
    </rPh>
    <rPh sb="15" eb="17">
      <t>シシュツ</t>
    </rPh>
    <phoneticPr fontId="18"/>
  </si>
  <si>
    <t>その他の施設整備等による支出</t>
    <rPh sb="2" eb="3">
      <t>タ</t>
    </rPh>
    <rPh sb="4" eb="6">
      <t>シセツ</t>
    </rPh>
    <rPh sb="6" eb="8">
      <t>セイビ</t>
    </rPh>
    <rPh sb="8" eb="9">
      <t>トウ</t>
    </rPh>
    <rPh sb="12" eb="14">
      <t>シシュツ</t>
    </rPh>
    <phoneticPr fontId="18"/>
  </si>
  <si>
    <t>　施設整備等支出計（５）</t>
    <rPh sb="1" eb="3">
      <t>シセツ</t>
    </rPh>
    <rPh sb="3" eb="5">
      <t>セイビ</t>
    </rPh>
    <rPh sb="5" eb="6">
      <t>トウ</t>
    </rPh>
    <rPh sb="6" eb="8">
      <t>シシュツ</t>
    </rPh>
    <rPh sb="8" eb="9">
      <t>ケイ</t>
    </rPh>
    <phoneticPr fontId="18"/>
  </si>
  <si>
    <t>施設整備等資金収支差額（６）＝（４）－（５）</t>
    <rPh sb="0" eb="2">
      <t>シセツ</t>
    </rPh>
    <rPh sb="2" eb="4">
      <t>セイビ</t>
    </rPh>
    <rPh sb="4" eb="5">
      <t>トウ</t>
    </rPh>
    <rPh sb="5" eb="7">
      <t>シキン</t>
    </rPh>
    <rPh sb="7" eb="9">
      <t>シュウシ</t>
    </rPh>
    <rPh sb="9" eb="11">
      <t>サガク</t>
    </rPh>
    <phoneticPr fontId="18"/>
  </si>
  <si>
    <t>その他の活動による収支</t>
    <rPh sb="2" eb="3">
      <t>タ</t>
    </rPh>
    <rPh sb="4" eb="6">
      <t>カツドウ</t>
    </rPh>
    <rPh sb="9" eb="11">
      <t>シュウシ</t>
    </rPh>
    <phoneticPr fontId="18"/>
  </si>
  <si>
    <t>長期運営資金借入金元金償還寄附金収入</t>
    <rPh sb="0" eb="2">
      <t>チョウキ</t>
    </rPh>
    <rPh sb="2" eb="4">
      <t>ウンエイ</t>
    </rPh>
    <rPh sb="4" eb="6">
      <t>シキン</t>
    </rPh>
    <rPh sb="6" eb="8">
      <t>カリイレ</t>
    </rPh>
    <rPh sb="8" eb="9">
      <t>キン</t>
    </rPh>
    <rPh sb="9" eb="11">
      <t>ガンキン</t>
    </rPh>
    <rPh sb="11" eb="13">
      <t>ショウカン</t>
    </rPh>
    <rPh sb="13" eb="16">
      <t>キフキン</t>
    </rPh>
    <rPh sb="16" eb="18">
      <t>シュウニュウ</t>
    </rPh>
    <phoneticPr fontId="18"/>
  </si>
  <si>
    <t>長期運営資金借入金収入</t>
    <rPh sb="0" eb="2">
      <t>チョウキ</t>
    </rPh>
    <rPh sb="2" eb="4">
      <t>ウンエイ</t>
    </rPh>
    <rPh sb="4" eb="6">
      <t>シキン</t>
    </rPh>
    <rPh sb="6" eb="8">
      <t>カリイレ</t>
    </rPh>
    <rPh sb="8" eb="9">
      <t>キン</t>
    </rPh>
    <rPh sb="9" eb="11">
      <t>シュウニュウ</t>
    </rPh>
    <phoneticPr fontId="18"/>
  </si>
  <si>
    <t>長期貸付金回収収入</t>
    <rPh sb="0" eb="2">
      <t>チョウキ</t>
    </rPh>
    <rPh sb="2" eb="4">
      <t>カシツケ</t>
    </rPh>
    <rPh sb="4" eb="5">
      <t>キン</t>
    </rPh>
    <rPh sb="5" eb="7">
      <t>カイシュウ</t>
    </rPh>
    <rPh sb="7" eb="9">
      <t>シュウニュウ</t>
    </rPh>
    <phoneticPr fontId="18"/>
  </si>
  <si>
    <t>投資有価証券売却収入</t>
    <rPh sb="0" eb="2">
      <t>トウシ</t>
    </rPh>
    <rPh sb="2" eb="4">
      <t>ユウカ</t>
    </rPh>
    <rPh sb="4" eb="6">
      <t>ショウケン</t>
    </rPh>
    <rPh sb="6" eb="8">
      <t>バイキャク</t>
    </rPh>
    <rPh sb="8" eb="10">
      <t>シュウニュウ</t>
    </rPh>
    <phoneticPr fontId="18"/>
  </si>
  <si>
    <t>積立資産取崩収入</t>
    <rPh sb="0" eb="2">
      <t>ツミタテ</t>
    </rPh>
    <rPh sb="2" eb="4">
      <t>シサン</t>
    </rPh>
    <rPh sb="4" eb="6">
      <t>トリクズシ</t>
    </rPh>
    <rPh sb="6" eb="8">
      <t>シュウニュウ</t>
    </rPh>
    <phoneticPr fontId="18"/>
  </si>
  <si>
    <t>退職給付引当資産取崩収入</t>
    <rPh sb="0" eb="2">
      <t>タイショク</t>
    </rPh>
    <rPh sb="2" eb="4">
      <t>キュウフ</t>
    </rPh>
    <rPh sb="4" eb="6">
      <t>ヒキアテ</t>
    </rPh>
    <rPh sb="6" eb="8">
      <t>シサン</t>
    </rPh>
    <rPh sb="8" eb="10">
      <t>トリクズシ</t>
    </rPh>
    <rPh sb="10" eb="12">
      <t>シュウニュウ</t>
    </rPh>
    <phoneticPr fontId="18"/>
  </si>
  <si>
    <t>長期預り金積立資産取崩収入</t>
    <rPh sb="0" eb="2">
      <t>チョウキ</t>
    </rPh>
    <rPh sb="2" eb="3">
      <t>アズカ</t>
    </rPh>
    <rPh sb="4" eb="5">
      <t>キン</t>
    </rPh>
    <rPh sb="5" eb="7">
      <t>ツミタテ</t>
    </rPh>
    <rPh sb="7" eb="9">
      <t>シサン</t>
    </rPh>
    <rPh sb="9" eb="11">
      <t>トリクズシ</t>
    </rPh>
    <rPh sb="11" eb="13">
      <t>シュウニュウ</t>
    </rPh>
    <phoneticPr fontId="18"/>
  </si>
  <si>
    <t>○○積立資産取崩収入</t>
    <rPh sb="2" eb="4">
      <t>ツミタテ</t>
    </rPh>
    <rPh sb="4" eb="6">
      <t>シサン</t>
    </rPh>
    <rPh sb="6" eb="8">
      <t>トリクズシ</t>
    </rPh>
    <rPh sb="8" eb="10">
      <t>シュウニュウ</t>
    </rPh>
    <phoneticPr fontId="18"/>
  </si>
  <si>
    <t>事業区分間長期借入金収入</t>
    <rPh sb="0" eb="2">
      <t>ジギョウ</t>
    </rPh>
    <rPh sb="2" eb="4">
      <t>クブン</t>
    </rPh>
    <rPh sb="4" eb="5">
      <t>カン</t>
    </rPh>
    <rPh sb="5" eb="7">
      <t>チョウキ</t>
    </rPh>
    <rPh sb="7" eb="9">
      <t>カリイレ</t>
    </rPh>
    <rPh sb="9" eb="10">
      <t>キン</t>
    </rPh>
    <rPh sb="10" eb="12">
      <t>シュウニュウ</t>
    </rPh>
    <phoneticPr fontId="18"/>
  </si>
  <si>
    <t>拠点区分間長期借入金収入</t>
    <rPh sb="0" eb="2">
      <t>キョテン</t>
    </rPh>
    <rPh sb="2" eb="4">
      <t>クブン</t>
    </rPh>
    <rPh sb="4" eb="5">
      <t>カン</t>
    </rPh>
    <rPh sb="5" eb="7">
      <t>チョウキ</t>
    </rPh>
    <rPh sb="7" eb="9">
      <t>カリイレ</t>
    </rPh>
    <rPh sb="9" eb="10">
      <t>キン</t>
    </rPh>
    <rPh sb="10" eb="12">
      <t>シュウニュウ</t>
    </rPh>
    <phoneticPr fontId="18"/>
  </si>
  <si>
    <t>事業区分間長期貸付金回収収入</t>
    <rPh sb="0" eb="2">
      <t>ジギョウ</t>
    </rPh>
    <rPh sb="2" eb="4">
      <t>クブン</t>
    </rPh>
    <rPh sb="4" eb="5">
      <t>カン</t>
    </rPh>
    <rPh sb="5" eb="7">
      <t>チョウキ</t>
    </rPh>
    <rPh sb="7" eb="9">
      <t>カシツケ</t>
    </rPh>
    <rPh sb="9" eb="10">
      <t>キン</t>
    </rPh>
    <rPh sb="10" eb="12">
      <t>カイシュウ</t>
    </rPh>
    <rPh sb="12" eb="14">
      <t>シュウニュウ</t>
    </rPh>
    <phoneticPr fontId="18"/>
  </si>
  <si>
    <t>拠点区分間長期貸付金回収収入</t>
    <rPh sb="0" eb="2">
      <t>キョテン</t>
    </rPh>
    <rPh sb="2" eb="4">
      <t>クブン</t>
    </rPh>
    <rPh sb="4" eb="5">
      <t>カン</t>
    </rPh>
    <rPh sb="5" eb="7">
      <t>チョウキ</t>
    </rPh>
    <rPh sb="7" eb="9">
      <t>カシツケ</t>
    </rPh>
    <rPh sb="9" eb="10">
      <t>キン</t>
    </rPh>
    <rPh sb="10" eb="12">
      <t>カイシュウ</t>
    </rPh>
    <rPh sb="12" eb="14">
      <t>シュウニュウ</t>
    </rPh>
    <phoneticPr fontId="18"/>
  </si>
  <si>
    <t>事業区分間繰入金収入</t>
    <rPh sb="0" eb="2">
      <t>ジギョウ</t>
    </rPh>
    <rPh sb="2" eb="4">
      <t>クブン</t>
    </rPh>
    <rPh sb="4" eb="5">
      <t>カン</t>
    </rPh>
    <rPh sb="5" eb="7">
      <t>クリイレ</t>
    </rPh>
    <rPh sb="7" eb="8">
      <t>キン</t>
    </rPh>
    <rPh sb="8" eb="10">
      <t>シュウニュウ</t>
    </rPh>
    <phoneticPr fontId="18"/>
  </si>
  <si>
    <t>拠点区分間繰入金収入</t>
    <rPh sb="0" eb="2">
      <t>キョテン</t>
    </rPh>
    <rPh sb="2" eb="4">
      <t>クブン</t>
    </rPh>
    <rPh sb="4" eb="5">
      <t>カン</t>
    </rPh>
    <rPh sb="5" eb="7">
      <t>クリイレ</t>
    </rPh>
    <rPh sb="7" eb="8">
      <t>キン</t>
    </rPh>
    <rPh sb="8" eb="10">
      <t>シュウニュウ</t>
    </rPh>
    <phoneticPr fontId="18"/>
  </si>
  <si>
    <t>サービス区分間繰入金収入</t>
    <rPh sb="4" eb="6">
      <t>クブン</t>
    </rPh>
    <rPh sb="6" eb="7">
      <t>カン</t>
    </rPh>
    <rPh sb="7" eb="9">
      <t>クリイレ</t>
    </rPh>
    <rPh sb="9" eb="10">
      <t>キン</t>
    </rPh>
    <rPh sb="10" eb="12">
      <t>シュウニュウ</t>
    </rPh>
    <phoneticPr fontId="18"/>
  </si>
  <si>
    <t>その他の活動による収入</t>
    <rPh sb="2" eb="3">
      <t>タ</t>
    </rPh>
    <rPh sb="4" eb="6">
      <t>カツドウ</t>
    </rPh>
    <rPh sb="9" eb="11">
      <t>シュウニュウ</t>
    </rPh>
    <phoneticPr fontId="18"/>
  </si>
  <si>
    <t>　その他の活動収入計（７）</t>
    <rPh sb="3" eb="4">
      <t>タ</t>
    </rPh>
    <rPh sb="5" eb="7">
      <t>カツドウ</t>
    </rPh>
    <rPh sb="7" eb="9">
      <t>シュウニュウ</t>
    </rPh>
    <rPh sb="9" eb="10">
      <t>ケイ</t>
    </rPh>
    <phoneticPr fontId="18"/>
  </si>
  <si>
    <t>長期運営資金借入金元金償還支出</t>
    <rPh sb="0" eb="2">
      <t>チョウキ</t>
    </rPh>
    <rPh sb="2" eb="4">
      <t>ウンエイ</t>
    </rPh>
    <rPh sb="4" eb="6">
      <t>シキン</t>
    </rPh>
    <rPh sb="6" eb="8">
      <t>カリイレ</t>
    </rPh>
    <rPh sb="8" eb="9">
      <t>キン</t>
    </rPh>
    <rPh sb="9" eb="11">
      <t>ガンキン</t>
    </rPh>
    <rPh sb="11" eb="13">
      <t>ショウカン</t>
    </rPh>
    <rPh sb="13" eb="15">
      <t>シシュツ</t>
    </rPh>
    <phoneticPr fontId="18"/>
  </si>
  <si>
    <t>長期貸付金支出</t>
    <rPh sb="0" eb="2">
      <t>チョウキ</t>
    </rPh>
    <rPh sb="2" eb="4">
      <t>カシツケ</t>
    </rPh>
    <rPh sb="4" eb="5">
      <t>キン</t>
    </rPh>
    <rPh sb="5" eb="7">
      <t>シシュツ</t>
    </rPh>
    <phoneticPr fontId="18"/>
  </si>
  <si>
    <t>投資有価証券取得支出</t>
    <rPh sb="0" eb="2">
      <t>トウシ</t>
    </rPh>
    <rPh sb="2" eb="4">
      <t>ユウカ</t>
    </rPh>
    <rPh sb="4" eb="6">
      <t>ショウケン</t>
    </rPh>
    <rPh sb="6" eb="8">
      <t>シュトク</t>
    </rPh>
    <rPh sb="8" eb="10">
      <t>シシュツ</t>
    </rPh>
    <phoneticPr fontId="18"/>
  </si>
  <si>
    <t>積立資産支出</t>
    <rPh sb="0" eb="2">
      <t>ツミタテ</t>
    </rPh>
    <rPh sb="2" eb="4">
      <t>シサン</t>
    </rPh>
    <rPh sb="4" eb="6">
      <t>シシュツ</t>
    </rPh>
    <phoneticPr fontId="18"/>
  </si>
  <si>
    <t>退職給付引当資産支出</t>
    <rPh sb="0" eb="2">
      <t>タイショク</t>
    </rPh>
    <rPh sb="2" eb="4">
      <t>キュウフ</t>
    </rPh>
    <rPh sb="4" eb="6">
      <t>ヒキアテ</t>
    </rPh>
    <rPh sb="6" eb="8">
      <t>シサン</t>
    </rPh>
    <rPh sb="8" eb="10">
      <t>シシュツ</t>
    </rPh>
    <phoneticPr fontId="18"/>
  </si>
  <si>
    <t>長期預り金積立資産支出</t>
    <rPh sb="0" eb="2">
      <t>チョウキ</t>
    </rPh>
    <rPh sb="2" eb="3">
      <t>アズカ</t>
    </rPh>
    <rPh sb="4" eb="5">
      <t>キン</t>
    </rPh>
    <rPh sb="5" eb="7">
      <t>ツミタテ</t>
    </rPh>
    <rPh sb="7" eb="9">
      <t>シサン</t>
    </rPh>
    <rPh sb="9" eb="11">
      <t>シシュツ</t>
    </rPh>
    <phoneticPr fontId="18"/>
  </si>
  <si>
    <t>○○積立資産支出</t>
    <rPh sb="2" eb="4">
      <t>ツミタテ</t>
    </rPh>
    <rPh sb="4" eb="6">
      <t>シサン</t>
    </rPh>
    <rPh sb="6" eb="8">
      <t>シシュツ</t>
    </rPh>
    <phoneticPr fontId="18"/>
  </si>
  <si>
    <t>事業区分間長期貸付金支出</t>
    <rPh sb="0" eb="2">
      <t>ジギョウ</t>
    </rPh>
    <rPh sb="2" eb="4">
      <t>クブン</t>
    </rPh>
    <rPh sb="4" eb="5">
      <t>カン</t>
    </rPh>
    <rPh sb="5" eb="7">
      <t>チョウキ</t>
    </rPh>
    <rPh sb="7" eb="9">
      <t>カシツケ</t>
    </rPh>
    <rPh sb="9" eb="10">
      <t>キン</t>
    </rPh>
    <rPh sb="10" eb="12">
      <t>シシュツ</t>
    </rPh>
    <phoneticPr fontId="18"/>
  </si>
  <si>
    <t>拠点区分間長期貸付金支出</t>
    <rPh sb="0" eb="2">
      <t>キョテン</t>
    </rPh>
    <rPh sb="2" eb="4">
      <t>クブン</t>
    </rPh>
    <rPh sb="4" eb="5">
      <t>カン</t>
    </rPh>
    <rPh sb="5" eb="7">
      <t>チョウキ</t>
    </rPh>
    <rPh sb="7" eb="9">
      <t>カシツケ</t>
    </rPh>
    <rPh sb="9" eb="10">
      <t>キン</t>
    </rPh>
    <rPh sb="10" eb="12">
      <t>シシュツ</t>
    </rPh>
    <phoneticPr fontId="18"/>
  </si>
  <si>
    <t>事業区分間長期借入金返済支出</t>
    <rPh sb="0" eb="2">
      <t>ジギョウ</t>
    </rPh>
    <rPh sb="2" eb="4">
      <t>クブン</t>
    </rPh>
    <rPh sb="4" eb="5">
      <t>カン</t>
    </rPh>
    <rPh sb="5" eb="7">
      <t>チョウキ</t>
    </rPh>
    <rPh sb="7" eb="9">
      <t>カリイレ</t>
    </rPh>
    <rPh sb="9" eb="10">
      <t>キン</t>
    </rPh>
    <rPh sb="10" eb="12">
      <t>ヘンサイ</t>
    </rPh>
    <rPh sb="12" eb="14">
      <t>シシュツ</t>
    </rPh>
    <phoneticPr fontId="18"/>
  </si>
  <si>
    <t>拠点区分間長期借入金返済支出</t>
    <rPh sb="0" eb="2">
      <t>キョテン</t>
    </rPh>
    <rPh sb="2" eb="4">
      <t>クブン</t>
    </rPh>
    <rPh sb="4" eb="5">
      <t>カン</t>
    </rPh>
    <rPh sb="5" eb="7">
      <t>チョウキ</t>
    </rPh>
    <rPh sb="7" eb="9">
      <t>カリイレ</t>
    </rPh>
    <rPh sb="9" eb="10">
      <t>キン</t>
    </rPh>
    <rPh sb="10" eb="12">
      <t>ヘンサイ</t>
    </rPh>
    <rPh sb="12" eb="14">
      <t>シシュツ</t>
    </rPh>
    <phoneticPr fontId="18"/>
  </si>
  <si>
    <t>事業区分間繰入金支出</t>
    <rPh sb="0" eb="2">
      <t>ジギョウ</t>
    </rPh>
    <rPh sb="2" eb="4">
      <t>クブン</t>
    </rPh>
    <rPh sb="4" eb="5">
      <t>カン</t>
    </rPh>
    <rPh sb="5" eb="7">
      <t>クリイレ</t>
    </rPh>
    <rPh sb="7" eb="8">
      <t>キン</t>
    </rPh>
    <rPh sb="8" eb="10">
      <t>シシュツ</t>
    </rPh>
    <phoneticPr fontId="18"/>
  </si>
  <si>
    <t>拠点区分間繰入金支出</t>
    <rPh sb="0" eb="2">
      <t>キョテン</t>
    </rPh>
    <rPh sb="2" eb="4">
      <t>クブン</t>
    </rPh>
    <rPh sb="4" eb="5">
      <t>カン</t>
    </rPh>
    <rPh sb="5" eb="7">
      <t>クリイレ</t>
    </rPh>
    <rPh sb="7" eb="8">
      <t>キン</t>
    </rPh>
    <rPh sb="8" eb="10">
      <t>シシュツ</t>
    </rPh>
    <phoneticPr fontId="18"/>
  </si>
  <si>
    <t>サービス区分間繰入金支出</t>
    <rPh sb="4" eb="6">
      <t>クブン</t>
    </rPh>
    <rPh sb="6" eb="7">
      <t>カン</t>
    </rPh>
    <rPh sb="7" eb="9">
      <t>クリイレ</t>
    </rPh>
    <rPh sb="9" eb="10">
      <t>キン</t>
    </rPh>
    <rPh sb="10" eb="12">
      <t>シシュツ</t>
    </rPh>
    <phoneticPr fontId="18"/>
  </si>
  <si>
    <t>その他の活動による支出</t>
    <rPh sb="2" eb="3">
      <t>タ</t>
    </rPh>
    <rPh sb="4" eb="6">
      <t>カツドウ</t>
    </rPh>
    <rPh sb="9" eb="11">
      <t>シシュツ</t>
    </rPh>
    <phoneticPr fontId="18"/>
  </si>
  <si>
    <t>　その他の活動支出計（８）</t>
    <rPh sb="3" eb="4">
      <t>タ</t>
    </rPh>
    <rPh sb="5" eb="7">
      <t>カツドウ</t>
    </rPh>
    <rPh sb="7" eb="9">
      <t>シシュツ</t>
    </rPh>
    <rPh sb="9" eb="10">
      <t>ケイ</t>
    </rPh>
    <phoneticPr fontId="18"/>
  </si>
  <si>
    <t>その他の活動資金収支差額（９）＝（７）－（８）</t>
    <rPh sb="2" eb="3">
      <t>タ</t>
    </rPh>
    <rPh sb="4" eb="6">
      <t>カツドウ</t>
    </rPh>
    <rPh sb="6" eb="8">
      <t>シキン</t>
    </rPh>
    <rPh sb="8" eb="10">
      <t>シュウシ</t>
    </rPh>
    <rPh sb="10" eb="12">
      <t>サガク</t>
    </rPh>
    <phoneticPr fontId="18"/>
  </si>
  <si>
    <t>当期資金収支差額合計(11)=(3)+(6)+(9)-(10)</t>
    <rPh sb="0" eb="2">
      <t>トウキ</t>
    </rPh>
    <rPh sb="2" eb="4">
      <t>シキン</t>
    </rPh>
    <rPh sb="4" eb="6">
      <t>シュウシ</t>
    </rPh>
    <rPh sb="6" eb="8">
      <t>サガク</t>
    </rPh>
    <rPh sb="8" eb="10">
      <t>ゴウケイ</t>
    </rPh>
    <phoneticPr fontId="18"/>
  </si>
  <si>
    <t>前期末支払資金残高　（12）　</t>
    <rPh sb="0" eb="2">
      <t>ゼンキ</t>
    </rPh>
    <rPh sb="2" eb="3">
      <t>マツ</t>
    </rPh>
    <rPh sb="3" eb="5">
      <t>シハラ</t>
    </rPh>
    <rPh sb="5" eb="7">
      <t>シキン</t>
    </rPh>
    <rPh sb="7" eb="9">
      <t>ザンダカ</t>
    </rPh>
    <phoneticPr fontId="18"/>
  </si>
  <si>
    <t>当期末支払資金残高　（11）＋（12）</t>
    <rPh sb="0" eb="2">
      <t>トウキ</t>
    </rPh>
    <rPh sb="2" eb="3">
      <t>マツ</t>
    </rPh>
    <rPh sb="3" eb="5">
      <t>シハラ</t>
    </rPh>
    <rPh sb="5" eb="7">
      <t>シキン</t>
    </rPh>
    <rPh sb="7" eb="9">
      <t>ザンダカ</t>
    </rPh>
    <phoneticPr fontId="18"/>
  </si>
  <si>
    <t>月賦償還用</t>
    <rPh sb="0" eb="2">
      <t>ゲップ</t>
    </rPh>
    <rPh sb="2" eb="5">
      <t>ショウカンヨウ</t>
    </rPh>
    <phoneticPr fontId="31"/>
  </si>
  <si>
    <t>借入申込額：</t>
    <rPh sb="0" eb="2">
      <t>カリイレ</t>
    </rPh>
    <rPh sb="2" eb="4">
      <t>モウシコミ</t>
    </rPh>
    <rPh sb="4" eb="5">
      <t>ガク</t>
    </rPh>
    <phoneticPr fontId="31"/>
  </si>
  <si>
    <t>千円、試算金利：</t>
    <rPh sb="0" eb="2">
      <t>センエン</t>
    </rPh>
    <phoneticPr fontId="31"/>
  </si>
  <si>
    <t>％</t>
    <phoneticPr fontId="31"/>
  </si>
  <si>
    <t>⇓　作成支援領域　⇓</t>
    <rPh sb="2" eb="4">
      <t>サクセイ</t>
    </rPh>
    <rPh sb="4" eb="6">
      <t>シエン</t>
    </rPh>
    <rPh sb="6" eb="8">
      <t>リョウイキ</t>
    </rPh>
    <phoneticPr fontId="31"/>
  </si>
  <si>
    <t>(金額単位：千円)</t>
    <rPh sb="1" eb="3">
      <t>キンガク</t>
    </rPh>
    <rPh sb="3" eb="5">
      <t>タンイ</t>
    </rPh>
    <rPh sb="6" eb="8">
      <t>センエン</t>
    </rPh>
    <phoneticPr fontId="31"/>
  </si>
  <si>
    <t>償還
回次</t>
    <rPh sb="3" eb="4">
      <t>カイ</t>
    </rPh>
    <phoneticPr fontId="31"/>
  </si>
  <si>
    <t>償　　還　　額</t>
  </si>
  <si>
    <t>左に対する財源別充当額
（財源別・贈与者別に記入してください。）</t>
    <phoneticPr fontId="31"/>
  </si>
  <si>
    <t>元　　金</t>
  </si>
  <si>
    <t>利　息</t>
    <phoneticPr fontId="31"/>
  </si>
  <si>
    <t>合 計</t>
    <rPh sb="0" eb="1">
      <t>ゴウ</t>
    </rPh>
    <rPh sb="2" eb="3">
      <t>ケイ</t>
    </rPh>
    <phoneticPr fontId="31"/>
  </si>
  <si>
    <t>各年次の
合計額</t>
    <rPh sb="0" eb="3">
      <t>カクネンジ</t>
    </rPh>
    <rPh sb="5" eb="6">
      <t>ゴウ</t>
    </rPh>
    <rPh sb="6" eb="7">
      <t>ケイ</t>
    </rPh>
    <rPh sb="7" eb="8">
      <t>ガク</t>
    </rPh>
    <phoneticPr fontId="31"/>
  </si>
  <si>
    <t>合　計</t>
  </si>
  <si>
    <t>計</t>
    <rPh sb="0" eb="1">
      <t>ケイ</t>
    </rPh>
    <phoneticPr fontId="31"/>
  </si>
  <si>
    <t>千円未満は
四捨五入</t>
    <phoneticPr fontId="31"/>
  </si>
  <si>
    <t>有利子分</t>
    <phoneticPr fontId="31"/>
  </si>
  <si>
    <r>
      <t>無利子分</t>
    </r>
    <r>
      <rPr>
        <sz val="6"/>
        <rFont val="ＭＳ 明朝"/>
        <family val="1"/>
        <charset val="128"/>
      </rPr>
      <t>(※)</t>
    </r>
    <rPh sb="0" eb="1">
      <t>ム</t>
    </rPh>
    <phoneticPr fontId="31"/>
  </si>
  <si>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31"/>
  </si>
  <si>
    <t>借入申込額</t>
    <rPh sb="0" eb="2">
      <t>カリイレ</t>
    </rPh>
    <rPh sb="2" eb="4">
      <t>モウシコミ</t>
    </rPh>
    <rPh sb="4" eb="5">
      <t>ガク</t>
    </rPh>
    <phoneticPr fontId="31"/>
  </si>
  <si>
    <r>
      <t>←</t>
    </r>
    <r>
      <rPr>
        <b/>
        <sz val="11"/>
        <rFont val="ＭＳ Ｐ明朝"/>
        <family val="1"/>
        <charset val="128"/>
      </rPr>
      <t>千円単位</t>
    </r>
    <r>
      <rPr>
        <sz val="11"/>
        <rFont val="ＭＳ Ｐ明朝"/>
        <family val="1"/>
        <charset val="128"/>
      </rPr>
      <t>で</t>
    </r>
    <r>
      <rPr>
        <b/>
        <sz val="11"/>
        <color indexed="10"/>
        <rFont val="ＭＳ Ｐ明朝"/>
        <family val="1"/>
        <charset val="128"/>
      </rPr>
      <t>必ず</t>
    </r>
    <r>
      <rPr>
        <sz val="11"/>
        <rFont val="ＭＳ Ｐ明朝"/>
        <family val="1"/>
        <charset val="128"/>
      </rPr>
      <t>入力してください</t>
    </r>
    <rPh sb="1" eb="3">
      <t>センエン</t>
    </rPh>
    <rPh sb="3" eb="5">
      <t>タンイ</t>
    </rPh>
    <rPh sb="6" eb="7">
      <t>カナラ</t>
    </rPh>
    <rPh sb="8" eb="10">
      <t>ニュウリョク</t>
    </rPh>
    <phoneticPr fontId="31"/>
  </si>
  <si>
    <t>基礎数値</t>
    <rPh sb="0" eb="2">
      <t>キソ</t>
    </rPh>
    <rPh sb="2" eb="4">
      <t>スウチ</t>
    </rPh>
    <phoneticPr fontId="31"/>
  </si>
  <si>
    <t>１年次目
↓</t>
    <rPh sb="1" eb="3">
      <t>ネンジ</t>
    </rPh>
    <rPh sb="3" eb="4">
      <t>メ</t>
    </rPh>
    <phoneticPr fontId="31"/>
  </si>
  <si>
    <t>　有利子分</t>
    <rPh sb="1" eb="3">
      <t>ユウリ</t>
    </rPh>
    <rPh sb="3" eb="5">
      <t>コブン</t>
    </rPh>
    <phoneticPr fontId="31"/>
  </si>
  <si>
    <t>←入力しないでください</t>
    <rPh sb="1" eb="3">
      <t>ニュウリョク</t>
    </rPh>
    <phoneticPr fontId="31"/>
  </si>
  <si>
    <t>有利子初回元金</t>
    <rPh sb="0" eb="3">
      <t>ユウリシ</t>
    </rPh>
    <rPh sb="3" eb="5">
      <t>ショカイ</t>
    </rPh>
    <rPh sb="5" eb="7">
      <t>ガンキン</t>
    </rPh>
    <phoneticPr fontId="31"/>
  </si>
  <si>
    <t>有利子均等元金</t>
    <rPh sb="0" eb="3">
      <t>ユウリシ</t>
    </rPh>
    <rPh sb="3" eb="5">
      <t>キントウ</t>
    </rPh>
    <rPh sb="5" eb="7">
      <t>ガンキン</t>
    </rPh>
    <phoneticPr fontId="31"/>
  </si>
  <si>
    <t>　無利子分(※)</t>
    <rPh sb="1" eb="4">
      <t>ムリシ</t>
    </rPh>
    <rPh sb="4" eb="5">
      <t>ブン</t>
    </rPh>
    <phoneticPr fontId="31"/>
  </si>
  <si>
    <r>
      <t>←該当する場合に</t>
    </r>
    <r>
      <rPr>
        <b/>
        <sz val="11"/>
        <rFont val="ＭＳ Ｐ明朝"/>
        <family val="1"/>
        <charset val="128"/>
      </rPr>
      <t>千円単位</t>
    </r>
    <r>
      <rPr>
        <sz val="11"/>
        <rFont val="ＭＳ Ｐ明朝"/>
        <family val="1"/>
        <charset val="128"/>
      </rPr>
      <t>で入力してください</t>
    </r>
    <rPh sb="1" eb="3">
      <t>ガイトウ</t>
    </rPh>
    <rPh sb="5" eb="7">
      <t>バアイ</t>
    </rPh>
    <rPh sb="8" eb="10">
      <t>センエン</t>
    </rPh>
    <rPh sb="10" eb="12">
      <t>タンイ</t>
    </rPh>
    <rPh sb="13" eb="15">
      <t>ニュウリョク</t>
    </rPh>
    <phoneticPr fontId="31"/>
  </si>
  <si>
    <t>無利子初回元金</t>
    <rPh sb="0" eb="3">
      <t>ムリシ</t>
    </rPh>
    <rPh sb="3" eb="5">
      <t>ショカイ</t>
    </rPh>
    <rPh sb="5" eb="7">
      <t>ガンキン</t>
    </rPh>
    <phoneticPr fontId="31"/>
  </si>
  <si>
    <t>無利子均等元金</t>
    <rPh sb="0" eb="3">
      <t>ムリシ</t>
    </rPh>
    <rPh sb="3" eb="5">
      <t>キントウ</t>
    </rPh>
    <rPh sb="5" eb="7">
      <t>ガンキン</t>
    </rPh>
    <phoneticPr fontId="31"/>
  </si>
  <si>
    <t>償還期間</t>
    <rPh sb="0" eb="2">
      <t>ショウカン</t>
    </rPh>
    <rPh sb="2" eb="4">
      <t>キカン</t>
    </rPh>
    <phoneticPr fontId="31"/>
  </si>
  <si>
    <r>
      <t>←</t>
    </r>
    <r>
      <rPr>
        <b/>
        <sz val="11"/>
        <rFont val="ＭＳ Ｐ明朝"/>
        <family val="1"/>
        <charset val="128"/>
      </rPr>
      <t>年単位</t>
    </r>
    <r>
      <rPr>
        <sz val="11"/>
        <rFont val="ＭＳ Ｐ明朝"/>
        <family val="1"/>
        <charset val="128"/>
      </rPr>
      <t>で入力してください</t>
    </r>
    <rPh sb="1" eb="4">
      <t>ネンタンイ</t>
    </rPh>
    <rPh sb="5" eb="7">
      <t>ニュウリョク</t>
    </rPh>
    <phoneticPr fontId="31"/>
  </si>
  <si>
    <t>元金据置期間</t>
    <rPh sb="0" eb="2">
      <t>ガンキン</t>
    </rPh>
    <rPh sb="2" eb="4">
      <t>スエオキ</t>
    </rPh>
    <rPh sb="4" eb="6">
      <t>キカン</t>
    </rPh>
    <phoneticPr fontId="31"/>
  </si>
  <si>
    <r>
      <t>←</t>
    </r>
    <r>
      <rPr>
        <b/>
        <sz val="11"/>
        <rFont val="ＭＳ Ｐ明朝"/>
        <family val="1"/>
        <charset val="128"/>
      </rPr>
      <t>月単位</t>
    </r>
    <r>
      <rPr>
        <sz val="11"/>
        <rFont val="ＭＳ Ｐ明朝"/>
        <family val="1"/>
        <charset val="128"/>
      </rPr>
      <t>で入力してください</t>
    </r>
    <rPh sb="1" eb="4">
      <t>ツキタンイ</t>
    </rPh>
    <rPh sb="5" eb="7">
      <t>ニュウリョク</t>
    </rPh>
    <phoneticPr fontId="31"/>
  </si>
  <si>
    <t>金利区分</t>
    <rPh sb="0" eb="2">
      <t>キンリ</t>
    </rPh>
    <rPh sb="2" eb="4">
      <t>クブン</t>
    </rPh>
    <phoneticPr fontId="31"/>
  </si>
  <si>
    <t>←全期間固定は「1」、10年毎見直しは「2」を入力してください</t>
    <rPh sb="1" eb="4">
      <t>ゼンキカン</t>
    </rPh>
    <rPh sb="4" eb="6">
      <t>コテイ</t>
    </rPh>
    <rPh sb="13" eb="14">
      <t>ネン</t>
    </rPh>
    <rPh sb="14" eb="15">
      <t>ゴト</t>
    </rPh>
    <rPh sb="15" eb="17">
      <t>ミナオ</t>
    </rPh>
    <rPh sb="23" eb="25">
      <t>ニュウリョク</t>
    </rPh>
    <phoneticPr fontId="31"/>
  </si>
  <si>
    <t>金利（％）</t>
    <rPh sb="0" eb="2">
      <t>キンリ</t>
    </rPh>
    <phoneticPr fontId="31"/>
  </si>
  <si>
    <r>
      <t>←</t>
    </r>
    <r>
      <rPr>
        <b/>
        <sz val="11"/>
        <color indexed="12"/>
        <rFont val="ＭＳ Ｐ明朝"/>
        <family val="1"/>
        <charset val="128"/>
      </rPr>
      <t>直近金利</t>
    </r>
    <r>
      <rPr>
        <sz val="11"/>
        <rFont val="ＭＳ Ｐ明朝"/>
        <family val="1"/>
        <charset val="128"/>
      </rPr>
      <t>を入力してください</t>
    </r>
    <rPh sb="1" eb="2">
      <t>チョク</t>
    </rPh>
    <rPh sb="2" eb="3">
      <t>キン</t>
    </rPh>
    <rPh sb="3" eb="5">
      <t>キンリ</t>
    </rPh>
    <rPh sb="6" eb="8">
      <t>ニュウリョク</t>
    </rPh>
    <phoneticPr fontId="31"/>
  </si>
  <si>
    <r>
      <t>(※)老朽改築などによる無利子借入に該当する場合においても、借入金利へのオンコストによる保証人の免除をご選択されている場合は、</t>
    </r>
    <r>
      <rPr>
        <sz val="9"/>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31"/>
  </si>
  <si>
    <t>最多負担判定↓</t>
    <rPh sb="0" eb="2">
      <t>サイタ</t>
    </rPh>
    <rPh sb="2" eb="4">
      <t>フタン</t>
    </rPh>
    <rPh sb="4" eb="6">
      <t>ハンテイ</t>
    </rPh>
    <phoneticPr fontId="31"/>
  </si>
  <si>
    <t>年次</t>
    <rPh sb="0" eb="2">
      <t>ネンジ</t>
    </rPh>
    <phoneticPr fontId="31"/>
  </si>
  <si>
    <t>総額</t>
    <rPh sb="0" eb="2">
      <t>ソウガク</t>
    </rPh>
    <phoneticPr fontId="31"/>
  </si>
  <si>
    <t>元金</t>
    <rPh sb="0" eb="2">
      <t>ガンキン</t>
    </rPh>
    <phoneticPr fontId="31"/>
  </si>
  <si>
    <t>利息</t>
    <rPh sb="0" eb="2">
      <t>リソク</t>
    </rPh>
    <phoneticPr fontId="31"/>
  </si>
  <si>
    <t xml:space="preserve"> 元金</t>
    <rPh sb="1" eb="3">
      <t>ガンキン</t>
    </rPh>
    <phoneticPr fontId="31"/>
  </si>
  <si>
    <t>１年次</t>
    <rPh sb="1" eb="3">
      <t>ネンジ</t>
    </rPh>
    <phoneticPr fontId="31"/>
  </si>
  <si>
    <t xml:space="preserve"> 利息</t>
    <rPh sb="1" eb="3">
      <t>リソク</t>
    </rPh>
    <phoneticPr fontId="31"/>
  </si>
  <si>
    <t>２年次</t>
    <rPh sb="1" eb="3">
      <t>ネンジ</t>
    </rPh>
    <phoneticPr fontId="31"/>
  </si>
  <si>
    <t>２年次目
↓</t>
    <rPh sb="1" eb="3">
      <t>ネンジ</t>
    </rPh>
    <rPh sb="3" eb="4">
      <t>メ</t>
    </rPh>
    <phoneticPr fontId="31"/>
  </si>
  <si>
    <t>３年次</t>
    <rPh sb="1" eb="3">
      <t>ネンジ</t>
    </rPh>
    <phoneticPr fontId="31"/>
  </si>
  <si>
    <t>４年次</t>
    <rPh sb="1" eb="3">
      <t>ネンジ</t>
    </rPh>
    <phoneticPr fontId="31"/>
  </si>
  <si>
    <t>最多利息</t>
    <rPh sb="0" eb="2">
      <t>サイタ</t>
    </rPh>
    <rPh sb="2" eb="4">
      <t>リソク</t>
    </rPh>
    <phoneticPr fontId="31"/>
  </si>
  <si>
    <t>最多元金</t>
    <rPh sb="0" eb="2">
      <t>サイタ</t>
    </rPh>
    <rPh sb="2" eb="4">
      <t>ガンキン</t>
    </rPh>
    <phoneticPr fontId="31"/>
  </si>
  <si>
    <t>元金割合</t>
    <rPh sb="0" eb="2">
      <t>ガンキン</t>
    </rPh>
    <rPh sb="2" eb="4">
      <t>ワリアイ</t>
    </rPh>
    <phoneticPr fontId="31"/>
  </si>
  <si>
    <t>利息割合</t>
    <rPh sb="0" eb="2">
      <t>リソク</t>
    </rPh>
    <rPh sb="2" eb="4">
      <t>ワリアイ</t>
    </rPh>
    <phoneticPr fontId="31"/>
  </si>
  <si>
    <t>３年次目
↓</t>
    <rPh sb="1" eb="3">
      <t>ネンジ</t>
    </rPh>
    <rPh sb="3" eb="4">
      <t>メ</t>
    </rPh>
    <phoneticPr fontId="31"/>
  </si>
  <si>
    <t>４年次目
↓</t>
    <rPh sb="1" eb="3">
      <t>ネンジ</t>
    </rPh>
    <rPh sb="3" eb="4">
      <t>メ</t>
    </rPh>
    <phoneticPr fontId="31"/>
  </si>
  <si>
    <t>５年次目
↓</t>
    <rPh sb="1" eb="3">
      <t>ネンジ</t>
    </rPh>
    <rPh sb="3" eb="4">
      <t>メ</t>
    </rPh>
    <phoneticPr fontId="31"/>
  </si>
  <si>
    <t>６年次目
↓</t>
    <rPh sb="1" eb="3">
      <t>ネンジ</t>
    </rPh>
    <rPh sb="3" eb="4">
      <t>メ</t>
    </rPh>
    <phoneticPr fontId="31"/>
  </si>
  <si>
    <t>７年次目
↓</t>
    <rPh sb="1" eb="3">
      <t>ネンジ</t>
    </rPh>
    <rPh sb="3" eb="4">
      <t>メ</t>
    </rPh>
    <phoneticPr fontId="31"/>
  </si>
  <si>
    <t>８年次目
↓</t>
    <rPh sb="1" eb="3">
      <t>ネンジ</t>
    </rPh>
    <rPh sb="3" eb="4">
      <t>メ</t>
    </rPh>
    <phoneticPr fontId="31"/>
  </si>
  <si>
    <t>９年次目
↓</t>
    <rPh sb="1" eb="3">
      <t>ネンジ</t>
    </rPh>
    <rPh sb="3" eb="4">
      <t>メ</t>
    </rPh>
    <phoneticPr fontId="31"/>
  </si>
  <si>
    <t>１０年次目
↓</t>
    <rPh sb="2" eb="4">
      <t>ネンジ</t>
    </rPh>
    <rPh sb="4" eb="5">
      <t>メ</t>
    </rPh>
    <phoneticPr fontId="31"/>
  </si>
  <si>
    <t>１１年次目
↓</t>
    <rPh sb="2" eb="4">
      <t>ネンジ</t>
    </rPh>
    <rPh sb="4" eb="5">
      <t>メ</t>
    </rPh>
    <phoneticPr fontId="31"/>
  </si>
  <si>
    <t>１２年次目
↓</t>
    <rPh sb="2" eb="4">
      <t>ネンジ</t>
    </rPh>
    <rPh sb="4" eb="5">
      <t>メ</t>
    </rPh>
    <phoneticPr fontId="31"/>
  </si>
  <si>
    <t>１３年次目
↓</t>
    <rPh sb="2" eb="4">
      <t>ネンジ</t>
    </rPh>
    <rPh sb="4" eb="5">
      <t>メ</t>
    </rPh>
    <phoneticPr fontId="31"/>
  </si>
  <si>
    <t>１４年次目
↓</t>
    <rPh sb="2" eb="4">
      <t>ネンジ</t>
    </rPh>
    <rPh sb="4" eb="5">
      <t>メ</t>
    </rPh>
    <phoneticPr fontId="31"/>
  </si>
  <si>
    <t>１５年次目
↓</t>
    <rPh sb="2" eb="4">
      <t>ネンジ</t>
    </rPh>
    <rPh sb="4" eb="5">
      <t>メ</t>
    </rPh>
    <phoneticPr fontId="31"/>
  </si>
  <si>
    <t>１６年次目
↓</t>
    <rPh sb="2" eb="4">
      <t>ネンジ</t>
    </rPh>
    <rPh sb="4" eb="5">
      <t>メ</t>
    </rPh>
    <phoneticPr fontId="31"/>
  </si>
  <si>
    <t>１７年次目
↓</t>
    <rPh sb="2" eb="4">
      <t>ネンジ</t>
    </rPh>
    <rPh sb="4" eb="5">
      <t>メ</t>
    </rPh>
    <phoneticPr fontId="31"/>
  </si>
  <si>
    <t>１８年次目
↓</t>
    <rPh sb="2" eb="4">
      <t>ネンジ</t>
    </rPh>
    <rPh sb="4" eb="5">
      <t>メ</t>
    </rPh>
    <phoneticPr fontId="31"/>
  </si>
  <si>
    <t>１９年次目
↓</t>
    <rPh sb="2" eb="4">
      <t>ネンジ</t>
    </rPh>
    <rPh sb="4" eb="5">
      <t>メ</t>
    </rPh>
    <phoneticPr fontId="31"/>
  </si>
  <si>
    <t>２０年次目
↓</t>
    <rPh sb="2" eb="4">
      <t>ネンジ</t>
    </rPh>
    <rPh sb="4" eb="5">
      <t>メ</t>
    </rPh>
    <phoneticPr fontId="31"/>
  </si>
  <si>
    <t>２１年次目
↓</t>
    <rPh sb="2" eb="4">
      <t>ネンジ</t>
    </rPh>
    <rPh sb="4" eb="5">
      <t>メ</t>
    </rPh>
    <phoneticPr fontId="31"/>
  </si>
  <si>
    <t>２２年次目
↓</t>
    <rPh sb="2" eb="4">
      <t>ネンジ</t>
    </rPh>
    <rPh sb="4" eb="5">
      <t>メ</t>
    </rPh>
    <phoneticPr fontId="31"/>
  </si>
  <si>
    <t>２３年次目
↓</t>
    <rPh sb="2" eb="4">
      <t>ネンジ</t>
    </rPh>
    <rPh sb="4" eb="5">
      <t>メ</t>
    </rPh>
    <phoneticPr fontId="31"/>
  </si>
  <si>
    <t>２４年次目
↓</t>
    <rPh sb="2" eb="4">
      <t>ネンジ</t>
    </rPh>
    <rPh sb="4" eb="5">
      <t>メ</t>
    </rPh>
    <phoneticPr fontId="31"/>
  </si>
  <si>
    <t>２５年次目
↓</t>
    <rPh sb="2" eb="4">
      <t>ネンジ</t>
    </rPh>
    <rPh sb="4" eb="5">
      <t>メ</t>
    </rPh>
    <phoneticPr fontId="31"/>
  </si>
  <si>
    <t>２６年次目
↓</t>
    <rPh sb="2" eb="4">
      <t>ネンジ</t>
    </rPh>
    <rPh sb="4" eb="5">
      <t>メ</t>
    </rPh>
    <phoneticPr fontId="31"/>
  </si>
  <si>
    <t>２７年次目
↓</t>
    <rPh sb="2" eb="4">
      <t>ネンジ</t>
    </rPh>
    <rPh sb="4" eb="5">
      <t>メ</t>
    </rPh>
    <phoneticPr fontId="31"/>
  </si>
  <si>
    <t>２８年次目
↓</t>
    <rPh sb="2" eb="4">
      <t>ネンジ</t>
    </rPh>
    <rPh sb="4" eb="5">
      <t>メ</t>
    </rPh>
    <phoneticPr fontId="31"/>
  </si>
  <si>
    <t>２９年次目
↓</t>
    <rPh sb="2" eb="4">
      <t>ネンジ</t>
    </rPh>
    <rPh sb="4" eb="5">
      <t>メ</t>
    </rPh>
    <phoneticPr fontId="31"/>
  </si>
  <si>
    <t>３０年次目
↓</t>
    <rPh sb="2" eb="4">
      <t>ネンジ</t>
    </rPh>
    <rPh sb="4" eb="5">
      <t>メ</t>
    </rPh>
    <phoneticPr fontId="31"/>
  </si>
  <si>
    <t>３１年次目
↓</t>
    <rPh sb="2" eb="4">
      <t>ネンジ</t>
    </rPh>
    <rPh sb="4" eb="5">
      <t>メ</t>
    </rPh>
    <phoneticPr fontId="31"/>
  </si>
  <si>
    <t>３２年次目
↓</t>
    <rPh sb="2" eb="4">
      <t>ネンジ</t>
    </rPh>
    <rPh sb="4" eb="5">
      <t>メ</t>
    </rPh>
    <phoneticPr fontId="31"/>
  </si>
  <si>
    <t>３３年次目
↓</t>
    <rPh sb="2" eb="4">
      <t>ネンジ</t>
    </rPh>
    <rPh sb="4" eb="5">
      <t>メ</t>
    </rPh>
    <phoneticPr fontId="31"/>
  </si>
  <si>
    <t>３４年次目
↓</t>
    <rPh sb="2" eb="4">
      <t>ネンジ</t>
    </rPh>
    <rPh sb="4" eb="5">
      <t>メ</t>
    </rPh>
    <phoneticPr fontId="31"/>
  </si>
  <si>
    <t>３５年次目
↓</t>
    <rPh sb="2" eb="4">
      <t>ネンジ</t>
    </rPh>
    <rPh sb="4" eb="5">
      <t>メ</t>
    </rPh>
    <phoneticPr fontId="31"/>
  </si>
  <si>
    <t>３６年次目
↓</t>
    <rPh sb="2" eb="4">
      <t>ネンジ</t>
    </rPh>
    <rPh sb="4" eb="5">
      <t>メ</t>
    </rPh>
    <phoneticPr fontId="31"/>
  </si>
  <si>
    <t>３７年次目
↓</t>
    <rPh sb="2" eb="4">
      <t>ネンジ</t>
    </rPh>
    <rPh sb="4" eb="5">
      <t>メ</t>
    </rPh>
    <phoneticPr fontId="31"/>
  </si>
  <si>
    <t>３８年次目
↓</t>
    <rPh sb="2" eb="4">
      <t>ネンジ</t>
    </rPh>
    <rPh sb="4" eb="5">
      <t>メ</t>
    </rPh>
    <phoneticPr fontId="31"/>
  </si>
  <si>
    <t>３９年次目
↓</t>
    <rPh sb="2" eb="4">
      <t>ネンジ</t>
    </rPh>
    <rPh sb="4" eb="5">
      <t>メ</t>
    </rPh>
    <phoneticPr fontId="31"/>
  </si>
  <si>
    <t>償還財源充当内訳</t>
  </si>
  <si>
    <t>元　金</t>
  </si>
  <si>
    <t>利　息</t>
  </si>
  <si>
    <t>（注）</t>
    <phoneticPr fontId="31"/>
  </si>
  <si>
    <r>
      <t>機構の貸付利率は随時改定がありますので、契約時の貸付金利は異なることがあります。なお、老朽改築などによる</t>
    </r>
    <r>
      <rPr>
        <u/>
        <sz val="8"/>
        <rFont val="ＭＳ 明朝"/>
        <family val="1"/>
        <charset val="128"/>
      </rPr>
      <t>無利子借入に該当する場合</t>
    </r>
    <r>
      <rPr>
        <sz val="8"/>
        <rFont val="ＭＳ 明朝"/>
        <family val="1"/>
        <charset val="128"/>
      </rPr>
      <t>においても、借入金利へのオンコストによる保証人の免除を選択されている場合は、</t>
    </r>
    <r>
      <rPr>
        <u/>
        <sz val="8"/>
        <rFont val="ＭＳ 明朝"/>
        <family val="1"/>
        <charset val="128"/>
      </rPr>
      <t>オンコスト分の利息はご負担いただくこととなります</t>
    </r>
    <r>
      <rPr>
        <sz val="8"/>
        <rFont val="ＭＳ 明朝"/>
        <family val="1"/>
        <charset val="128"/>
      </rPr>
      <t>のでご注意ください。</t>
    </r>
    <phoneticPr fontId="31"/>
  </si>
  <si>
    <t>　　　　</t>
    <phoneticPr fontId="31"/>
  </si>
  <si>
    <t>償還計画表（民間融資用）</t>
    <rPh sb="0" eb="2">
      <t>ショウカン</t>
    </rPh>
    <rPh sb="2" eb="4">
      <t>ケイカク</t>
    </rPh>
    <rPh sb="4" eb="5">
      <t>ヒョウ</t>
    </rPh>
    <rPh sb="6" eb="8">
      <t>ミンカン</t>
    </rPh>
    <rPh sb="8" eb="10">
      <t>ユウシ</t>
    </rPh>
    <rPh sb="10" eb="11">
      <t>ヨウ</t>
    </rPh>
    <phoneticPr fontId="31"/>
  </si>
  <si>
    <t>借入先</t>
    <rPh sb="0" eb="2">
      <t>カリイ</t>
    </rPh>
    <rPh sb="2" eb="3">
      <t>サキ</t>
    </rPh>
    <phoneticPr fontId="31"/>
  </si>
  <si>
    <t>借入額</t>
    <rPh sb="0" eb="2">
      <t>カリイレ</t>
    </rPh>
    <rPh sb="2" eb="3">
      <t>ガク</t>
    </rPh>
    <phoneticPr fontId="18"/>
  </si>
  <si>
    <t>千円</t>
    <rPh sb="0" eb="1">
      <t>セン</t>
    </rPh>
    <rPh sb="1" eb="2">
      <t>エン</t>
    </rPh>
    <phoneticPr fontId="31"/>
  </si>
  <si>
    <t>年</t>
    <rPh sb="0" eb="1">
      <t>ネン</t>
    </rPh>
    <phoneticPr fontId="31"/>
  </si>
  <si>
    <t>融資金利</t>
    <rPh sb="0" eb="2">
      <t>ユウシ</t>
    </rPh>
    <rPh sb="2" eb="4">
      <t>キンリ</t>
    </rPh>
    <phoneticPr fontId="18"/>
  </si>
  <si>
    <t>元金据置期間</t>
    <phoneticPr fontId="31"/>
  </si>
  <si>
    <t>(単位：千円)</t>
    <rPh sb="1" eb="3">
      <t>タンイ</t>
    </rPh>
    <rPh sb="4" eb="5">
      <t>セン</t>
    </rPh>
    <rPh sb="5" eb="6">
      <t>エン</t>
    </rPh>
    <phoneticPr fontId="31"/>
  </si>
  <si>
    <t>償還
年度</t>
    <rPh sb="4" eb="5">
      <t>ド</t>
    </rPh>
    <phoneticPr fontId="31"/>
  </si>
  <si>
    <t>償還回数</t>
    <rPh sb="0" eb="2">
      <t>ショウカン</t>
    </rPh>
    <rPh sb="2" eb="4">
      <t>カイスウ</t>
    </rPh>
    <phoneticPr fontId="31"/>
  </si>
  <si>
    <t>充当過不足</t>
    <rPh sb="0" eb="2">
      <t>ジュウトウ</t>
    </rPh>
    <rPh sb="2" eb="5">
      <t>カブソク</t>
    </rPh>
    <phoneticPr fontId="31"/>
  </si>
  <si>
    <t>過不足額</t>
    <rPh sb="0" eb="3">
      <t>カブソク</t>
    </rPh>
    <rPh sb="3" eb="4">
      <t>ガク</t>
    </rPh>
    <phoneticPr fontId="31"/>
  </si>
  <si>
    <t>万円単位に整理し端数は初年度に計上</t>
    <rPh sb="0" eb="1">
      <t>マン</t>
    </rPh>
    <rPh sb="1" eb="2">
      <t>エン</t>
    </rPh>
    <rPh sb="2" eb="4">
      <t>タンイ</t>
    </rPh>
    <rPh sb="5" eb="7">
      <t>セイリ</t>
    </rPh>
    <rPh sb="8" eb="10">
      <t>ハスウ</t>
    </rPh>
    <rPh sb="11" eb="14">
      <t>ショネンド</t>
    </rPh>
    <rPh sb="15" eb="17">
      <t>ケイジョウ</t>
    </rPh>
    <phoneticPr fontId="31"/>
  </si>
  <si>
    <t>初回元金</t>
    <rPh sb="0" eb="2">
      <t>ショカイ</t>
    </rPh>
    <rPh sb="2" eb="4">
      <t>ガンキン</t>
    </rPh>
    <phoneticPr fontId="31"/>
  </si>
  <si>
    <t>均等元金</t>
    <rPh sb="0" eb="2">
      <t>キントウ</t>
    </rPh>
    <rPh sb="2" eb="4">
      <t>ガンキン</t>
    </rPh>
    <phoneticPr fontId="31"/>
  </si>
  <si>
    <t>　無利子分</t>
    <rPh sb="1" eb="4">
      <t>ムリシ</t>
    </rPh>
    <rPh sb="4" eb="5">
      <t>ブン</t>
    </rPh>
    <phoneticPr fontId="31"/>
  </si>
  <si>
    <t>←年単位で入力（20年以内)</t>
    <rPh sb="1" eb="4">
      <t>ネンタンイ</t>
    </rPh>
    <rPh sb="5" eb="7">
      <t>ニュウリョク</t>
    </rPh>
    <rPh sb="10" eb="11">
      <t>ネン</t>
    </rPh>
    <rPh sb="11" eb="13">
      <t>イナイ</t>
    </rPh>
    <phoneticPr fontId="31"/>
  </si>
  <si>
    <t>←月単位で入力（24か月以内）</t>
    <rPh sb="1" eb="4">
      <t>ツキタンイ</t>
    </rPh>
    <rPh sb="5" eb="7">
      <t>ニュウリョク</t>
    </rPh>
    <rPh sb="11" eb="12">
      <t>ゲツ</t>
    </rPh>
    <rPh sb="12" eb="14">
      <t>イナイ</t>
    </rPh>
    <phoneticPr fontId="31"/>
  </si>
  <si>
    <t>←20年固定は１、10年見直しは２を入力</t>
    <rPh sb="3" eb="4">
      <t>ネン</t>
    </rPh>
    <rPh sb="4" eb="6">
      <t>コテイ</t>
    </rPh>
    <rPh sb="11" eb="12">
      <t>ネン</t>
    </rPh>
    <rPh sb="12" eb="14">
      <t>ミナオ</t>
    </rPh>
    <rPh sb="18" eb="20">
      <t>ニュウリョク</t>
    </rPh>
    <phoneticPr fontId="31"/>
  </si>
  <si>
    <t>金利選択（％）</t>
    <rPh sb="0" eb="2">
      <t>キンリ</t>
    </rPh>
    <rPh sb="2" eb="4">
      <t>センタク</t>
    </rPh>
    <phoneticPr fontId="31"/>
  </si>
  <si>
    <t>←▼リストから選択</t>
    <rPh sb="7" eb="9">
      <t>センタク</t>
    </rPh>
    <phoneticPr fontId="31"/>
  </si>
  <si>
    <t>寄付者別充当額内訳</t>
    <rPh sb="0" eb="2">
      <t>キフ</t>
    </rPh>
    <rPh sb="2" eb="3">
      <t>シャ</t>
    </rPh>
    <rPh sb="3" eb="4">
      <t>ベツ</t>
    </rPh>
    <rPh sb="4" eb="6">
      <t>ジュウトウ</t>
    </rPh>
    <rPh sb="6" eb="7">
      <t>ガク</t>
    </rPh>
    <rPh sb="7" eb="9">
      <t>ウチワケ</t>
    </rPh>
    <phoneticPr fontId="18"/>
  </si>
  <si>
    <t>（単位：円）</t>
    <rPh sb="1" eb="3">
      <t>タンイ</t>
    </rPh>
    <rPh sb="4" eb="5">
      <t>エン</t>
    </rPh>
    <phoneticPr fontId="18"/>
  </si>
  <si>
    <t>回</t>
    <rPh sb="0" eb="1">
      <t>カイ</t>
    </rPh>
    <phoneticPr fontId="18"/>
  </si>
  <si>
    <t>寄付者名</t>
    <rPh sb="0" eb="2">
      <t>キフ</t>
    </rPh>
    <rPh sb="2" eb="3">
      <t>シャ</t>
    </rPh>
    <rPh sb="3" eb="4">
      <t>メイ</t>
    </rPh>
    <phoneticPr fontId="18"/>
  </si>
  <si>
    <t>既存施設の償還計画集計表</t>
    <rPh sb="0" eb="2">
      <t>キゾン</t>
    </rPh>
    <rPh sb="2" eb="4">
      <t>シセツ</t>
    </rPh>
    <phoneticPr fontId="18"/>
  </si>
  <si>
    <t>借入先</t>
    <rPh sb="0" eb="2">
      <t>カリイレ</t>
    </rPh>
    <rPh sb="2" eb="3">
      <t>サキ</t>
    </rPh>
    <phoneticPr fontId="18"/>
  </si>
  <si>
    <t>当初借入額合計</t>
    <rPh sb="0" eb="2">
      <t>トウショ</t>
    </rPh>
    <rPh sb="2" eb="4">
      <t>カリイレ</t>
    </rPh>
    <rPh sb="4" eb="5">
      <t>ガク</t>
    </rPh>
    <rPh sb="5" eb="7">
      <t>ゴウケイ</t>
    </rPh>
    <phoneticPr fontId="18"/>
  </si>
  <si>
    <t>円</t>
    <rPh sb="0" eb="1">
      <t>エン</t>
    </rPh>
    <phoneticPr fontId="18"/>
  </si>
  <si>
    <t>区分</t>
    <rPh sb="0" eb="2">
      <t>クブン</t>
    </rPh>
    <phoneticPr fontId="18"/>
  </si>
  <si>
    <t>償還額</t>
    <rPh sb="0" eb="2">
      <t>ショウカン</t>
    </rPh>
    <rPh sb="2" eb="3">
      <t>ガク</t>
    </rPh>
    <phoneticPr fontId="18"/>
  </si>
  <si>
    <t>左に対する財源別充当額内訳</t>
    <rPh sb="0" eb="1">
      <t>ヒダリ</t>
    </rPh>
    <rPh sb="2" eb="3">
      <t>タイ</t>
    </rPh>
    <rPh sb="5" eb="7">
      <t>ザイゲン</t>
    </rPh>
    <rPh sb="7" eb="8">
      <t>ベツ</t>
    </rPh>
    <rPh sb="8" eb="10">
      <t>ジュウトウ</t>
    </rPh>
    <rPh sb="10" eb="11">
      <t>ガク</t>
    </rPh>
    <rPh sb="11" eb="13">
      <t>ウチワケ</t>
    </rPh>
    <phoneticPr fontId="18"/>
  </si>
  <si>
    <t>年次</t>
    <rPh sb="0" eb="2">
      <t>ネンジ</t>
    </rPh>
    <phoneticPr fontId="18"/>
  </si>
  <si>
    <t>元金</t>
    <rPh sb="0" eb="2">
      <t>ガンキン</t>
    </rPh>
    <phoneticPr fontId="18"/>
  </si>
  <si>
    <t>利息</t>
    <rPh sb="0" eb="2">
      <t>リソク</t>
    </rPh>
    <phoneticPr fontId="18"/>
  </si>
  <si>
    <t>既存施設の償還計画書（施設毎の個票）</t>
    <rPh sb="0" eb="2">
      <t>キゾン</t>
    </rPh>
    <rPh sb="2" eb="4">
      <t>シセツ</t>
    </rPh>
    <rPh sb="11" eb="13">
      <t>シセツ</t>
    </rPh>
    <rPh sb="13" eb="14">
      <t>ゴト</t>
    </rPh>
    <rPh sb="15" eb="16">
      <t>コ</t>
    </rPh>
    <rPh sb="16" eb="17">
      <t>ヒョウ</t>
    </rPh>
    <phoneticPr fontId="18"/>
  </si>
  <si>
    <t>1．年次別償還額及び充当財源別金額内訳</t>
    <rPh sb="2" eb="4">
      <t>ネンジ</t>
    </rPh>
    <rPh sb="4" eb="5">
      <t>ベツ</t>
    </rPh>
    <rPh sb="5" eb="7">
      <t>ショウカン</t>
    </rPh>
    <rPh sb="7" eb="8">
      <t>ガク</t>
    </rPh>
    <rPh sb="8" eb="9">
      <t>オヨ</t>
    </rPh>
    <rPh sb="10" eb="12">
      <t>ジュウトウ</t>
    </rPh>
    <rPh sb="12" eb="14">
      <t>ザイゲン</t>
    </rPh>
    <rPh sb="14" eb="15">
      <t>ベツ</t>
    </rPh>
    <rPh sb="15" eb="17">
      <t>キンガク</t>
    </rPh>
    <rPh sb="17" eb="19">
      <t>ウチワケ</t>
    </rPh>
    <phoneticPr fontId="18"/>
  </si>
  <si>
    <t>(施設名称:                               )</t>
    <rPh sb="1" eb="3">
      <t>シセツ</t>
    </rPh>
    <rPh sb="3" eb="5">
      <t>メイショウ</t>
    </rPh>
    <phoneticPr fontId="18"/>
  </si>
  <si>
    <t>　　　</t>
    <phoneticPr fontId="18"/>
  </si>
  <si>
    <t>借入利率</t>
    <rPh sb="0" eb="2">
      <t>カリイレ</t>
    </rPh>
    <rPh sb="2" eb="4">
      <t>リリツ</t>
    </rPh>
    <phoneticPr fontId="18"/>
  </si>
  <si>
    <t>％</t>
    <phoneticPr fontId="18"/>
  </si>
  <si>
    <t>償還財源充当内訳</t>
    <rPh sb="0" eb="2">
      <t>ショウカン</t>
    </rPh>
    <rPh sb="2" eb="4">
      <t>ザイゲン</t>
    </rPh>
    <rPh sb="4" eb="6">
      <t>ジュウトウ</t>
    </rPh>
    <rPh sb="6" eb="8">
      <t>ウチワケ</t>
    </rPh>
    <phoneticPr fontId="18"/>
  </si>
  <si>
    <t>確認内容及び確認結果</t>
    <phoneticPr fontId="18"/>
  </si>
  <si>
    <t>確認日    　　　　　　　　　　　　　　　　　　　　　　　　令和　　年　　月　　日                       　　　　　　　　　　　　　　　　　　　　　</t>
    <rPh sb="0" eb="2">
      <t>カクニン</t>
    </rPh>
    <rPh sb="2" eb="3">
      <t>ヒ</t>
    </rPh>
    <rPh sb="31" eb="33">
      <t>レイワ</t>
    </rPh>
    <rPh sb="35" eb="36">
      <t>ネン</t>
    </rPh>
    <rPh sb="38" eb="39">
      <t>ガツ</t>
    </rPh>
    <rPh sb="41" eb="42">
      <t>ニチ</t>
    </rPh>
    <phoneticPr fontId="18"/>
  </si>
  <si>
    <t>確認先部署名</t>
    <rPh sb="0" eb="2">
      <t>カクニン</t>
    </rPh>
    <rPh sb="2" eb="3">
      <t>サキ</t>
    </rPh>
    <rPh sb="3" eb="5">
      <t>ブショ</t>
    </rPh>
    <rPh sb="5" eb="6">
      <t>メイ</t>
    </rPh>
    <phoneticPr fontId="18"/>
  </si>
  <si>
    <t>・確認結果</t>
    <rPh sb="1" eb="3">
      <t>カクニン</t>
    </rPh>
    <rPh sb="3" eb="5">
      <t>ケッカ</t>
    </rPh>
    <phoneticPr fontId="18"/>
  </si>
  <si>
    <t>担当者名（役職名）</t>
    <rPh sb="0" eb="2">
      <t>タントウ</t>
    </rPh>
    <rPh sb="2" eb="3">
      <t>シャ</t>
    </rPh>
    <rPh sb="3" eb="4">
      <t>メイ</t>
    </rPh>
    <rPh sb="5" eb="7">
      <t>ヤクショク</t>
    </rPh>
    <rPh sb="7" eb="8">
      <t>メイ</t>
    </rPh>
    <phoneticPr fontId="18"/>
  </si>
  <si>
    <t>（様式４）</t>
    <phoneticPr fontId="2"/>
  </si>
  <si>
    <t>有（併設型）</t>
    <rPh sb="0" eb="1">
      <t>アリ</t>
    </rPh>
    <rPh sb="2" eb="5">
      <t>ヘイセツガタ</t>
    </rPh>
    <phoneticPr fontId="2"/>
  </si>
  <si>
    <t>有（空床型）</t>
    <rPh sb="0" eb="1">
      <t>アリ</t>
    </rPh>
    <rPh sb="2" eb="4">
      <t>クウショウ</t>
    </rPh>
    <rPh sb="4" eb="5">
      <t>ガタ</t>
    </rPh>
    <phoneticPr fontId="2"/>
  </si>
  <si>
    <t>無</t>
    <rPh sb="0" eb="1">
      <t>ム</t>
    </rPh>
    <phoneticPr fontId="2"/>
  </si>
  <si>
    <t>和暦で記載すること</t>
    <rPh sb="0" eb="2">
      <t>ワレキ</t>
    </rPh>
    <rPh sb="3" eb="5">
      <t>キサイ</t>
    </rPh>
    <phoneticPr fontId="2"/>
  </si>
  <si>
    <t>（様式５-１）</t>
    <phoneticPr fontId="2"/>
  </si>
  <si>
    <t>（様式５-２）</t>
    <phoneticPr fontId="2"/>
  </si>
  <si>
    <t>（様式５-３）</t>
    <phoneticPr fontId="2"/>
  </si>
  <si>
    <t>従　業　者　の　勤　務　の　体　制　及　び　勤　務　形　態　一　覧　表</t>
    <phoneticPr fontId="18"/>
  </si>
  <si>
    <t>サービス種類</t>
    <rPh sb="4" eb="6">
      <t>シュルイ</t>
    </rPh>
    <phoneticPr fontId="18"/>
  </si>
  <si>
    <t>事業所・施設名</t>
    <rPh sb="0" eb="3">
      <t>ジギョウショ</t>
    </rPh>
    <rPh sb="4" eb="6">
      <t>シセツ</t>
    </rPh>
    <rPh sb="6" eb="7">
      <t>メイ</t>
    </rPh>
    <phoneticPr fontId="18"/>
  </si>
  <si>
    <t>定員</t>
    <rPh sb="0" eb="2">
      <t>テイイン</t>
    </rPh>
    <phoneticPr fontId="18"/>
  </si>
  <si>
    <t>人</t>
    <rPh sb="0" eb="1">
      <t>ニン</t>
    </rPh>
    <phoneticPr fontId="18"/>
  </si>
  <si>
    <t>前年度の平均実利用者数</t>
    <rPh sb="0" eb="3">
      <t>ゼンネンド</t>
    </rPh>
    <rPh sb="4" eb="6">
      <t>ヘイキン</t>
    </rPh>
    <rPh sb="6" eb="7">
      <t>ジツ</t>
    </rPh>
    <rPh sb="7" eb="10">
      <t>リヨウシャ</t>
    </rPh>
    <rPh sb="10" eb="11">
      <t>スウ</t>
    </rPh>
    <phoneticPr fontId="18"/>
  </si>
  <si>
    <t>基準上の必要職員数</t>
    <rPh sb="0" eb="2">
      <t>キジュン</t>
    </rPh>
    <rPh sb="2" eb="3">
      <t>ウエ</t>
    </rPh>
    <rPh sb="4" eb="6">
      <t>ヒツヨウ</t>
    </rPh>
    <rPh sb="6" eb="8">
      <t>ショクイン</t>
    </rPh>
    <rPh sb="8" eb="9">
      <t>スウ</t>
    </rPh>
    <phoneticPr fontId="18"/>
  </si>
  <si>
    <t>平均障害支援区分</t>
    <rPh sb="0" eb="2">
      <t>ヘイキン</t>
    </rPh>
    <rPh sb="2" eb="4">
      <t>ショウガイ</t>
    </rPh>
    <rPh sb="4" eb="6">
      <t>シエン</t>
    </rPh>
    <rPh sb="6" eb="8">
      <t>クブン</t>
    </rPh>
    <phoneticPr fontId="18"/>
  </si>
  <si>
    <t>人員配置区分</t>
    <rPh sb="0" eb="2">
      <t>ジンイン</t>
    </rPh>
    <rPh sb="2" eb="4">
      <t>ハイチ</t>
    </rPh>
    <rPh sb="4" eb="6">
      <t>クブン</t>
    </rPh>
    <phoneticPr fontId="18"/>
  </si>
  <si>
    <t>該当する体制等</t>
    <rPh sb="0" eb="2">
      <t>ガイトウ</t>
    </rPh>
    <rPh sb="4" eb="6">
      <t>タイセイ</t>
    </rPh>
    <rPh sb="6" eb="7">
      <t>トウ</t>
    </rPh>
    <phoneticPr fontId="18"/>
  </si>
  <si>
    <t>※生活介護・施設入所支援のみ</t>
    <rPh sb="1" eb="3">
      <t>セイカツ</t>
    </rPh>
    <rPh sb="3" eb="5">
      <t>カイゴ</t>
    </rPh>
    <rPh sb="6" eb="8">
      <t>シセツ</t>
    </rPh>
    <rPh sb="8" eb="10">
      <t>ニュウショ</t>
    </rPh>
    <rPh sb="10" eb="12">
      <t>シエン</t>
    </rPh>
    <phoneticPr fontId="18"/>
  </si>
  <si>
    <t>職　　　　種</t>
    <rPh sb="0" eb="1">
      <t>ショク</t>
    </rPh>
    <rPh sb="5" eb="6">
      <t>タネ</t>
    </rPh>
    <phoneticPr fontId="18"/>
  </si>
  <si>
    <t>勤務形態</t>
    <rPh sb="0" eb="2">
      <t>キンム</t>
    </rPh>
    <rPh sb="2" eb="4">
      <t>ケイタイ</t>
    </rPh>
    <phoneticPr fontId="18"/>
  </si>
  <si>
    <t>氏　　　　名</t>
    <rPh sb="0" eb="1">
      <t>シ</t>
    </rPh>
    <rPh sb="5" eb="6">
      <t>メイ</t>
    </rPh>
    <phoneticPr fontId="18"/>
  </si>
  <si>
    <t>第　１　週</t>
    <rPh sb="0" eb="1">
      <t>ダイ</t>
    </rPh>
    <rPh sb="4" eb="5">
      <t>シュウ</t>
    </rPh>
    <phoneticPr fontId="18"/>
  </si>
  <si>
    <t>第　２　週</t>
    <rPh sb="0" eb="1">
      <t>ダイ</t>
    </rPh>
    <rPh sb="4" eb="5">
      <t>シュウ</t>
    </rPh>
    <phoneticPr fontId="18"/>
  </si>
  <si>
    <t>第　３　週</t>
    <rPh sb="0" eb="1">
      <t>ダイ</t>
    </rPh>
    <rPh sb="4" eb="5">
      <t>シュウ</t>
    </rPh>
    <phoneticPr fontId="18"/>
  </si>
  <si>
    <t>第　４　週</t>
    <rPh sb="0" eb="1">
      <t>ダイ</t>
    </rPh>
    <rPh sb="4" eb="5">
      <t>シュウ</t>
    </rPh>
    <phoneticPr fontId="18"/>
  </si>
  <si>
    <t>４週の
合　計</t>
    <rPh sb="1" eb="2">
      <t>シュウ</t>
    </rPh>
    <rPh sb="4" eb="5">
      <t>ゴウ</t>
    </rPh>
    <rPh sb="6" eb="7">
      <t>ケイ</t>
    </rPh>
    <phoneticPr fontId="18"/>
  </si>
  <si>
    <t>週平均の勤務時間</t>
    <rPh sb="0" eb="3">
      <t>シュウヘイキン</t>
    </rPh>
    <rPh sb="4" eb="6">
      <t>キンム</t>
    </rPh>
    <rPh sb="6" eb="7">
      <t>ドキ</t>
    </rPh>
    <rPh sb="7" eb="8">
      <t>アイダ</t>
    </rPh>
    <phoneticPr fontId="18"/>
  </si>
  <si>
    <t>常勤換算後の人数</t>
    <rPh sb="0" eb="2">
      <t>ジョウキン</t>
    </rPh>
    <rPh sb="2" eb="4">
      <t>カンザン</t>
    </rPh>
    <rPh sb="4" eb="5">
      <t>ゴ</t>
    </rPh>
    <rPh sb="6" eb="7">
      <t>ヒト</t>
    </rPh>
    <rPh sb="7" eb="8">
      <t>カズ</t>
    </rPh>
    <phoneticPr fontId="18"/>
  </si>
  <si>
    <t>合　　　　　　　　　　　　計</t>
    <rPh sb="0" eb="1">
      <t>ゴウ</t>
    </rPh>
    <rPh sb="13" eb="14">
      <t>ケイ</t>
    </rPh>
    <phoneticPr fontId="18"/>
  </si>
  <si>
    <t>サービス提供時間</t>
    <rPh sb="4" eb="6">
      <t>テイキョウ</t>
    </rPh>
    <rPh sb="6" eb="8">
      <t>ジカン</t>
    </rPh>
    <phoneticPr fontId="18"/>
  </si>
  <si>
    <t>１　週　間　に　当　該　事　業　所　・　施　設　に　お　け　る　常　勤　職　員　の　勤　務　す　べ　き　時　間　数</t>
    <rPh sb="2" eb="3">
      <t>シュウ</t>
    </rPh>
    <rPh sb="4" eb="5">
      <t>カン</t>
    </rPh>
    <rPh sb="8" eb="9">
      <t>トウ</t>
    </rPh>
    <rPh sb="10" eb="11">
      <t>ガイ</t>
    </rPh>
    <rPh sb="12" eb="13">
      <t>コト</t>
    </rPh>
    <rPh sb="14" eb="15">
      <t>ギョウ</t>
    </rPh>
    <rPh sb="16" eb="17">
      <t>ショ</t>
    </rPh>
    <rPh sb="20" eb="21">
      <t>シ</t>
    </rPh>
    <rPh sb="22" eb="23">
      <t>セツ</t>
    </rPh>
    <rPh sb="32" eb="33">
      <t>ツネ</t>
    </rPh>
    <rPh sb="34" eb="35">
      <t>ツトム</t>
    </rPh>
    <rPh sb="36" eb="37">
      <t>ショク</t>
    </rPh>
    <rPh sb="38" eb="39">
      <t>イン</t>
    </rPh>
    <rPh sb="42" eb="43">
      <t>ツトム</t>
    </rPh>
    <rPh sb="44" eb="45">
      <t>ツトム</t>
    </rPh>
    <rPh sb="52" eb="53">
      <t>トキ</t>
    </rPh>
    <rPh sb="54" eb="55">
      <t>アイダ</t>
    </rPh>
    <rPh sb="56" eb="57">
      <t>カズ</t>
    </rPh>
    <phoneticPr fontId="18"/>
  </si>
  <si>
    <t>時間</t>
    <rPh sb="0" eb="2">
      <t>ジカン</t>
    </rPh>
    <phoneticPr fontId="18"/>
  </si>
  <si>
    <t>注１</t>
    <phoneticPr fontId="18"/>
  </si>
  <si>
    <t>　本表はサービスの種類ごとに作成してください。</t>
    <rPh sb="1" eb="2">
      <t>ホン</t>
    </rPh>
    <rPh sb="2" eb="3">
      <t>ヒョウ</t>
    </rPh>
    <rPh sb="9" eb="11">
      <t>シュルイ</t>
    </rPh>
    <rPh sb="14" eb="16">
      <t>サクセイ</t>
    </rPh>
    <phoneticPr fontId="18"/>
  </si>
  <si>
    <t>注２</t>
    <phoneticPr fontId="18"/>
  </si>
  <si>
    <t>　「人員配置区分」欄は、報酬算定上の区分を記載し、「該当する体制等」欄は、（別紙１）「介護給付費等の算定に係る体制等状況一覧表」に掲げる体制加算等の内容を記載してください。（この際、（別紙１）「介護給付費等の算定に係る体制等状況一覧表」の記載内容と同様に記載してください。）</t>
    <rPh sb="2" eb="4">
      <t>ジンイン</t>
    </rPh>
    <rPh sb="4" eb="6">
      <t>ハイチ</t>
    </rPh>
    <rPh sb="6" eb="8">
      <t>クブン</t>
    </rPh>
    <rPh sb="9" eb="10">
      <t>ラン</t>
    </rPh>
    <rPh sb="12" eb="14">
      <t>ホウシュウ</t>
    </rPh>
    <rPh sb="14" eb="16">
      <t>サンテイ</t>
    </rPh>
    <rPh sb="16" eb="17">
      <t>ジョウ</t>
    </rPh>
    <rPh sb="18" eb="20">
      <t>クブン</t>
    </rPh>
    <rPh sb="21" eb="23">
      <t>キサイ</t>
    </rPh>
    <rPh sb="26" eb="28">
      <t>ガイトウ</t>
    </rPh>
    <rPh sb="30" eb="32">
      <t>タイセイ</t>
    </rPh>
    <rPh sb="32" eb="33">
      <t>トウ</t>
    </rPh>
    <rPh sb="34" eb="35">
      <t>ラン</t>
    </rPh>
    <rPh sb="65" eb="66">
      <t>カカ</t>
    </rPh>
    <rPh sb="68" eb="70">
      <t>タイセイ</t>
    </rPh>
    <rPh sb="70" eb="72">
      <t>カサン</t>
    </rPh>
    <rPh sb="72" eb="73">
      <t>トウ</t>
    </rPh>
    <rPh sb="74" eb="76">
      <t>ナイヨウ</t>
    </rPh>
    <rPh sb="77" eb="79">
      <t>キサイ</t>
    </rPh>
    <rPh sb="89" eb="90">
      <t>サイ</t>
    </rPh>
    <rPh sb="119" eb="121">
      <t>キサイ</t>
    </rPh>
    <rPh sb="121" eb="123">
      <t>ナイヨウ</t>
    </rPh>
    <rPh sb="124" eb="126">
      <t>ドウヨウ</t>
    </rPh>
    <rPh sb="127" eb="129">
      <t>キサイ</t>
    </rPh>
    <phoneticPr fontId="18"/>
  </si>
  <si>
    <t>注３</t>
    <phoneticPr fontId="18"/>
  </si>
  <si>
    <t>　「職種」欄は、すべての職種を記載し、「勤務形態」欄は、①常勤・専従、②常勤・兼務、③非常勤・専従、④非常勤・兼務のいずれかを記載するとともに、加算等に係る職員の加配を区分した上、それぞれ１日あたりの勤務時間を記載してください。</t>
    <rPh sb="2" eb="4">
      <t>ショクシュ</t>
    </rPh>
    <rPh sb="5" eb="6">
      <t>ラン</t>
    </rPh>
    <rPh sb="12" eb="14">
      <t>ショクシュ</t>
    </rPh>
    <rPh sb="15" eb="17">
      <t>キサイ</t>
    </rPh>
    <rPh sb="20" eb="22">
      <t>キンム</t>
    </rPh>
    <rPh sb="22" eb="24">
      <t>ケイタイ</t>
    </rPh>
    <rPh sb="25" eb="26">
      <t>ラン</t>
    </rPh>
    <rPh sb="29" eb="31">
      <t>ジョウキン</t>
    </rPh>
    <rPh sb="32" eb="34">
      <t>センジュウ</t>
    </rPh>
    <rPh sb="36" eb="38">
      <t>ジョウキン</t>
    </rPh>
    <rPh sb="39" eb="41">
      <t>ケンム</t>
    </rPh>
    <rPh sb="43" eb="44">
      <t>ヒ</t>
    </rPh>
    <rPh sb="44" eb="46">
      <t>ジョウキン</t>
    </rPh>
    <rPh sb="47" eb="49">
      <t>センジュウ</t>
    </rPh>
    <rPh sb="51" eb="54">
      <t>ヒジョウキン</t>
    </rPh>
    <rPh sb="55" eb="57">
      <t>ケンム</t>
    </rPh>
    <rPh sb="63" eb="65">
      <t>キサイ</t>
    </rPh>
    <rPh sb="74" eb="75">
      <t>トウ</t>
    </rPh>
    <rPh sb="76" eb="77">
      <t>カカ</t>
    </rPh>
    <rPh sb="78" eb="80">
      <t>ショクイン</t>
    </rPh>
    <rPh sb="81" eb="83">
      <t>カハイ</t>
    </rPh>
    <rPh sb="84" eb="86">
      <t>クブン</t>
    </rPh>
    <rPh sb="88" eb="89">
      <t>ウエ</t>
    </rPh>
    <rPh sb="95" eb="96">
      <t>ニチ</t>
    </rPh>
    <rPh sb="100" eb="102">
      <t>キンム</t>
    </rPh>
    <rPh sb="102" eb="104">
      <t>ジカン</t>
    </rPh>
    <rPh sb="105" eb="107">
      <t>キサイ</t>
    </rPh>
    <phoneticPr fontId="18"/>
  </si>
  <si>
    <t>注４</t>
    <phoneticPr fontId="18"/>
  </si>
  <si>
    <t>　算出にあたっては、小数点第２位以下を切り捨ててください（ただし、前年度の平均利用者数の算定にあたっては小数点第２位以下を切り上げした数を、平均障害支援区分の算定にあたっては小数点第２位以下を四捨五入した数を、重度障害者割合の算出にあたっては小数点以下第１位を四捨五入した数を用いてください）。</t>
    <rPh sb="1" eb="3">
      <t>サンシュツ</t>
    </rPh>
    <rPh sb="10" eb="13">
      <t>ショウスウテン</t>
    </rPh>
    <rPh sb="13" eb="14">
      <t>ダイ</t>
    </rPh>
    <rPh sb="15" eb="16">
      <t>イ</t>
    </rPh>
    <rPh sb="16" eb="18">
      <t>イカ</t>
    </rPh>
    <rPh sb="19" eb="20">
      <t>キ</t>
    </rPh>
    <rPh sb="21" eb="22">
      <t>ス</t>
    </rPh>
    <rPh sb="33" eb="36">
      <t>ゼンネンド</t>
    </rPh>
    <rPh sb="37" eb="39">
      <t>ヘイキン</t>
    </rPh>
    <rPh sb="39" eb="42">
      <t>リヨウシャ</t>
    </rPh>
    <rPh sb="42" eb="43">
      <t>スウ</t>
    </rPh>
    <rPh sb="44" eb="46">
      <t>サンテイ</t>
    </rPh>
    <rPh sb="52" eb="55">
      <t>ショウスウテン</t>
    </rPh>
    <rPh sb="55" eb="56">
      <t>ダイ</t>
    </rPh>
    <rPh sb="57" eb="58">
      <t>イ</t>
    </rPh>
    <rPh sb="58" eb="60">
      <t>イカ</t>
    </rPh>
    <rPh sb="61" eb="62">
      <t>キ</t>
    </rPh>
    <rPh sb="63" eb="64">
      <t>ア</t>
    </rPh>
    <rPh sb="67" eb="68">
      <t>カズ</t>
    </rPh>
    <rPh sb="70" eb="72">
      <t>ヘイキン</t>
    </rPh>
    <rPh sb="74" eb="76">
      <t>シエン</t>
    </rPh>
    <rPh sb="76" eb="78">
      <t>クブン</t>
    </rPh>
    <rPh sb="79" eb="81">
      <t>サンテイ</t>
    </rPh>
    <rPh sb="87" eb="90">
      <t>ショウスウテン</t>
    </rPh>
    <rPh sb="90" eb="91">
      <t>ダイ</t>
    </rPh>
    <rPh sb="93" eb="95">
      <t>イカ</t>
    </rPh>
    <rPh sb="96" eb="100">
      <t>シシャゴニュウ</t>
    </rPh>
    <rPh sb="102" eb="103">
      <t>カズ</t>
    </rPh>
    <rPh sb="105" eb="107">
      <t>ジュウド</t>
    </rPh>
    <rPh sb="107" eb="110">
      <t>ショウガイシャ</t>
    </rPh>
    <rPh sb="110" eb="112">
      <t>ワリアイ</t>
    </rPh>
    <rPh sb="113" eb="115">
      <t>サンシュツ</t>
    </rPh>
    <rPh sb="121" eb="124">
      <t>ショウスウテン</t>
    </rPh>
    <rPh sb="124" eb="126">
      <t>イカ</t>
    </rPh>
    <rPh sb="126" eb="127">
      <t>ダイ</t>
    </rPh>
    <rPh sb="128" eb="129">
      <t>イ</t>
    </rPh>
    <rPh sb="130" eb="134">
      <t>シシャゴニュウ</t>
    </rPh>
    <rPh sb="136" eb="137">
      <t>カズ</t>
    </rPh>
    <rPh sb="138" eb="139">
      <t>モチ</t>
    </rPh>
    <phoneticPr fontId="18"/>
  </si>
  <si>
    <t>注５</t>
    <phoneticPr fontId="18"/>
  </si>
  <si>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18"/>
  </si>
  <si>
    <t>注６</t>
    <phoneticPr fontId="18"/>
  </si>
  <si>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1" eb="5">
      <t>カクジギョウショ</t>
    </rPh>
    <rPh sb="6" eb="8">
      <t>シセツ</t>
    </rPh>
    <rPh sb="12" eb="14">
      <t>シヨウ</t>
    </rPh>
    <rPh sb="18" eb="20">
      <t>キンム</t>
    </rPh>
    <rPh sb="20" eb="21">
      <t>ワリ</t>
    </rPh>
    <rPh sb="21" eb="22">
      <t>ヒョウ</t>
    </rPh>
    <rPh sb="22" eb="23">
      <t>トウ</t>
    </rPh>
    <rPh sb="24" eb="26">
      <t>ヘンコウ</t>
    </rPh>
    <rPh sb="27" eb="29">
      <t>トドケデ</t>
    </rPh>
    <rPh sb="30" eb="32">
      <t>バアイ</t>
    </rPh>
    <rPh sb="33" eb="36">
      <t>ヘンコウゴ</t>
    </rPh>
    <rPh sb="37" eb="39">
      <t>ヨテイ</t>
    </rPh>
    <rPh sb="39" eb="41">
      <t>キンム</t>
    </rPh>
    <rPh sb="41" eb="42">
      <t>ワ</t>
    </rPh>
    <rPh sb="42" eb="43">
      <t>ヒョウ</t>
    </rPh>
    <rPh sb="43" eb="44">
      <t>トウ</t>
    </rPh>
    <rPh sb="49" eb="51">
      <t>トドケデ</t>
    </rPh>
    <rPh sb="52" eb="54">
      <t>タイショウ</t>
    </rPh>
    <rPh sb="57" eb="60">
      <t>ジュウギョウシャ</t>
    </rPh>
    <rPh sb="61" eb="63">
      <t>ショクシュ</t>
    </rPh>
    <rPh sb="64" eb="66">
      <t>キンム</t>
    </rPh>
    <rPh sb="66" eb="68">
      <t>ケイタイ</t>
    </rPh>
    <rPh sb="69" eb="71">
      <t>シメイ</t>
    </rPh>
    <rPh sb="72" eb="74">
      <t>トウガイ</t>
    </rPh>
    <rPh sb="74" eb="76">
      <t>ギョウム</t>
    </rPh>
    <rPh sb="77" eb="79">
      <t>キンム</t>
    </rPh>
    <rPh sb="79" eb="81">
      <t>ジカン</t>
    </rPh>
    <rPh sb="81" eb="82">
      <t>オヨ</t>
    </rPh>
    <rPh sb="83" eb="85">
      <t>カンゴ</t>
    </rPh>
    <rPh sb="85" eb="87">
      <t>ショクイン</t>
    </rPh>
    <rPh sb="88" eb="90">
      <t>カイゴ</t>
    </rPh>
    <rPh sb="90" eb="92">
      <t>ショクイン</t>
    </rPh>
    <rPh sb="93" eb="95">
      <t>ハイチ</t>
    </rPh>
    <rPh sb="95" eb="97">
      <t>ジョウキョウ</t>
    </rPh>
    <rPh sb="98" eb="100">
      <t>カンケイ</t>
    </rPh>
    <rPh sb="102" eb="104">
      <t>バアイ</t>
    </rPh>
    <rPh sb="106" eb="108">
      <t>カクニン</t>
    </rPh>
    <rPh sb="111" eb="113">
      <t>バアイ</t>
    </rPh>
    <rPh sb="117" eb="119">
      <t>ショルイ</t>
    </rPh>
    <rPh sb="123" eb="125">
      <t>テンプ</t>
    </rPh>
    <rPh sb="125" eb="127">
      <t>ショルイ</t>
    </rPh>
    <rPh sb="130" eb="131">
      <t>サ</t>
    </rPh>
    <rPh sb="132" eb="133">
      <t>ツカ</t>
    </rPh>
    <phoneticPr fontId="18"/>
  </si>
  <si>
    <t>（様式６）</t>
    <phoneticPr fontId="2"/>
  </si>
  <si>
    <t>（様式７）</t>
    <phoneticPr fontId="2"/>
  </si>
  <si>
    <t>②地域貢献や地域交流の実現に向けての具体的な活動等の案</t>
  </si>
  <si>
    <t>運営計画書</t>
    <rPh sb="0" eb="2">
      <t>ウンエイ</t>
    </rPh>
    <rPh sb="2" eb="4">
      <t>ケイカク</t>
    </rPh>
    <rPh sb="4" eb="5">
      <t>ショ</t>
    </rPh>
    <phoneticPr fontId="2"/>
  </si>
  <si>
    <t>（２）施設運営の基本方針</t>
    <phoneticPr fontId="2"/>
  </si>
  <si>
    <t>（３）利用者への支援</t>
    <phoneticPr fontId="2"/>
  </si>
  <si>
    <t>（１）法人の理念</t>
    <phoneticPr fontId="2"/>
  </si>
  <si>
    <t>（４）サービスの質の向上のための取り組み</t>
    <phoneticPr fontId="2"/>
  </si>
  <si>
    <t>（５）設備</t>
    <rPh sb="3" eb="5">
      <t>セツビ</t>
    </rPh>
    <phoneticPr fontId="2"/>
  </si>
  <si>
    <t>（７）その他、施設独自の取り組み等</t>
    <rPh sb="16" eb="17">
      <t>トウ</t>
    </rPh>
    <phoneticPr fontId="2"/>
  </si>
  <si>
    <t>健康福祉局障害福祉サービス指導課</t>
    <rPh sb="0" eb="2">
      <t>ケンコウ</t>
    </rPh>
    <rPh sb="2" eb="4">
      <t>フクシ</t>
    </rPh>
    <rPh sb="4" eb="5">
      <t>キョク</t>
    </rPh>
    <rPh sb="5" eb="7">
      <t>ショウガイ</t>
    </rPh>
    <rPh sb="7" eb="9">
      <t>フクシ</t>
    </rPh>
    <rPh sb="13" eb="16">
      <t>シドウカ</t>
    </rPh>
    <phoneticPr fontId="18"/>
  </si>
  <si>
    <t>・確認内容（想定している事業内容は、指定上の人員配置基準及び設備基準を満たしているか）</t>
    <rPh sb="1" eb="3">
      <t>カクニン</t>
    </rPh>
    <rPh sb="3" eb="5">
      <t>ナイヨウ</t>
    </rPh>
    <rPh sb="6" eb="8">
      <t>ソウテイ</t>
    </rPh>
    <rPh sb="12" eb="14">
      <t>ジギョウ</t>
    </rPh>
    <rPh sb="14" eb="16">
      <t>ナイヨウ</t>
    </rPh>
    <rPh sb="18" eb="20">
      <t>シテイ</t>
    </rPh>
    <rPh sb="20" eb="21">
      <t>ジョウ</t>
    </rPh>
    <rPh sb="22" eb="24">
      <t>ジンイン</t>
    </rPh>
    <rPh sb="24" eb="26">
      <t>ハイチ</t>
    </rPh>
    <rPh sb="26" eb="28">
      <t>キジュン</t>
    </rPh>
    <rPh sb="28" eb="29">
      <t>オヨ</t>
    </rPh>
    <rPh sb="30" eb="32">
      <t>セツビ</t>
    </rPh>
    <rPh sb="32" eb="34">
      <t>キジュン</t>
    </rPh>
    <rPh sb="35" eb="36">
      <t>ミ</t>
    </rPh>
    <phoneticPr fontId="18"/>
  </si>
  <si>
    <t>（様式８）</t>
    <phoneticPr fontId="2"/>
  </si>
  <si>
    <t>（様式９－１）</t>
    <phoneticPr fontId="2"/>
  </si>
  <si>
    <t>（様式９－２）</t>
    <phoneticPr fontId="2"/>
  </si>
  <si>
    <t>（様式９－３）</t>
    <phoneticPr fontId="2"/>
  </si>
  <si>
    <t>償還計画表(機構借入金用)</t>
    <phoneticPr fontId="2"/>
  </si>
  <si>
    <t>（様式12）</t>
    <phoneticPr fontId="2"/>
  </si>
  <si>
    <t>就任承諾書</t>
    <phoneticPr fontId="2"/>
  </si>
  <si>
    <t>（様式10-1）</t>
    <phoneticPr fontId="2"/>
  </si>
  <si>
    <t>（様式10-2）</t>
    <phoneticPr fontId="2"/>
  </si>
  <si>
    <t>（様式10）別紙1</t>
    <rPh sb="6" eb="8">
      <t>ベッシ</t>
    </rPh>
    <phoneticPr fontId="2"/>
  </si>
  <si>
    <t>（様式10）別紙2</t>
    <rPh sb="6" eb="8">
      <t>ベッシ</t>
    </rPh>
    <phoneticPr fontId="2"/>
  </si>
  <si>
    <t>（様式10）別紙3</t>
    <rPh sb="6" eb="8">
      <t>ベッシ</t>
    </rPh>
    <phoneticPr fontId="2"/>
  </si>
  <si>
    <t>（様式11）</t>
    <phoneticPr fontId="2"/>
  </si>
  <si>
    <t>融資機関ごとに作成し、寄付者別充当内訳（別紙1）を添付すること。なお、既存借り入れがある場合は、全ての借り入れについて、既存施設の償還計画表（別紙2・別紙3）を提出すること</t>
    <rPh sb="11" eb="13">
      <t>キフ</t>
    </rPh>
    <rPh sb="13" eb="14">
      <t>シャ</t>
    </rPh>
    <rPh sb="14" eb="15">
      <t>ベツ</t>
    </rPh>
    <rPh sb="15" eb="17">
      <t>ジュウトウ</t>
    </rPh>
    <rPh sb="17" eb="19">
      <t>ウチワケ</t>
    </rPh>
    <rPh sb="75" eb="77">
      <t>ベッシ</t>
    </rPh>
    <phoneticPr fontId="2"/>
  </si>
  <si>
    <t>福祉医療機構以外からの借入（協調融資も含む）を予定している場合は提出すること</t>
    <rPh sb="19" eb="20">
      <t>フク</t>
    </rPh>
    <phoneticPr fontId="2"/>
  </si>
  <si>
    <t>贈与確約書</t>
  </si>
  <si>
    <t>１　現金</t>
  </si>
  <si>
    <t>金○○○○○○円</t>
  </si>
  <si>
    <t>（内訳）</t>
  </si>
  <si>
    <t>建設自己資金　○○○○○○円</t>
  </si>
  <si>
    <t>運転資金　　　○○○○○○円</t>
  </si>
  <si>
    <t>法人事務費　　○○○○○○円</t>
  </si>
  <si>
    <t>２　土地</t>
  </si>
  <si>
    <t>仙台市○○区○○　○丁目○番所在の土地1筆　○○㎡</t>
  </si>
  <si>
    <t>・・・・・</t>
  </si>
  <si>
    <t>３　建物</t>
  </si>
  <si>
    <t>仙台市○○区○○　○丁目○番所在の○○造○階建建物1棟　○○㎡</t>
  </si>
  <si>
    <t>４　什器備品</t>
  </si>
  <si>
    <t>（別紙明細書のとおり）</t>
  </si>
  <si>
    <t>　○○○○（以下「甲」という。）と○○○（法人名）○○○○（代表者職氏名）（以下「乙」という。）は、次のとおり贈与を確約する。</t>
    <phoneticPr fontId="2"/>
  </si>
  <si>
    <t>第１条</t>
    <phoneticPr fontId="2"/>
  </si>
  <si>
    <t>　甲は、○○○（法人名）に、別記１の目録記載の財産等を贈与することを約し、乙はこれを承諾した。</t>
    <phoneticPr fontId="2"/>
  </si>
  <si>
    <t>第２条</t>
    <phoneticPr fontId="2"/>
  </si>
  <si>
    <t>第３条</t>
  </si>
  <si>
    <t>　上記確約を証するため、同文２通を作成し、甲、乙署名押印のうえ各１通を所持する。</t>
    <phoneticPr fontId="2"/>
  </si>
  <si>
    <t>甲</t>
    <rPh sb="0" eb="1">
      <t>コウ</t>
    </rPh>
    <phoneticPr fontId="2"/>
  </si>
  <si>
    <t>乙</t>
    <rPh sb="0" eb="1">
      <t>オツ</t>
    </rPh>
    <phoneticPr fontId="2"/>
  </si>
  <si>
    <r>
      <rPr>
        <sz val="7"/>
        <color theme="1"/>
        <rFont val="ＭＳ 明朝"/>
        <family val="1"/>
        <charset val="128"/>
      </rPr>
      <t xml:space="preserve">  </t>
    </r>
    <r>
      <rPr>
        <sz val="10.5"/>
        <color theme="1"/>
        <rFont val="ＭＳ 明朝"/>
        <family val="1"/>
        <charset val="128"/>
      </rPr>
      <t>　この確約に定めていない事項については、甲、乙は誠意をもって協議のうえ決定するものとする。</t>
    </r>
    <phoneticPr fontId="2"/>
  </si>
  <si>
    <t>氏名</t>
    <phoneticPr fontId="2"/>
  </si>
  <si>
    <t>印</t>
    <rPh sb="0" eb="1">
      <t>イン</t>
    </rPh>
    <phoneticPr fontId="2"/>
  </si>
  <si>
    <t>○○○○（法人代表者職氏名）</t>
    <phoneticPr fontId="2"/>
  </si>
  <si>
    <t>（様式12）別記</t>
    <rPh sb="6" eb="8">
      <t>ベッキ</t>
    </rPh>
    <phoneticPr fontId="2"/>
  </si>
  <si>
    <t>目録</t>
    <rPh sb="0" eb="2">
      <t>モクロク</t>
    </rPh>
    <phoneticPr fontId="2"/>
  </si>
  <si>
    <t>（様式13）</t>
    <phoneticPr fontId="2"/>
  </si>
  <si>
    <t>償還計画書作成にあたっての注意事項</t>
    <rPh sb="0" eb="2">
      <t>ショウカン</t>
    </rPh>
    <rPh sb="2" eb="5">
      <t>ケイカクショ</t>
    </rPh>
    <rPh sb="5" eb="7">
      <t>サクセイ</t>
    </rPh>
    <rPh sb="13" eb="15">
      <t>チュウイ</t>
    </rPh>
    <rPh sb="15" eb="17">
      <t>ジコウ</t>
    </rPh>
    <phoneticPr fontId="18"/>
  </si>
  <si>
    <t>「寄附金」等を償還財源とする場合は、別紙１「寄付者別充当額内訳」を寄付者ごとに内訳を記載してください。</t>
    <rPh sb="1" eb="4">
      <t>キフキン</t>
    </rPh>
    <rPh sb="5" eb="6">
      <t>トウ</t>
    </rPh>
    <rPh sb="7" eb="9">
      <t>ショウカン</t>
    </rPh>
    <rPh sb="9" eb="11">
      <t>ザイゲン</t>
    </rPh>
    <rPh sb="14" eb="16">
      <t>バアイ</t>
    </rPh>
    <rPh sb="18" eb="20">
      <t>ベッシ</t>
    </rPh>
    <rPh sb="33" eb="35">
      <t>キフ</t>
    </rPh>
    <rPh sb="35" eb="36">
      <t>シャ</t>
    </rPh>
    <rPh sb="39" eb="41">
      <t>ウチワケ</t>
    </rPh>
    <rPh sb="42" eb="44">
      <t>キサイ</t>
    </rPh>
    <phoneticPr fontId="18"/>
  </si>
  <si>
    <t xml:space="preserve">  現在、法人において既存施設整備に伴う借入がある場合、又は資金計画において今年度に借入を予定している場合は、施設毎及び借入先毎に別紙３により償還計画書を作成してください。 
　また別紙２には別紙３に基づき、借入先毎の今年度以降の償還合計額の集計を作成してください。</t>
    <rPh sb="2" eb="4">
      <t>ゲンザイ</t>
    </rPh>
    <rPh sb="5" eb="7">
      <t>ホウジン</t>
    </rPh>
    <rPh sb="11" eb="13">
      <t>キゾン</t>
    </rPh>
    <rPh sb="13" eb="15">
      <t>シセツ</t>
    </rPh>
    <rPh sb="15" eb="17">
      <t>セイビ</t>
    </rPh>
    <rPh sb="18" eb="19">
      <t>トモナ</t>
    </rPh>
    <rPh sb="20" eb="22">
      <t>カリイレ</t>
    </rPh>
    <rPh sb="25" eb="27">
      <t>バアイ</t>
    </rPh>
    <rPh sb="28" eb="29">
      <t>マタ</t>
    </rPh>
    <rPh sb="30" eb="32">
      <t>シキン</t>
    </rPh>
    <rPh sb="32" eb="34">
      <t>ケイカク</t>
    </rPh>
    <rPh sb="38" eb="41">
      <t>コンネンド</t>
    </rPh>
    <rPh sb="42" eb="44">
      <t>カリイレ</t>
    </rPh>
    <rPh sb="45" eb="47">
      <t>ヨテイ</t>
    </rPh>
    <rPh sb="51" eb="53">
      <t>バアイ</t>
    </rPh>
    <rPh sb="55" eb="57">
      <t>シセツ</t>
    </rPh>
    <rPh sb="57" eb="58">
      <t>ゴト</t>
    </rPh>
    <rPh sb="58" eb="59">
      <t>オヨ</t>
    </rPh>
    <rPh sb="60" eb="62">
      <t>カリイレ</t>
    </rPh>
    <rPh sb="62" eb="63">
      <t>サキ</t>
    </rPh>
    <rPh sb="63" eb="64">
      <t>ゴト</t>
    </rPh>
    <rPh sb="65" eb="67">
      <t>ベッシ</t>
    </rPh>
    <rPh sb="71" eb="73">
      <t>ショウカン</t>
    </rPh>
    <rPh sb="73" eb="76">
      <t>ケイカクショ</t>
    </rPh>
    <rPh sb="77" eb="79">
      <t>サクセイ</t>
    </rPh>
    <rPh sb="91" eb="93">
      <t>ベッシ</t>
    </rPh>
    <rPh sb="100" eb="101">
      <t>モト</t>
    </rPh>
    <rPh sb="104" eb="106">
      <t>カリイ</t>
    </rPh>
    <rPh sb="106" eb="107">
      <t>サキ</t>
    </rPh>
    <rPh sb="107" eb="108">
      <t>ゴト</t>
    </rPh>
    <rPh sb="109" eb="111">
      <t>コンネン</t>
    </rPh>
    <rPh sb="112" eb="114">
      <t>イコウ</t>
    </rPh>
    <rPh sb="115" eb="117">
      <t>ショウカン</t>
    </rPh>
    <rPh sb="117" eb="119">
      <t>ゴウケイ</t>
    </rPh>
    <rPh sb="119" eb="120">
      <t>ガク</t>
    </rPh>
    <rPh sb="121" eb="123">
      <t>シュウケイ</t>
    </rPh>
    <rPh sb="124" eb="126">
      <t>サクセイ</t>
    </rPh>
    <phoneticPr fontId="18"/>
  </si>
  <si>
    <t>個人資産・負債等状況調書</t>
    <rPh sb="0" eb="2">
      <t>コジン</t>
    </rPh>
    <rPh sb="2" eb="4">
      <t>シサン</t>
    </rPh>
    <rPh sb="5" eb="7">
      <t>フサイ</t>
    </rPh>
    <rPh sb="7" eb="8">
      <t>トウ</t>
    </rPh>
    <rPh sb="8" eb="10">
      <t>ジョウキョウ</t>
    </rPh>
    <rPh sb="10" eb="12">
      <t>チョウショ</t>
    </rPh>
    <phoneticPr fontId="18"/>
  </si>
  <si>
    <t>贈与者氏名</t>
    <rPh sb="0" eb="3">
      <t>ゾウヨシャ</t>
    </rPh>
    <rPh sb="3" eb="5">
      <t>シメイ</t>
    </rPh>
    <phoneticPr fontId="18"/>
  </si>
  <si>
    <t>法人との関係</t>
    <rPh sb="0" eb="2">
      <t>ホウジン</t>
    </rPh>
    <rPh sb="4" eb="6">
      <t>カンケイ</t>
    </rPh>
    <phoneticPr fontId="18"/>
  </si>
  <si>
    <t>科目</t>
    <rPh sb="0" eb="2">
      <t>カモク</t>
    </rPh>
    <phoneticPr fontId="18"/>
  </si>
  <si>
    <t>金額（評価額）</t>
    <rPh sb="0" eb="2">
      <t>キンガク</t>
    </rPh>
    <rPh sb="3" eb="6">
      <t>ヒョウカガク</t>
    </rPh>
    <phoneticPr fontId="18"/>
  </si>
  <si>
    <t>贈与者の負債等状況</t>
    <rPh sb="0" eb="3">
      <t>ゾウヨシャ</t>
    </rPh>
    <rPh sb="4" eb="6">
      <t>フサイ</t>
    </rPh>
    <rPh sb="6" eb="7">
      <t>トウ</t>
    </rPh>
    <rPh sb="7" eb="9">
      <t>ジョウキョウ</t>
    </rPh>
    <phoneticPr fontId="18"/>
  </si>
  <si>
    <t>相手先</t>
    <rPh sb="0" eb="3">
      <t>アイテサキ</t>
    </rPh>
    <phoneticPr fontId="18"/>
  </si>
  <si>
    <t>償還期限</t>
    <rPh sb="0" eb="2">
      <t>ショウカン</t>
    </rPh>
    <rPh sb="2" eb="4">
      <t>キゲン</t>
    </rPh>
    <phoneticPr fontId="18"/>
  </si>
  <si>
    <t>負債残高</t>
    <rPh sb="0" eb="2">
      <t>フサイ</t>
    </rPh>
    <rPh sb="2" eb="4">
      <t>ザンダカ</t>
    </rPh>
    <phoneticPr fontId="18"/>
  </si>
  <si>
    <t>土地</t>
    <rPh sb="0" eb="2">
      <t>トチ</t>
    </rPh>
    <phoneticPr fontId="18"/>
  </si>
  <si>
    <t>㎡</t>
    <phoneticPr fontId="18"/>
  </si>
  <si>
    <t>借入金</t>
    <rPh sb="0" eb="2">
      <t>カリイレ</t>
    </rPh>
    <rPh sb="2" eb="3">
      <t>キン</t>
    </rPh>
    <phoneticPr fontId="18"/>
  </si>
  <si>
    <t>千円</t>
    <rPh sb="0" eb="2">
      <t>センエン</t>
    </rPh>
    <phoneticPr fontId="18"/>
  </si>
  <si>
    <t>（内訳は別紙のとおり）</t>
    <rPh sb="1" eb="3">
      <t>ウチワケ</t>
    </rPh>
    <rPh sb="4" eb="6">
      <t>ベッシ</t>
    </rPh>
    <phoneticPr fontId="18"/>
  </si>
  <si>
    <t>建物</t>
    <rPh sb="0" eb="2">
      <t>タテモノ</t>
    </rPh>
    <phoneticPr fontId="18"/>
  </si>
  <si>
    <t>その他</t>
    <rPh sb="2" eb="3">
      <t>タ</t>
    </rPh>
    <phoneticPr fontId="18"/>
  </si>
  <si>
    <t>現金・預金</t>
    <rPh sb="0" eb="2">
      <t>ゲンキン</t>
    </rPh>
    <rPh sb="3" eb="5">
      <t>ヨキン</t>
    </rPh>
    <phoneticPr fontId="18"/>
  </si>
  <si>
    <t>有価証券</t>
    <rPh sb="0" eb="2">
      <t>ユウカ</t>
    </rPh>
    <rPh sb="2" eb="4">
      <t>ショウケン</t>
    </rPh>
    <phoneticPr fontId="18"/>
  </si>
  <si>
    <t>負債合計(B)</t>
    <rPh sb="0" eb="2">
      <t>フサイ</t>
    </rPh>
    <rPh sb="2" eb="4">
      <t>ゴウケイ</t>
    </rPh>
    <phoneticPr fontId="18"/>
  </si>
  <si>
    <t>連帯保証状況</t>
    <rPh sb="0" eb="2">
      <t>レンタイ</t>
    </rPh>
    <rPh sb="2" eb="4">
      <t>ホショウ</t>
    </rPh>
    <rPh sb="4" eb="6">
      <t>ジョウキョウ</t>
    </rPh>
    <phoneticPr fontId="18"/>
  </si>
  <si>
    <t>保証相手</t>
    <rPh sb="0" eb="2">
      <t>ホショウ</t>
    </rPh>
    <rPh sb="2" eb="4">
      <t>アイテ</t>
    </rPh>
    <phoneticPr fontId="18"/>
  </si>
  <si>
    <t>借入の相手先</t>
    <rPh sb="0" eb="2">
      <t>カリイレ</t>
    </rPh>
    <rPh sb="3" eb="6">
      <t>アイテサキ</t>
    </rPh>
    <phoneticPr fontId="18"/>
  </si>
  <si>
    <t>保証金額</t>
    <rPh sb="0" eb="2">
      <t>ホショウ</t>
    </rPh>
    <rPh sb="2" eb="4">
      <t>キンガク</t>
    </rPh>
    <phoneticPr fontId="18"/>
  </si>
  <si>
    <t>資産合計(A)</t>
    <rPh sb="0" eb="2">
      <t>シサン</t>
    </rPh>
    <rPh sb="2" eb="4">
      <t>ゴウケイ</t>
    </rPh>
    <phoneticPr fontId="18"/>
  </si>
  <si>
    <t>連帯保証</t>
    <rPh sb="0" eb="2">
      <t>レンタイ</t>
    </rPh>
    <rPh sb="2" eb="4">
      <t>ホショウ</t>
    </rPh>
    <phoneticPr fontId="18"/>
  </si>
  <si>
    <t>連帯保証合計</t>
    <rPh sb="0" eb="2">
      <t>レンタイ</t>
    </rPh>
    <rPh sb="2" eb="4">
      <t>ホショウ</t>
    </rPh>
    <rPh sb="4" eb="6">
      <t>ゴウケイ</t>
    </rPh>
    <phoneticPr fontId="18"/>
  </si>
  <si>
    <t>正味財産＝資産合計(A)－負債合計(B)</t>
    <rPh sb="0" eb="2">
      <t>ショウミ</t>
    </rPh>
    <rPh sb="2" eb="4">
      <t>ザイサン</t>
    </rPh>
    <rPh sb="5" eb="7">
      <t>シサン</t>
    </rPh>
    <rPh sb="7" eb="9">
      <t>ゴウケイ</t>
    </rPh>
    <rPh sb="13" eb="15">
      <t>フサイ</t>
    </rPh>
    <rPh sb="15" eb="17">
      <t>ゴウケイ</t>
    </rPh>
    <phoneticPr fontId="18"/>
  </si>
  <si>
    <t>前年度の課税所得額</t>
    <rPh sb="0" eb="3">
      <t>ゼンネンド</t>
    </rPh>
    <rPh sb="4" eb="6">
      <t>カゼイ</t>
    </rPh>
    <rPh sb="6" eb="9">
      <t>ショトクガク</t>
    </rPh>
    <phoneticPr fontId="18"/>
  </si>
  <si>
    <t>上記の内容については事実と相違ありません。</t>
    <rPh sb="0" eb="2">
      <t>ジョウキ</t>
    </rPh>
    <rPh sb="3" eb="5">
      <t>ナイヨウ</t>
    </rPh>
    <rPh sb="10" eb="12">
      <t>ジジツ</t>
    </rPh>
    <rPh sb="13" eb="15">
      <t>ソウイ</t>
    </rPh>
    <phoneticPr fontId="18"/>
  </si>
  <si>
    <t xml:space="preserve">      令和      年      月      日</t>
    <rPh sb="6" eb="8">
      <t>レイワ</t>
    </rPh>
    <rPh sb="14" eb="15">
      <t>ネン</t>
    </rPh>
    <rPh sb="21" eb="22">
      <t>ツキ</t>
    </rPh>
    <rPh sb="28" eb="29">
      <t>ニチ</t>
    </rPh>
    <phoneticPr fontId="18"/>
  </si>
  <si>
    <r>
      <t>氏  名</t>
    </r>
    <r>
      <rPr>
        <u/>
        <sz val="11"/>
        <rFont val="ＭＳ 明朝"/>
        <family val="1"/>
        <charset val="128"/>
      </rPr>
      <t xml:space="preserve">                                     </t>
    </r>
    <rPh sb="0" eb="1">
      <t>シ</t>
    </rPh>
    <rPh sb="3" eb="4">
      <t>メイ</t>
    </rPh>
    <phoneticPr fontId="18"/>
  </si>
  <si>
    <t>※氏名は、必ず本人が署名すること。困難な場合は、記名押印すること。</t>
    <rPh sb="1" eb="3">
      <t>シメイ</t>
    </rPh>
    <rPh sb="5" eb="6">
      <t>カナラ</t>
    </rPh>
    <rPh sb="7" eb="9">
      <t>ホンニン</t>
    </rPh>
    <rPh sb="10" eb="12">
      <t>ショメイ</t>
    </rPh>
    <rPh sb="17" eb="19">
      <t>コンナン</t>
    </rPh>
    <rPh sb="20" eb="22">
      <t>バアイ</t>
    </rPh>
    <rPh sb="24" eb="26">
      <t>キメイ</t>
    </rPh>
    <rPh sb="26" eb="28">
      <t>オウイン</t>
    </rPh>
    <phoneticPr fontId="18"/>
  </si>
  <si>
    <t>土地・建物の地番</t>
    <rPh sb="0" eb="2">
      <t>トチ</t>
    </rPh>
    <rPh sb="3" eb="5">
      <t>タテモノ</t>
    </rPh>
    <rPh sb="6" eb="8">
      <t>チバン</t>
    </rPh>
    <phoneticPr fontId="18"/>
  </si>
  <si>
    <t>面積</t>
    <rPh sb="0" eb="2">
      <t>メンセキ</t>
    </rPh>
    <phoneticPr fontId="18"/>
  </si>
  <si>
    <t>評価額</t>
    <rPh sb="0" eb="3">
      <t>ヒョウカガク</t>
    </rPh>
    <phoneticPr fontId="18"/>
  </si>
  <si>
    <t>抵当権設定の有無</t>
    <rPh sb="0" eb="3">
      <t>テイトウケン</t>
    </rPh>
    <rPh sb="3" eb="5">
      <t>セッテイ</t>
    </rPh>
    <rPh sb="6" eb="8">
      <t>ウム</t>
    </rPh>
    <phoneticPr fontId="18"/>
  </si>
  <si>
    <t>□ 有 ・ □ 無</t>
    <rPh sb="2" eb="3">
      <t>ア</t>
    </rPh>
    <rPh sb="8" eb="9">
      <t>ナ</t>
    </rPh>
    <phoneticPr fontId="18"/>
  </si>
  <si>
    <t>土地合計</t>
    <rPh sb="0" eb="2">
      <t>トチ</t>
    </rPh>
    <rPh sb="2" eb="4">
      <t>ゴウケイ</t>
    </rPh>
    <phoneticPr fontId="18"/>
  </si>
  <si>
    <t>建物合計</t>
    <rPh sb="0" eb="2">
      <t>タテモノ</t>
    </rPh>
    <rPh sb="2" eb="4">
      <t>ゴウケイ</t>
    </rPh>
    <phoneticPr fontId="18"/>
  </si>
  <si>
    <t>１</t>
    <phoneticPr fontId="18"/>
  </si>
  <si>
    <t xml:space="preserve">  資金計画書又は事業予定地確保において、個人から贈与を受けることを予定している場合は、贈与者全員について作成してください。</t>
    <rPh sb="2" eb="4">
      <t>シキン</t>
    </rPh>
    <rPh sb="4" eb="6">
      <t>ケイカク</t>
    </rPh>
    <rPh sb="6" eb="7">
      <t>ショ</t>
    </rPh>
    <rPh sb="7" eb="8">
      <t>マタ</t>
    </rPh>
    <rPh sb="9" eb="11">
      <t>ジギョウ</t>
    </rPh>
    <rPh sb="11" eb="14">
      <t>ヨテイチ</t>
    </rPh>
    <rPh sb="14" eb="16">
      <t>カクホ</t>
    </rPh>
    <rPh sb="21" eb="23">
      <t>コジン</t>
    </rPh>
    <rPh sb="25" eb="27">
      <t>ゾウヨ</t>
    </rPh>
    <rPh sb="28" eb="29">
      <t>ウ</t>
    </rPh>
    <rPh sb="34" eb="36">
      <t>ヨテイ</t>
    </rPh>
    <rPh sb="40" eb="42">
      <t>バアイ</t>
    </rPh>
    <rPh sb="44" eb="47">
      <t>ゾウヨシャ</t>
    </rPh>
    <rPh sb="47" eb="49">
      <t>ゼンイン</t>
    </rPh>
    <rPh sb="53" eb="55">
      <t>サクセイ</t>
    </rPh>
    <phoneticPr fontId="18"/>
  </si>
  <si>
    <t>２</t>
    <phoneticPr fontId="18"/>
  </si>
  <si>
    <t>(１)</t>
    <phoneticPr fontId="18"/>
  </si>
  <si>
    <t xml:space="preserve">  「土地・建物の地番」には、地番のほかに（共有  持分○／○）と記載してください。</t>
    <rPh sb="3" eb="5">
      <t>トチ</t>
    </rPh>
    <rPh sb="6" eb="8">
      <t>タテモノ</t>
    </rPh>
    <rPh sb="9" eb="11">
      <t>チバン</t>
    </rPh>
    <rPh sb="15" eb="17">
      <t>チバン</t>
    </rPh>
    <rPh sb="22" eb="24">
      <t>キョウユウ</t>
    </rPh>
    <rPh sb="26" eb="28">
      <t>モチブン</t>
    </rPh>
    <rPh sb="33" eb="35">
      <t>キサイ</t>
    </rPh>
    <phoneticPr fontId="18"/>
  </si>
  <si>
    <t>(２)</t>
    <phoneticPr fontId="18"/>
  </si>
  <si>
    <t xml:space="preserve">  「面積」には、他の共有者の分も含めた全体の面積を記載してください。</t>
    <rPh sb="3" eb="5">
      <t>メンセキ</t>
    </rPh>
    <rPh sb="9" eb="10">
      <t>タ</t>
    </rPh>
    <rPh sb="11" eb="14">
      <t>キョウユウシャ</t>
    </rPh>
    <rPh sb="15" eb="16">
      <t>ブン</t>
    </rPh>
    <rPh sb="17" eb="18">
      <t>フク</t>
    </rPh>
    <rPh sb="20" eb="22">
      <t>ゼンタイ</t>
    </rPh>
    <rPh sb="23" eb="25">
      <t>メンセキ</t>
    </rPh>
    <rPh sb="26" eb="28">
      <t>キサイ</t>
    </rPh>
    <phoneticPr fontId="18"/>
  </si>
  <si>
    <t>(３)</t>
    <phoneticPr fontId="18"/>
  </si>
  <si>
    <t xml:space="preserve">  「評価額」には、評価額を当該持分で按分した金額を記載してください。</t>
    <rPh sb="3" eb="6">
      <t>ヒョウカガク</t>
    </rPh>
    <rPh sb="10" eb="13">
      <t>ヒョウカガク</t>
    </rPh>
    <rPh sb="14" eb="16">
      <t>トウガイ</t>
    </rPh>
    <rPh sb="16" eb="18">
      <t>モチブン</t>
    </rPh>
    <rPh sb="19" eb="21">
      <t>アンブン</t>
    </rPh>
    <rPh sb="23" eb="25">
      <t>キンガク</t>
    </rPh>
    <phoneticPr fontId="18"/>
  </si>
  <si>
    <t>３</t>
    <phoneticPr fontId="18"/>
  </si>
  <si>
    <t xml:space="preserve">  贈与者が同一の相手から複数の借入を行っている場合は、それぞれ別段に記入してください。</t>
    <rPh sb="2" eb="5">
      <t>ゾウヨシャ</t>
    </rPh>
    <rPh sb="6" eb="8">
      <t>ドウイツ</t>
    </rPh>
    <rPh sb="9" eb="11">
      <t>アイテ</t>
    </rPh>
    <rPh sb="13" eb="15">
      <t>フクスウ</t>
    </rPh>
    <rPh sb="16" eb="18">
      <t>カリイレ</t>
    </rPh>
    <rPh sb="19" eb="20">
      <t>オコナ</t>
    </rPh>
    <rPh sb="24" eb="26">
      <t>バアイ</t>
    </rPh>
    <rPh sb="32" eb="34">
      <t>ベツダン</t>
    </rPh>
    <rPh sb="35" eb="37">
      <t>キニュウ</t>
    </rPh>
    <phoneticPr fontId="18"/>
  </si>
  <si>
    <t>４</t>
    <phoneticPr fontId="18"/>
  </si>
  <si>
    <t xml:space="preserve">  氏名は、必ず本人が署名すること。困難な場合は、記名押印すること。
 （押印する場合は、添付する印鑑登録証明書の印影と一致すること）</t>
    <rPh sb="2" eb="4">
      <t>シメイ</t>
    </rPh>
    <rPh sb="6" eb="7">
      <t>カナラ</t>
    </rPh>
    <rPh sb="8" eb="10">
      <t>ホンニン</t>
    </rPh>
    <rPh sb="11" eb="13">
      <t>ショメイ</t>
    </rPh>
    <rPh sb="18" eb="20">
      <t>コンナン</t>
    </rPh>
    <rPh sb="21" eb="23">
      <t>バアイ</t>
    </rPh>
    <rPh sb="25" eb="27">
      <t>キメイ</t>
    </rPh>
    <rPh sb="27" eb="29">
      <t>オウイン</t>
    </rPh>
    <rPh sb="37" eb="39">
      <t>オウイン</t>
    </rPh>
    <rPh sb="41" eb="43">
      <t>バアイ</t>
    </rPh>
    <rPh sb="45" eb="47">
      <t>テンプ</t>
    </rPh>
    <rPh sb="49" eb="51">
      <t>インカン</t>
    </rPh>
    <rPh sb="51" eb="53">
      <t>トウロク</t>
    </rPh>
    <rPh sb="53" eb="56">
      <t>ショウメイショ</t>
    </rPh>
    <rPh sb="57" eb="59">
      <t>インエイ</t>
    </rPh>
    <rPh sb="60" eb="62">
      <t>イッチ</t>
    </rPh>
    <phoneticPr fontId="18"/>
  </si>
  <si>
    <t>５</t>
    <phoneticPr fontId="18"/>
  </si>
  <si>
    <t>作成にあたっての注意事項</t>
    <rPh sb="0" eb="2">
      <t>サクセイ</t>
    </rPh>
    <rPh sb="8" eb="10">
      <t>チュウイ</t>
    </rPh>
    <rPh sb="10" eb="12">
      <t>ジコウ</t>
    </rPh>
    <phoneticPr fontId="18"/>
  </si>
  <si>
    <t xml:space="preserve">  贈与者が土地又は建物を所有しているときは、「贈与者の資産状況」に面積及び評価額の合計を記入するとともに、（別紙）土地・建物一覧表によりその内訳を添付してください。
  なお、所有関係が共有の場合には，（別紙）土地・建物一覧表を次のとおり作成してください。</t>
    <rPh sb="2" eb="5">
      <t>ゾウヨシャ</t>
    </rPh>
    <rPh sb="6" eb="8">
      <t>トチ</t>
    </rPh>
    <rPh sb="8" eb="9">
      <t>マタ</t>
    </rPh>
    <rPh sb="10" eb="12">
      <t>タテモノ</t>
    </rPh>
    <rPh sb="13" eb="15">
      <t>ショユウ</t>
    </rPh>
    <rPh sb="24" eb="27">
      <t>ゾウヨシャ</t>
    </rPh>
    <rPh sb="28" eb="30">
      <t>シサン</t>
    </rPh>
    <rPh sb="30" eb="32">
      <t>ジョウキョウ</t>
    </rPh>
    <rPh sb="34" eb="36">
      <t>メンセキ</t>
    </rPh>
    <rPh sb="36" eb="37">
      <t>オヨ</t>
    </rPh>
    <rPh sb="38" eb="41">
      <t>ヒョウカガク</t>
    </rPh>
    <rPh sb="42" eb="44">
      <t>ゴウケイ</t>
    </rPh>
    <rPh sb="45" eb="47">
      <t>キニュウ</t>
    </rPh>
    <rPh sb="71" eb="73">
      <t>ウチワケ</t>
    </rPh>
    <rPh sb="74" eb="76">
      <t>テンプ</t>
    </rPh>
    <rPh sb="89" eb="91">
      <t>ショユウ</t>
    </rPh>
    <rPh sb="91" eb="93">
      <t>カンケイ</t>
    </rPh>
    <rPh sb="94" eb="96">
      <t>キョウユウ</t>
    </rPh>
    <rPh sb="97" eb="99">
      <t>バアイ</t>
    </rPh>
    <rPh sb="115" eb="116">
      <t>ツギ</t>
    </rPh>
    <rPh sb="120" eb="122">
      <t>サクセイ</t>
    </rPh>
    <phoneticPr fontId="18"/>
  </si>
  <si>
    <t xml:space="preserve">  土地、建物の評価額については、最新の固定資産税課税台帳に登録されている評価額を記載してください。</t>
    <rPh sb="2" eb="4">
      <t>トチ</t>
    </rPh>
    <rPh sb="5" eb="7">
      <t>タテモノ</t>
    </rPh>
    <rPh sb="8" eb="11">
      <t>ヒョウカガク</t>
    </rPh>
    <rPh sb="17" eb="19">
      <t>サイシン</t>
    </rPh>
    <rPh sb="20" eb="22">
      <t>コテイ</t>
    </rPh>
    <rPh sb="22" eb="25">
      <t>シサンゼイ</t>
    </rPh>
    <rPh sb="25" eb="27">
      <t>カゼイ</t>
    </rPh>
    <rPh sb="27" eb="29">
      <t>ダイチョウ</t>
    </rPh>
    <rPh sb="30" eb="32">
      <t>トウロク</t>
    </rPh>
    <rPh sb="37" eb="40">
      <t>ヒョウカガク</t>
    </rPh>
    <rPh sb="41" eb="43">
      <t>キサイ</t>
    </rPh>
    <phoneticPr fontId="18"/>
  </si>
  <si>
    <t>令和  年  月</t>
    <rPh sb="0" eb="2">
      <t>レイワ</t>
    </rPh>
    <rPh sb="4" eb="5">
      <t>ネン</t>
    </rPh>
    <rPh sb="7" eb="8">
      <t>ツキ</t>
    </rPh>
    <phoneticPr fontId="18"/>
  </si>
  <si>
    <t>※ここに入力した法人名が他の様式に自動転記されるので、書式等変更しないこと。</t>
    <rPh sb="4" eb="6">
      <t>ニュウリョク</t>
    </rPh>
    <rPh sb="8" eb="10">
      <t>ホウジン</t>
    </rPh>
    <rPh sb="10" eb="11">
      <t>メイ</t>
    </rPh>
    <rPh sb="12" eb="13">
      <t>タ</t>
    </rPh>
    <rPh sb="14" eb="16">
      <t>ヨウシキ</t>
    </rPh>
    <rPh sb="17" eb="19">
      <t>ジドウ</t>
    </rPh>
    <rPh sb="19" eb="21">
      <t>テンキ</t>
    </rPh>
    <rPh sb="27" eb="29">
      <t>ショシキ</t>
    </rPh>
    <rPh sb="29" eb="30">
      <t>トウ</t>
    </rPh>
    <rPh sb="30" eb="32">
      <t>ヘンコウ</t>
    </rPh>
    <phoneticPr fontId="2"/>
  </si>
  <si>
    <t>着工予定日</t>
    <rPh sb="0" eb="2">
      <t>チャッコウ</t>
    </rPh>
    <rPh sb="2" eb="4">
      <t>ヨテイ</t>
    </rPh>
    <rPh sb="4" eb="5">
      <t>ビ</t>
    </rPh>
    <phoneticPr fontId="2"/>
  </si>
  <si>
    <t>竣工予定日</t>
    <rPh sb="0" eb="2">
      <t>シュンコウ</t>
    </rPh>
    <rPh sb="2" eb="4">
      <t>ヨテイ</t>
    </rPh>
    <rPh sb="4" eb="5">
      <t>ビ</t>
    </rPh>
    <phoneticPr fontId="2"/>
  </si>
  <si>
    <t>事業開始予定年月日</t>
    <rPh sb="0" eb="2">
      <t>ジギョウ</t>
    </rPh>
    <rPh sb="2" eb="4">
      <t>カイシ</t>
    </rPh>
    <rPh sb="4" eb="6">
      <t>ヨテイ</t>
    </rPh>
    <rPh sb="6" eb="9">
      <t>ネンガッピ</t>
    </rPh>
    <phoneticPr fontId="2"/>
  </si>
  <si>
    <t>整備事業の概要</t>
    <rPh sb="0" eb="2">
      <t>セイビ</t>
    </rPh>
    <rPh sb="2" eb="4">
      <t>ジギョウ</t>
    </rPh>
    <rPh sb="5" eb="7">
      <t>ガイヨウ</t>
    </rPh>
    <phoneticPr fontId="2"/>
  </si>
  <si>
    <t>総事業費
（補助対象外経費を含む）</t>
    <rPh sb="0" eb="4">
      <t>ソウジギョウヒ</t>
    </rPh>
    <rPh sb="6" eb="8">
      <t>ホジョ</t>
    </rPh>
    <rPh sb="8" eb="10">
      <t>タイショウ</t>
    </rPh>
    <rPh sb="10" eb="11">
      <t>ガイ</t>
    </rPh>
    <rPh sb="11" eb="13">
      <t>ケイヒ</t>
    </rPh>
    <rPh sb="14" eb="15">
      <t>フク</t>
    </rPh>
    <phoneticPr fontId="2"/>
  </si>
  <si>
    <t>自動転記のため入力不要だが、必ず提出すること</t>
    <rPh sb="0" eb="2">
      <t>ジドウ</t>
    </rPh>
    <rPh sb="2" eb="4">
      <t>テンキ</t>
    </rPh>
    <rPh sb="7" eb="9">
      <t>ニュウリョク</t>
    </rPh>
    <rPh sb="9" eb="11">
      <t>フヨウ</t>
    </rPh>
    <rPh sb="14" eb="15">
      <t>カナラ</t>
    </rPh>
    <rPh sb="16" eb="18">
      <t>テイシュツ</t>
    </rPh>
    <phoneticPr fontId="2"/>
  </si>
  <si>
    <t>（様式０）</t>
    <rPh sb="1" eb="3">
      <t>ヨウシキ</t>
    </rPh>
    <phoneticPr fontId="2"/>
  </si>
  <si>
    <t>提出書類一覧表</t>
    <phoneticPr fontId="2"/>
  </si>
  <si>
    <t>この表のこと。提出する書類には「確認」欄に「○」をすること。</t>
    <rPh sb="2" eb="3">
      <t>ヒョウ</t>
    </rPh>
    <phoneticPr fontId="2"/>
  </si>
  <si>
    <t>市外の運営実績も含め、障害福祉サービス事業所等の運営実績を記載すること。</t>
    <rPh sb="0" eb="2">
      <t>シガイ</t>
    </rPh>
    <rPh sb="3" eb="5">
      <t>ウンエイ</t>
    </rPh>
    <rPh sb="5" eb="7">
      <t>ジッセキ</t>
    </rPh>
    <rPh sb="8" eb="9">
      <t>フク</t>
    </rPh>
    <rPh sb="11" eb="15">
      <t>ショウガイフクシ</t>
    </rPh>
    <rPh sb="19" eb="22">
      <t>ジギョウショ</t>
    </rPh>
    <rPh sb="22" eb="23">
      <t>トウ</t>
    </rPh>
    <rPh sb="24" eb="26">
      <t>ウンエイ</t>
    </rPh>
    <rPh sb="26" eb="28">
      <t>ジッセキ</t>
    </rPh>
    <rPh sb="29" eb="31">
      <t>キサイ</t>
    </rPh>
    <phoneticPr fontId="2"/>
  </si>
  <si>
    <t>贈与確約書（写し）</t>
    <phoneticPr fontId="2"/>
  </si>
  <si>
    <t>直近3か年分について、税務署の受領印のあるものを提出すること</t>
    <rPh sb="0" eb="2">
      <t>チョッキン</t>
    </rPh>
    <phoneticPr fontId="2"/>
  </si>
  <si>
    <t>○必ず提出する書類</t>
    <rPh sb="1" eb="2">
      <t>カナラ</t>
    </rPh>
    <rPh sb="3" eb="5">
      <t>テイシュツ</t>
    </rPh>
    <rPh sb="7" eb="9">
      <t>ショルイ</t>
    </rPh>
    <phoneticPr fontId="2"/>
  </si>
  <si>
    <t>○既設法人のみ提出する書類</t>
    <rPh sb="1" eb="3">
      <t>キセツ</t>
    </rPh>
    <rPh sb="3" eb="5">
      <t>ホウジン</t>
    </rPh>
    <rPh sb="7" eb="9">
      <t>テイシュツ</t>
    </rPh>
    <rPh sb="11" eb="13">
      <t>ショルイ</t>
    </rPh>
    <phoneticPr fontId="2"/>
  </si>
  <si>
    <t>整備事業計画を確認するもの。</t>
    <rPh sb="0" eb="2">
      <t>セイビ</t>
    </rPh>
    <rPh sb="2" eb="4">
      <t>ジギョウ</t>
    </rPh>
    <rPh sb="4" eb="6">
      <t>ケイカク</t>
    </rPh>
    <rPh sb="7" eb="9">
      <t>カクニン</t>
    </rPh>
    <phoneticPr fontId="2"/>
  </si>
  <si>
    <t>市税の滞納がないことの証明書（原本）</t>
    <rPh sb="0" eb="1">
      <t>シ</t>
    </rPh>
    <rPh sb="1" eb="2">
      <t>ゼイ</t>
    </rPh>
    <rPh sb="3" eb="5">
      <t>タイノウ</t>
    </rPh>
    <rPh sb="11" eb="13">
      <t>ショウメイ</t>
    </rPh>
    <rPh sb="13" eb="14">
      <t>ショ</t>
    </rPh>
    <rPh sb="15" eb="17">
      <t>ゲンポン</t>
    </rPh>
    <phoneticPr fontId="2"/>
  </si>
  <si>
    <t>法人登記簿謄本（原本）</t>
    <rPh sb="8" eb="10">
      <t>ゲンポン</t>
    </rPh>
    <phoneticPr fontId="2"/>
  </si>
  <si>
    <t>法人印鑑登録証明書（原本）</t>
    <rPh sb="10" eb="12">
      <t>ゲンポン</t>
    </rPh>
    <phoneticPr fontId="2"/>
  </si>
  <si>
    <t>整備の工程表（任意様式）</t>
    <rPh sb="0" eb="2">
      <t>セイビ</t>
    </rPh>
    <rPh sb="3" eb="6">
      <t>コウテイヒョウ</t>
    </rPh>
    <rPh sb="7" eb="9">
      <t>ニンイ</t>
    </rPh>
    <rPh sb="9" eb="11">
      <t>ヨウシキ</t>
    </rPh>
    <phoneticPr fontId="2"/>
  </si>
  <si>
    <t>見積書類（任意様式）</t>
    <rPh sb="5" eb="7">
      <t>ニンイ</t>
    </rPh>
    <rPh sb="7" eb="9">
      <t>ヨウシキ</t>
    </rPh>
    <phoneticPr fontId="2"/>
  </si>
  <si>
    <t>福祉医療機構の融資相談票（写し）</t>
    <rPh sb="0" eb="2">
      <t>フクシ</t>
    </rPh>
    <rPh sb="2" eb="4">
      <t>イリョウ</t>
    </rPh>
    <rPh sb="4" eb="6">
      <t>キコウ</t>
    </rPh>
    <rPh sb="7" eb="9">
      <t>ユウシ</t>
    </rPh>
    <rPh sb="9" eb="11">
      <t>ソウダン</t>
    </rPh>
    <rPh sb="11" eb="12">
      <t>ヒョウ</t>
    </rPh>
    <rPh sb="13" eb="14">
      <t>ウツ</t>
    </rPh>
    <phoneticPr fontId="2"/>
  </si>
  <si>
    <t>福祉医療機構から融資を受ける予定の場合、提出すること。</t>
    <rPh sb="0" eb="2">
      <t>フクシ</t>
    </rPh>
    <rPh sb="2" eb="4">
      <t>イリョウ</t>
    </rPh>
    <rPh sb="4" eb="6">
      <t>キコウ</t>
    </rPh>
    <rPh sb="8" eb="10">
      <t>ユウシ</t>
    </rPh>
    <rPh sb="11" eb="12">
      <t>ウ</t>
    </rPh>
    <rPh sb="14" eb="16">
      <t>ヨテイ</t>
    </rPh>
    <rPh sb="17" eb="19">
      <t>バアイ</t>
    </rPh>
    <rPh sb="20" eb="22">
      <t>テイシュツ</t>
    </rPh>
    <phoneticPr fontId="2"/>
  </si>
  <si>
    <t>障害福祉サービス事業者等実地指導監査文書指摘事項報告書（写し）</t>
    <rPh sb="28" eb="29">
      <t>ウツ</t>
    </rPh>
    <phoneticPr fontId="2"/>
  </si>
  <si>
    <t>預金残高証明書及び貸出金残高証明書（原本）</t>
    <rPh sb="18" eb="20">
      <t>ゲンポン</t>
    </rPh>
    <phoneticPr fontId="2"/>
  </si>
  <si>
    <t>法人決算書（写し）</t>
    <phoneticPr fontId="2"/>
  </si>
  <si>
    <t>法人理事会議事録等（写し）</t>
    <phoneticPr fontId="2"/>
  </si>
  <si>
    <t>定款又は寄付行為（写し）</t>
    <phoneticPr fontId="2"/>
  </si>
  <si>
    <t>本事業の公募に応募することを議題とし、法人の意思決定を確認できる議事録を提出すること</t>
    <phoneticPr fontId="2"/>
  </si>
  <si>
    <t>法人沿革（任意様式）</t>
    <rPh sb="0" eb="2">
      <t>ホウジン</t>
    </rPh>
    <rPh sb="2" eb="4">
      <t>エンカク</t>
    </rPh>
    <rPh sb="5" eb="7">
      <t>ニンイ</t>
    </rPh>
    <rPh sb="7" eb="9">
      <t>ヨウシキ</t>
    </rPh>
    <phoneticPr fontId="2"/>
  </si>
  <si>
    <t>贈与者（個人）に係る身元証明書（身分証明書）を提出すること。
※居住地の市町村戸籍部署等で発行しているもの。</t>
    <rPh sb="0" eb="3">
      <t>ゾウヨシャ</t>
    </rPh>
    <rPh sb="4" eb="6">
      <t>コジン</t>
    </rPh>
    <rPh sb="8" eb="9">
      <t>カカ</t>
    </rPh>
    <rPh sb="10" eb="12">
      <t>ミモト</t>
    </rPh>
    <rPh sb="12" eb="14">
      <t>ショウメイ</t>
    </rPh>
    <rPh sb="14" eb="15">
      <t>ショ</t>
    </rPh>
    <rPh sb="16" eb="18">
      <t>ミブン</t>
    </rPh>
    <rPh sb="18" eb="21">
      <t>ショウメイショ</t>
    </rPh>
    <rPh sb="23" eb="25">
      <t>テイシュツ</t>
    </rPh>
    <rPh sb="32" eb="35">
      <t>キョジュウチ</t>
    </rPh>
    <rPh sb="36" eb="39">
      <t>シチョウソン</t>
    </rPh>
    <rPh sb="39" eb="41">
      <t>コセキ</t>
    </rPh>
    <rPh sb="41" eb="43">
      <t>ブショ</t>
    </rPh>
    <rPh sb="43" eb="44">
      <t>トウ</t>
    </rPh>
    <rPh sb="45" eb="47">
      <t>ハッコウ</t>
    </rPh>
    <phoneticPr fontId="2"/>
  </si>
  <si>
    <t>贈与確約書に押されたものと同一であること</t>
    <rPh sb="0" eb="2">
      <t>ゾウヨ</t>
    </rPh>
    <rPh sb="2" eb="5">
      <t>カクヤクショ</t>
    </rPh>
    <rPh sb="6" eb="7">
      <t>オ</t>
    </rPh>
    <rPh sb="13" eb="15">
      <t>ドウイツ</t>
    </rPh>
    <phoneticPr fontId="2"/>
  </si>
  <si>
    <t>贈与者（法人）に係るもの。</t>
    <rPh sb="0" eb="3">
      <t>ゾウヨシャ</t>
    </rPh>
    <rPh sb="4" eb="6">
      <t>ホウジン</t>
    </rPh>
    <rPh sb="8" eb="9">
      <t>カカ</t>
    </rPh>
    <phoneticPr fontId="2"/>
  </si>
  <si>
    <t>身元証明書（身分証明書）（原本）</t>
    <rPh sb="0" eb="2">
      <t>ミモト</t>
    </rPh>
    <rPh sb="6" eb="8">
      <t>ミブン</t>
    </rPh>
    <rPh sb="8" eb="11">
      <t>ショウメイショ</t>
    </rPh>
    <rPh sb="13" eb="15">
      <t>ゲンポン</t>
    </rPh>
    <phoneticPr fontId="2"/>
  </si>
  <si>
    <t>印鑑登録証明書（原本）</t>
    <rPh sb="8" eb="10">
      <t>ゲンポン</t>
    </rPh>
    <phoneticPr fontId="2"/>
  </si>
  <si>
    <t>市町村税課税証明書（原本）</t>
    <rPh sb="10" eb="12">
      <t>ゲンポン</t>
    </rPh>
    <phoneticPr fontId="2"/>
  </si>
  <si>
    <t>官公庁が発行する書類等については、応募締め切りから3か月以内に発行されたものであること。また、最新のものであること。（以下同じ）</t>
    <rPh sb="0" eb="3">
      <t>カンコウチョウ</t>
    </rPh>
    <rPh sb="4" eb="6">
      <t>ハッコウ</t>
    </rPh>
    <rPh sb="8" eb="10">
      <t>ショルイ</t>
    </rPh>
    <rPh sb="10" eb="11">
      <t>トウ</t>
    </rPh>
    <rPh sb="17" eb="19">
      <t>オウボ</t>
    </rPh>
    <rPh sb="19" eb="20">
      <t>シ</t>
    </rPh>
    <rPh sb="21" eb="22">
      <t>キ</t>
    </rPh>
    <rPh sb="27" eb="28">
      <t>ゲツ</t>
    </rPh>
    <rPh sb="28" eb="30">
      <t>イナイ</t>
    </rPh>
    <rPh sb="31" eb="33">
      <t>ハッコウ</t>
    </rPh>
    <rPh sb="47" eb="49">
      <t>サイシン</t>
    </rPh>
    <rPh sb="59" eb="61">
      <t>イカ</t>
    </rPh>
    <rPh sb="61" eb="62">
      <t>オナ</t>
    </rPh>
    <phoneticPr fontId="2"/>
  </si>
  <si>
    <t>法人のHPに記載のある場合は、当該ページを印刷したものでよい。</t>
    <rPh sb="0" eb="2">
      <t>ホウジン</t>
    </rPh>
    <rPh sb="6" eb="8">
      <t>キサイ</t>
    </rPh>
    <rPh sb="11" eb="13">
      <t>バアイ</t>
    </rPh>
    <rPh sb="15" eb="17">
      <t>トウガイ</t>
    </rPh>
    <rPh sb="21" eb="23">
      <t>インサツ</t>
    </rPh>
    <phoneticPr fontId="2"/>
  </si>
  <si>
    <t>法人税申告書（別表一、四）（原本）</t>
    <rPh sb="14" eb="16">
      <t>ゲンポン</t>
    </rPh>
    <phoneticPr fontId="2"/>
  </si>
  <si>
    <t>法人理事会等における議事録（写し）</t>
    <rPh sb="14" eb="15">
      <t>ウツ</t>
    </rPh>
    <phoneticPr fontId="2"/>
  </si>
  <si>
    <t>当該贈与について、法人として意思決定していることを確認できるもの。</t>
    <phoneticPr fontId="2"/>
  </si>
  <si>
    <t>各室の面積を㎡にて示すこと。また、短期入所事業を行う場合は、短期入所として使用する部分を明確にすること。</t>
    <rPh sb="0" eb="2">
      <t>カクシツ</t>
    </rPh>
    <rPh sb="3" eb="5">
      <t>メンセキ</t>
    </rPh>
    <rPh sb="9" eb="10">
      <t>シメ</t>
    </rPh>
    <rPh sb="17" eb="19">
      <t>タンキ</t>
    </rPh>
    <rPh sb="19" eb="21">
      <t>ニュウショ</t>
    </rPh>
    <rPh sb="21" eb="23">
      <t>ジギョウ</t>
    </rPh>
    <rPh sb="24" eb="25">
      <t>オコナ</t>
    </rPh>
    <rPh sb="26" eb="28">
      <t>バアイ</t>
    </rPh>
    <rPh sb="30" eb="32">
      <t>タンキ</t>
    </rPh>
    <rPh sb="32" eb="34">
      <t>ニュウショ</t>
    </rPh>
    <rPh sb="37" eb="39">
      <t>シヨウ</t>
    </rPh>
    <rPh sb="41" eb="43">
      <t>ブブン</t>
    </rPh>
    <rPh sb="44" eb="46">
      <t>メイカク</t>
    </rPh>
    <phoneticPr fontId="2"/>
  </si>
  <si>
    <t>配置図（任意様式）</t>
    <rPh sb="0" eb="2">
      <t>ハイチ</t>
    </rPh>
    <rPh sb="2" eb="3">
      <t>ズ</t>
    </rPh>
    <rPh sb="4" eb="8">
      <t>ニンイヨウシキ</t>
    </rPh>
    <phoneticPr fontId="2"/>
  </si>
  <si>
    <t>事業予定地における施設の配置予定図を提出すること。</t>
    <rPh sb="0" eb="2">
      <t>ジギョウ</t>
    </rPh>
    <rPh sb="2" eb="5">
      <t>ヨテイチ</t>
    </rPh>
    <rPh sb="9" eb="11">
      <t>シセツ</t>
    </rPh>
    <rPh sb="12" eb="14">
      <t>ハイチ</t>
    </rPh>
    <rPh sb="14" eb="16">
      <t>ヨテイ</t>
    </rPh>
    <rPh sb="16" eb="17">
      <t>ズ</t>
    </rPh>
    <rPh sb="18" eb="20">
      <t>テイシュツ</t>
    </rPh>
    <phoneticPr fontId="2"/>
  </si>
  <si>
    <t>施設平面図（任意様式）</t>
    <rPh sb="6" eb="8">
      <t>ニンイ</t>
    </rPh>
    <rPh sb="8" eb="10">
      <t>ヨウシキ</t>
    </rPh>
    <phoneticPr fontId="2"/>
  </si>
  <si>
    <t>法人定款（写し）</t>
    <rPh sb="0" eb="2">
      <t>ホウジン</t>
    </rPh>
    <phoneticPr fontId="2"/>
  </si>
  <si>
    <t>総括表【様式0】</t>
    <rPh sb="0" eb="3">
      <t>ソウカツヒョウ</t>
    </rPh>
    <rPh sb="4" eb="6">
      <t>ヨウシキ</t>
    </rPh>
    <phoneticPr fontId="2"/>
  </si>
  <si>
    <t>応募届【様式1】</t>
    <rPh sb="4" eb="6">
      <t>ヨウシキ</t>
    </rPh>
    <phoneticPr fontId="2"/>
  </si>
  <si>
    <t>障害福祉サービス事業所等の運営実績【様式2】</t>
    <rPh sb="0" eb="2">
      <t>ショウガイ</t>
    </rPh>
    <rPh sb="2" eb="4">
      <t>フクシ</t>
    </rPh>
    <rPh sb="8" eb="11">
      <t>ジギョウショ</t>
    </rPh>
    <rPh sb="11" eb="12">
      <t>トウ</t>
    </rPh>
    <rPh sb="13" eb="15">
      <t>ウンエイ</t>
    </rPh>
    <rPh sb="15" eb="17">
      <t>ジッセキ</t>
    </rPh>
    <rPh sb="18" eb="20">
      <t>ヨウシキ</t>
    </rPh>
    <phoneticPr fontId="2"/>
  </si>
  <si>
    <t>事業計画書【様式4】　</t>
    <rPh sb="6" eb="8">
      <t>ヨウシキ</t>
    </rPh>
    <phoneticPr fontId="2"/>
  </si>
  <si>
    <t>勤務形態一覧表【様式6】</t>
    <rPh sb="8" eb="10">
      <t>ヨウシキ</t>
    </rPh>
    <phoneticPr fontId="2"/>
  </si>
  <si>
    <t>経歴書【様式7】</t>
    <rPh sb="4" eb="6">
      <t>ヨウシキ</t>
    </rPh>
    <phoneticPr fontId="2"/>
  </si>
  <si>
    <t>運営計画書【様式8】</t>
    <rPh sb="0" eb="2">
      <t>ウンエイ</t>
    </rPh>
    <rPh sb="2" eb="5">
      <t>ケイカクショ</t>
    </rPh>
    <rPh sb="6" eb="8">
      <t>ヨウシキ</t>
    </rPh>
    <phoneticPr fontId="2"/>
  </si>
  <si>
    <t>法人全体に係る収支予算書【様式9】</t>
    <rPh sb="13" eb="15">
      <t>ヨウシキ</t>
    </rPh>
    <phoneticPr fontId="2"/>
  </si>
  <si>
    <t>償還計画表【様式10】</t>
    <rPh sb="6" eb="8">
      <t>ヨウシキ</t>
    </rPh>
    <phoneticPr fontId="2"/>
  </si>
  <si>
    <t>融資見込証明書【様式11】</t>
    <rPh sb="8" eb="10">
      <t>ヨウシキ</t>
    </rPh>
    <phoneticPr fontId="2"/>
  </si>
  <si>
    <t>法人設立計画書【様式5-1】</t>
    <rPh sb="0" eb="2">
      <t>ホウジン</t>
    </rPh>
    <rPh sb="2" eb="4">
      <t>セツリツ</t>
    </rPh>
    <rPh sb="4" eb="6">
      <t>ケイカク</t>
    </rPh>
    <rPh sb="6" eb="7">
      <t>ショ</t>
    </rPh>
    <rPh sb="8" eb="10">
      <t>ヨウシキ</t>
    </rPh>
    <phoneticPr fontId="2"/>
  </si>
  <si>
    <t>就任承諾書【様式5-2】</t>
    <rPh sb="6" eb="8">
      <t>ヨウシキ</t>
    </rPh>
    <phoneticPr fontId="2"/>
  </si>
  <si>
    <t>委任状【様式5-3】</t>
    <rPh sb="4" eb="6">
      <t>ヨウシキ</t>
    </rPh>
    <phoneticPr fontId="2"/>
  </si>
  <si>
    <t>贈与確約書【様式12】（写し）</t>
    <rPh sb="6" eb="8">
      <t>ヨウシキ</t>
    </rPh>
    <phoneticPr fontId="2"/>
  </si>
  <si>
    <t>提出書類一覧表</t>
    <rPh sb="0" eb="2">
      <t>テイシュツ</t>
    </rPh>
    <rPh sb="2" eb="4">
      <t>ショルイ</t>
    </rPh>
    <rPh sb="4" eb="6">
      <t>イチラン</t>
    </rPh>
    <rPh sb="6" eb="7">
      <t>ヒョウ</t>
    </rPh>
    <phoneticPr fontId="2"/>
  </si>
  <si>
    <t>（一覧）</t>
    <rPh sb="1" eb="3">
      <t>イチラン</t>
    </rPh>
    <phoneticPr fontId="2"/>
  </si>
  <si>
    <t>書類番号</t>
    <rPh sb="0" eb="2">
      <t>ショルイ</t>
    </rPh>
    <rPh sb="2" eb="4">
      <t>バンゴウ</t>
    </rPh>
    <phoneticPr fontId="2"/>
  </si>
  <si>
    <t>事業計画書に記載の支出について、積算や内訳が分かるもの。</t>
    <rPh sb="0" eb="2">
      <t>ジギョウ</t>
    </rPh>
    <rPh sb="2" eb="5">
      <t>ケイカクショ</t>
    </rPh>
    <phoneticPr fontId="2"/>
  </si>
  <si>
    <r>
      <t xml:space="preserve">贈与確約書（様式12）作成にあたっての留意事項
１  第２条に規定する有効期限については、令和７年３月31日以降の日付としてください。
２　新規法人設立予定の場合、「法人」は「法人設立準備委員会」、「代表者」は「法人設立代表者」に文言を直してください。
３  法人代表者本人の印鑑登録印を押印してください（添付する印鑑登録証明書の印影と一致すること）。また、住所は印鑑登録証明書の記載のとおりとしてください。
４  贈与を受ける不動産について、抵当権等贈与を受ける者の利用に制限がかかる可能性のある権利が設定されている場合は、贈与確約書に次の条項を明記してください。
</t>
    </r>
    <r>
      <rPr>
        <b/>
        <u/>
        <sz val="11"/>
        <color theme="1"/>
        <rFont val="ＭＳ Ｐゴシック"/>
        <family val="3"/>
        <charset val="128"/>
      </rPr>
      <t xml:space="preserve">第○条　甲は、別記の目録記載の土地又は建物に設定されている○○権について、当該権利を解除した後、第１条による贈与を同法人に行わなければならない。
</t>
    </r>
    <r>
      <rPr>
        <sz val="11"/>
        <color theme="1"/>
        <rFont val="ＭＳ Ｐゴシック"/>
        <family val="2"/>
        <charset val="128"/>
      </rPr>
      <t xml:space="preserve">
５  別記の目録における土地及び建物の表示は、登記簿謄本どおり記載し、現在、一筆の土地の一部の贈与を受ける場合は、当該土地を含む登記簿謄本により記載してください。なお、建設中の建物についても記載してください
</t>
    </r>
    <phoneticPr fontId="2"/>
  </si>
  <si>
    <t>　「主として重症心身障害児を通わせる放課後等デイサービス事業所新設整備事業」について、別紙「提出書類一覧表」の書類を添えて応募いたします。また、応募書類の内容については事実と相違ないこと及び法人代表者及び役員が仙台市暴力団排除条例（平成25年仙台市条例第29号）第２条第３号に規定する暴力団員等に該当する者ではないことを誓約します。
　なお、応募書類の補正･追加提出、ヒアリング等を行うための担当として下記の者を指定します。</t>
    <phoneticPr fontId="2"/>
  </si>
  <si>
    <t>　主として重症心身障害児を通わせる放課後等デイサービス事業の指定に係る確認（他の事業も行う場合は他の事業も含む）</t>
    <rPh sb="1" eb="2">
      <t>シュ</t>
    </rPh>
    <rPh sb="5" eb="7">
      <t>ジュウショウ</t>
    </rPh>
    <rPh sb="7" eb="9">
      <t>シンシン</t>
    </rPh>
    <rPh sb="9" eb="11">
      <t>ショウガイ</t>
    </rPh>
    <rPh sb="11" eb="12">
      <t>ジ</t>
    </rPh>
    <rPh sb="13" eb="14">
      <t>カヨ</t>
    </rPh>
    <rPh sb="17" eb="21">
      <t>ホウカゴトウ</t>
    </rPh>
    <rPh sb="27" eb="29">
      <t>ジギョウ</t>
    </rPh>
    <rPh sb="30" eb="32">
      <t>シテイ</t>
    </rPh>
    <rPh sb="33" eb="34">
      <t>カカ</t>
    </rPh>
    <rPh sb="35" eb="37">
      <t>カクニン</t>
    </rPh>
    <rPh sb="38" eb="39">
      <t>タ</t>
    </rPh>
    <rPh sb="40" eb="42">
      <t>ジギョウ</t>
    </rPh>
    <rPh sb="43" eb="44">
      <t>オコナ</t>
    </rPh>
    <rPh sb="45" eb="47">
      <t>バアイ</t>
    </rPh>
    <rPh sb="48" eb="49">
      <t>タ</t>
    </rPh>
    <rPh sb="50" eb="52">
      <t>ジギョウ</t>
    </rPh>
    <rPh sb="53" eb="54">
      <t>フク</t>
    </rPh>
    <phoneticPr fontId="18"/>
  </si>
  <si>
    <t>障害福祉サービス指導課への確認状況報告書</t>
    <rPh sb="0" eb="2">
      <t>ショウガイ</t>
    </rPh>
    <rPh sb="2" eb="4">
      <t>フクシ</t>
    </rPh>
    <rPh sb="8" eb="11">
      <t>シドウカ</t>
    </rPh>
    <rPh sb="13" eb="15">
      <t>カクニン</t>
    </rPh>
    <rPh sb="15" eb="17">
      <t>ジョウキョウ</t>
    </rPh>
    <rPh sb="17" eb="20">
      <t>ホウコクショ</t>
    </rPh>
    <phoneticPr fontId="18"/>
  </si>
  <si>
    <t>障害福祉サービス指導課への確認状況報告書【様式3】</t>
    <rPh sb="0" eb="4">
      <t>ショウガイフクシ</t>
    </rPh>
    <rPh sb="8" eb="11">
      <t>シドウカ</t>
    </rPh>
    <rPh sb="21" eb="23">
      <t>ヨウシキ</t>
    </rPh>
    <phoneticPr fontId="2"/>
  </si>
  <si>
    <t>障害福祉サービス指導課に確認を行い、指定に支障がないことを確認する。</t>
    <rPh sb="0" eb="4">
      <t>ショウガイフクシ</t>
    </rPh>
    <rPh sb="8" eb="11">
      <t>シドウカ</t>
    </rPh>
    <rPh sb="12" eb="14">
      <t>カクニン</t>
    </rPh>
    <rPh sb="15" eb="16">
      <t>オコナ</t>
    </rPh>
    <rPh sb="18" eb="20">
      <t>シテイ</t>
    </rPh>
    <rPh sb="21" eb="23">
      <t>シショウ</t>
    </rPh>
    <rPh sb="29" eb="31">
      <t>カクニン</t>
    </rPh>
    <phoneticPr fontId="2"/>
  </si>
  <si>
    <t>（２）他のサービスの実施予定</t>
    <rPh sb="3" eb="4">
      <t>タ</t>
    </rPh>
    <rPh sb="10" eb="12">
      <t>ジッシ</t>
    </rPh>
    <rPh sb="12" eb="14">
      <t>ヨテイ</t>
    </rPh>
    <phoneticPr fontId="2"/>
  </si>
  <si>
    <t>（３）実施予定のサービス</t>
    <rPh sb="3" eb="5">
      <t>ジッシ</t>
    </rPh>
    <rPh sb="5" eb="7">
      <t>ヨテイ</t>
    </rPh>
    <phoneticPr fontId="2"/>
  </si>
  <si>
    <t>重心放デイ以外に実施予定のサービスをすべて記載すること。</t>
    <rPh sb="0" eb="3">
      <t>ジュウシンホウ</t>
    </rPh>
    <rPh sb="5" eb="7">
      <t>イガイ</t>
    </rPh>
    <rPh sb="8" eb="10">
      <t>ジッシ</t>
    </rPh>
    <rPh sb="10" eb="12">
      <t>ヨテイ</t>
    </rPh>
    <rPh sb="21" eb="23">
      <t>キサイ</t>
    </rPh>
    <phoneticPr fontId="2"/>
  </si>
  <si>
    <t>（４）重心放デイの予定定員</t>
    <rPh sb="3" eb="5">
      <t>ジュウシン</t>
    </rPh>
    <rPh sb="5" eb="6">
      <t>ホウ</t>
    </rPh>
    <rPh sb="9" eb="11">
      <t>ヨテイ</t>
    </rPh>
    <rPh sb="11" eb="13">
      <t>テイイン</t>
    </rPh>
    <phoneticPr fontId="2"/>
  </si>
  <si>
    <t>名</t>
    <rPh sb="0" eb="1">
      <t>メイ</t>
    </rPh>
    <phoneticPr fontId="2"/>
  </si>
  <si>
    <t>①建物の面積</t>
    <phoneticPr fontId="2"/>
  </si>
  <si>
    <t>②建物の構造</t>
    <phoneticPr fontId="2"/>
  </si>
  <si>
    <t>③用地造成費</t>
    <rPh sb="1" eb="3">
      <t>ヨウチ</t>
    </rPh>
    <rPh sb="3" eb="5">
      <t>ゾウセイ</t>
    </rPh>
    <rPh sb="5" eb="6">
      <t>ヒ</t>
    </rPh>
    <phoneticPr fontId="2"/>
  </si>
  <si>
    <t>④外構工事費</t>
    <rPh sb="1" eb="3">
      <t>ガイコウ</t>
    </rPh>
    <rPh sb="3" eb="6">
      <t>コウジヒ</t>
    </rPh>
    <phoneticPr fontId="2"/>
  </si>
  <si>
    <t>⑤備品・消耗品購入費</t>
    <rPh sb="1" eb="3">
      <t>ビヒン</t>
    </rPh>
    <rPh sb="4" eb="6">
      <t>ショウモウ</t>
    </rPh>
    <rPh sb="6" eb="7">
      <t>ヒン</t>
    </rPh>
    <rPh sb="7" eb="9">
      <t>コウニュウ</t>
    </rPh>
    <rPh sb="9" eb="10">
      <t>ヒ</t>
    </rPh>
    <phoneticPr fontId="2"/>
  </si>
  <si>
    <t>⑥当初運転資金</t>
    <rPh sb="1" eb="3">
      <t>トウショ</t>
    </rPh>
    <rPh sb="3" eb="5">
      <t>ウンテン</t>
    </rPh>
    <rPh sb="5" eb="7">
      <t>シキン</t>
    </rPh>
    <phoneticPr fontId="2"/>
  </si>
  <si>
    <t>⑦合計</t>
    <rPh sb="1" eb="3">
      <t>ゴウケイ</t>
    </rPh>
    <phoneticPr fontId="2"/>
  </si>
  <si>
    <t>①自己資金</t>
    <rPh sb="1" eb="3">
      <t>ジコ</t>
    </rPh>
    <rPh sb="3" eb="5">
      <t>シキン</t>
    </rPh>
    <phoneticPr fontId="2"/>
  </si>
  <si>
    <t>②福祉医療機構借入金</t>
    <rPh sb="1" eb="3">
      <t>フクシ</t>
    </rPh>
    <rPh sb="3" eb="5">
      <t>イリョウ</t>
    </rPh>
    <rPh sb="5" eb="7">
      <t>キコウ</t>
    </rPh>
    <rPh sb="7" eb="9">
      <t>カリイレ</t>
    </rPh>
    <rPh sb="9" eb="10">
      <t>キン</t>
    </rPh>
    <phoneticPr fontId="2"/>
  </si>
  <si>
    <t>③銀行借入金</t>
    <rPh sb="1" eb="3">
      <t>ギンコウ</t>
    </rPh>
    <rPh sb="3" eb="5">
      <t>カリイレ</t>
    </rPh>
    <rPh sb="5" eb="6">
      <t>キン</t>
    </rPh>
    <phoneticPr fontId="2"/>
  </si>
  <si>
    <t>④個人からの借入金</t>
    <rPh sb="1" eb="3">
      <t>コジン</t>
    </rPh>
    <rPh sb="6" eb="8">
      <t>カリイレ</t>
    </rPh>
    <rPh sb="8" eb="9">
      <t>キン</t>
    </rPh>
    <phoneticPr fontId="2"/>
  </si>
  <si>
    <t>⑤寄付金</t>
    <phoneticPr fontId="2"/>
  </si>
  <si>
    <t>⑥合計</t>
    <phoneticPr fontId="2"/>
  </si>
  <si>
    <t>（２）⑦の合計と一致すること</t>
    <rPh sb="5" eb="7">
      <t>ゴウケイ</t>
    </rPh>
    <rPh sb="8" eb="10">
      <t>イッチ</t>
    </rPh>
    <phoneticPr fontId="2"/>
  </si>
  <si>
    <t>（３）⑥の合計と一致すること</t>
    <rPh sb="5" eb="7">
      <t>ゴウケイ</t>
    </rPh>
    <rPh sb="8" eb="10">
      <t>イッチ</t>
    </rPh>
    <phoneticPr fontId="2"/>
  </si>
  <si>
    <t>既存の障害福祉サービス
事業所等運営数</t>
    <rPh sb="0" eb="2">
      <t>キソン</t>
    </rPh>
    <rPh sb="3" eb="5">
      <t>ショウガイ</t>
    </rPh>
    <rPh sb="5" eb="7">
      <t>フクシ</t>
    </rPh>
    <rPh sb="12" eb="15">
      <t>ジギョウショ</t>
    </rPh>
    <rPh sb="15" eb="16">
      <t>トウ</t>
    </rPh>
    <rPh sb="16" eb="18">
      <t>ウンエイ</t>
    </rPh>
    <rPh sb="18" eb="19">
      <t>スウ</t>
    </rPh>
    <phoneticPr fontId="2"/>
  </si>
  <si>
    <t>他サービスの実施予定</t>
    <rPh sb="0" eb="1">
      <t>タ</t>
    </rPh>
    <rPh sb="6" eb="8">
      <t>ジッシ</t>
    </rPh>
    <rPh sb="8" eb="10">
      <t>ヨテイ</t>
    </rPh>
    <phoneticPr fontId="2"/>
  </si>
  <si>
    <t>予定定員</t>
    <rPh sb="0" eb="2">
      <t>ヨテイ</t>
    </rPh>
    <rPh sb="2" eb="4">
      <t>テイイン</t>
    </rPh>
    <phoneticPr fontId="2"/>
  </si>
  <si>
    <t>②関係機関（学校・市・相談支援事業所等）との連携</t>
    <rPh sb="1" eb="3">
      <t>カンケイ</t>
    </rPh>
    <rPh sb="3" eb="5">
      <t>キカン</t>
    </rPh>
    <rPh sb="6" eb="8">
      <t>ガッコウ</t>
    </rPh>
    <rPh sb="9" eb="10">
      <t>シ</t>
    </rPh>
    <rPh sb="11" eb="13">
      <t>ソウダン</t>
    </rPh>
    <rPh sb="13" eb="15">
      <t>シエン</t>
    </rPh>
    <rPh sb="15" eb="17">
      <t>ジギョウ</t>
    </rPh>
    <rPh sb="17" eb="18">
      <t>ショ</t>
    </rPh>
    <rPh sb="18" eb="19">
      <t>トウ</t>
    </rPh>
    <rPh sb="22" eb="24">
      <t>レンケイ</t>
    </rPh>
    <phoneticPr fontId="2"/>
  </si>
  <si>
    <t>①主な支援の内容</t>
    <rPh sb="1" eb="2">
      <t>オモ</t>
    </rPh>
    <rPh sb="3" eb="5">
      <t>シエン</t>
    </rPh>
    <rPh sb="6" eb="8">
      <t>ナイヨウ</t>
    </rPh>
    <phoneticPr fontId="2"/>
  </si>
  <si>
    <t>③送迎の実施体制</t>
    <rPh sb="1" eb="3">
      <t>ソウゲイ</t>
    </rPh>
    <rPh sb="4" eb="6">
      <t>ジッシ</t>
    </rPh>
    <rPh sb="6" eb="8">
      <t>タイセイ</t>
    </rPh>
    <phoneticPr fontId="2"/>
  </si>
  <si>
    <t>送迎を実施しない場合は「なし」と記載</t>
    <rPh sb="0" eb="2">
      <t>ソウゲイ</t>
    </rPh>
    <rPh sb="3" eb="5">
      <t>ジッシ</t>
    </rPh>
    <rPh sb="8" eb="10">
      <t>バアイ</t>
    </rPh>
    <rPh sb="16" eb="18">
      <t>キサイ</t>
    </rPh>
    <phoneticPr fontId="2"/>
  </si>
  <si>
    <t>仙台市泉区長命ケ丘二丁目22-1</t>
    <rPh sb="0" eb="3">
      <t>センダイシ</t>
    </rPh>
    <rPh sb="3" eb="5">
      <t>イズミク</t>
    </rPh>
    <rPh sb="5" eb="9">
      <t>チョウメイガオカ</t>
    </rPh>
    <rPh sb="9" eb="12">
      <t>ニチョウメ</t>
    </rPh>
    <phoneticPr fontId="2"/>
  </si>
  <si>
    <t>（様式13）別紙</t>
    <rPh sb="6" eb="8">
      <t>ベッシ</t>
    </rPh>
    <phoneticPr fontId="2"/>
  </si>
  <si>
    <t>贈与者の資産状況（令和６年11月30日現在）</t>
    <rPh sb="0" eb="3">
      <t>ゾウヨシャ</t>
    </rPh>
    <rPh sb="4" eb="6">
      <t>シサン</t>
    </rPh>
    <rPh sb="6" eb="8">
      <t>ジョウキョウ</t>
    </rPh>
    <rPh sb="9" eb="11">
      <t>レイワ</t>
    </rPh>
    <rPh sb="12" eb="13">
      <t>ネン</t>
    </rPh>
    <rPh sb="15" eb="16">
      <t>ガツ</t>
    </rPh>
    <rPh sb="18" eb="19">
      <t>ニチ</t>
    </rPh>
    <rPh sb="19" eb="21">
      <t>ゲンザイ</t>
    </rPh>
    <phoneticPr fontId="18"/>
  </si>
  <si>
    <t>贈与者の負債等状況（令和６年11月30日現在）</t>
    <rPh sb="0" eb="3">
      <t>ゾウヨシャ</t>
    </rPh>
    <rPh sb="4" eb="6">
      <t>フサイ</t>
    </rPh>
    <rPh sb="6" eb="7">
      <t>トウ</t>
    </rPh>
    <rPh sb="7" eb="9">
      <t>ジョウキョウ</t>
    </rPh>
    <rPh sb="10" eb="12">
      <t>レイワ</t>
    </rPh>
    <phoneticPr fontId="18"/>
  </si>
  <si>
    <t>○個人から財産の贈与を受ける場合に提出する書類</t>
    <rPh sb="1" eb="3">
      <t>コジン</t>
    </rPh>
    <rPh sb="5" eb="7">
      <t>ザイサン</t>
    </rPh>
    <rPh sb="8" eb="10">
      <t>ゾウヨ</t>
    </rPh>
    <rPh sb="11" eb="12">
      <t>ウ</t>
    </rPh>
    <rPh sb="14" eb="16">
      <t>バアイ</t>
    </rPh>
    <rPh sb="17" eb="19">
      <t>テイシュツ</t>
    </rPh>
    <rPh sb="21" eb="23">
      <t>ショルイ</t>
    </rPh>
    <phoneticPr fontId="2"/>
  </si>
  <si>
    <t>財産等の贈与を受ける予定の場合は、写しを提出すること（原本は法人等で保管）。また、目録（別記）も添付すること。</t>
    <rPh sb="0" eb="2">
      <t>ザイサン</t>
    </rPh>
    <rPh sb="2" eb="3">
      <t>トウ</t>
    </rPh>
    <rPh sb="4" eb="6">
      <t>ゾウヨ</t>
    </rPh>
    <rPh sb="7" eb="8">
      <t>ウ</t>
    </rPh>
    <rPh sb="10" eb="12">
      <t>ヨテイ</t>
    </rPh>
    <rPh sb="13" eb="15">
      <t>バアイ</t>
    </rPh>
    <rPh sb="17" eb="18">
      <t>ウツ</t>
    </rPh>
    <rPh sb="20" eb="22">
      <t>テイシュツ</t>
    </rPh>
    <rPh sb="27" eb="29">
      <t>ゲンポン</t>
    </rPh>
    <rPh sb="30" eb="32">
      <t>ホウジン</t>
    </rPh>
    <rPh sb="32" eb="33">
      <t>トウ</t>
    </rPh>
    <rPh sb="34" eb="36">
      <t>ホカン</t>
    </rPh>
    <phoneticPr fontId="2"/>
  </si>
  <si>
    <t>個人資産・負債等状況調書【様式13】</t>
    <rPh sb="13" eb="15">
      <t>ヨウシキ</t>
    </rPh>
    <phoneticPr fontId="2"/>
  </si>
  <si>
    <t>○法人から財産の贈与を受ける場合に提出する書類</t>
    <rPh sb="1" eb="3">
      <t>ホウジン</t>
    </rPh>
    <rPh sb="5" eb="7">
      <t>ザイサン</t>
    </rPh>
    <rPh sb="8" eb="10">
      <t>ゾウヨ</t>
    </rPh>
    <rPh sb="11" eb="12">
      <t>ウ</t>
    </rPh>
    <rPh sb="14" eb="16">
      <t>バアイ</t>
    </rPh>
    <rPh sb="17" eb="19">
      <t>テイシュツ</t>
    </rPh>
    <rPh sb="21" eb="23">
      <t>ショルイ</t>
    </rPh>
    <phoneticPr fontId="2"/>
  </si>
  <si>
    <t>○法人を設立する場合のみ提出する書類</t>
    <rPh sb="1" eb="3">
      <t>ホウジン</t>
    </rPh>
    <rPh sb="4" eb="6">
      <t>セツリツ</t>
    </rPh>
    <rPh sb="8" eb="10">
      <t>バアイ</t>
    </rPh>
    <rPh sb="12" eb="14">
      <t>テイシュツ</t>
    </rPh>
    <rPh sb="16" eb="18">
      <t>ショルイ</t>
    </rPh>
    <phoneticPr fontId="2"/>
  </si>
  <si>
    <t>（参考）</t>
  </si>
  <si>
    <t>【社会福祉法人設立に関する問い合わせ先】</t>
  </si>
  <si>
    <t>　仙台市健康福祉局総務課指導係　電話：022-214-8161</t>
  </si>
  <si>
    <t>　社会福祉法人等の設立にあたっては、資産および手続等の要件を満たす必要がある場合があります。社会福祉法人等の設立を予定される場合には、設立が可能か等を必要に応じ関係機関へ事前に協議する等、応募にあたってはご留意願います。</t>
    <phoneticPr fontId="2"/>
  </si>
  <si>
    <t>以下について作成し、提出すること。
①新設する重心放デイの勤務形態一覧表
②（同一建物で他のサービスを実施する場合）他サービスの勤務形態一覧表</t>
    <rPh sb="0" eb="2">
      <t>イカ</t>
    </rPh>
    <rPh sb="6" eb="8">
      <t>サクセイ</t>
    </rPh>
    <rPh sb="10" eb="12">
      <t>テイシュツ</t>
    </rPh>
    <rPh sb="19" eb="21">
      <t>シンセツ</t>
    </rPh>
    <rPh sb="23" eb="25">
      <t>ジュウシン</t>
    </rPh>
    <rPh sb="25" eb="26">
      <t>ホウ</t>
    </rPh>
    <rPh sb="29" eb="31">
      <t>キンム</t>
    </rPh>
    <rPh sb="31" eb="33">
      <t>ケイタイ</t>
    </rPh>
    <rPh sb="33" eb="35">
      <t>イチラン</t>
    </rPh>
    <rPh sb="35" eb="36">
      <t>ヒョウ</t>
    </rPh>
    <rPh sb="39" eb="43">
      <t>ドウイツタテモノ</t>
    </rPh>
    <rPh sb="44" eb="45">
      <t>タ</t>
    </rPh>
    <rPh sb="51" eb="53">
      <t>ジッシ</t>
    </rPh>
    <rPh sb="55" eb="57">
      <t>バアイ</t>
    </rPh>
    <rPh sb="58" eb="59">
      <t>タ</t>
    </rPh>
    <rPh sb="64" eb="71">
      <t>キンムケイタイイチランヒョウ</t>
    </rPh>
    <phoneticPr fontId="2"/>
  </si>
  <si>
    <t>以下の職員について作成し、提出すること。
①法人代表者（設立準備委員会の場合は、設立代表者）
②新設する重心放デイの管理者
③新設する重心放デイの児童発達支援管理責任者
④新設する重心放デイで従事する職員
※②～④は応募時点で未定の場合は提出不要</t>
    <rPh sb="0" eb="2">
      <t>イカ</t>
    </rPh>
    <rPh sb="3" eb="5">
      <t>ショクイン</t>
    </rPh>
    <rPh sb="9" eb="11">
      <t>サクセイ</t>
    </rPh>
    <rPh sb="13" eb="15">
      <t>テイシュツ</t>
    </rPh>
    <rPh sb="22" eb="24">
      <t>ホウジン</t>
    </rPh>
    <rPh sb="24" eb="27">
      <t>ダイヒョウシャ</t>
    </rPh>
    <rPh sb="28" eb="30">
      <t>セツリツ</t>
    </rPh>
    <rPh sb="30" eb="32">
      <t>ジュンビ</t>
    </rPh>
    <rPh sb="32" eb="35">
      <t>イインカイ</t>
    </rPh>
    <rPh sb="36" eb="38">
      <t>バアイ</t>
    </rPh>
    <rPh sb="40" eb="42">
      <t>セツリツ</t>
    </rPh>
    <rPh sb="42" eb="45">
      <t>ダイヒョウシャ</t>
    </rPh>
    <rPh sb="58" eb="61">
      <t>カンリシャ</t>
    </rPh>
    <rPh sb="63" eb="65">
      <t>シンセツ</t>
    </rPh>
    <rPh sb="67" eb="70">
      <t>ジュウシンホウ</t>
    </rPh>
    <rPh sb="73" eb="75">
      <t>ジドウ</t>
    </rPh>
    <rPh sb="75" eb="77">
      <t>ハッタツ</t>
    </rPh>
    <rPh sb="77" eb="79">
      <t>シエン</t>
    </rPh>
    <rPh sb="79" eb="81">
      <t>カンリ</t>
    </rPh>
    <rPh sb="81" eb="83">
      <t>セキニン</t>
    </rPh>
    <rPh sb="83" eb="84">
      <t>シャ</t>
    </rPh>
    <rPh sb="86" eb="88">
      <t>シンセツ</t>
    </rPh>
    <rPh sb="90" eb="93">
      <t>ジュウシンホウ</t>
    </rPh>
    <rPh sb="96" eb="98">
      <t>ジュウジ</t>
    </rPh>
    <rPh sb="100" eb="102">
      <t>ショクイン</t>
    </rPh>
    <rPh sb="108" eb="110">
      <t>オウボ</t>
    </rPh>
    <rPh sb="110" eb="112">
      <t>ジテン</t>
    </rPh>
    <rPh sb="113" eb="115">
      <t>ミテイ</t>
    </rPh>
    <rPh sb="116" eb="118">
      <t>バアイ</t>
    </rPh>
    <rPh sb="119" eb="121">
      <t>テイシュツ</t>
    </rPh>
    <rPh sb="121" eb="123">
      <t>フヨウ</t>
    </rPh>
    <phoneticPr fontId="2"/>
  </si>
  <si>
    <t>④入浴支援の実施予定</t>
    <rPh sb="1" eb="3">
      <t>ニュウヨク</t>
    </rPh>
    <rPh sb="3" eb="5">
      <t>シエン</t>
    </rPh>
    <rPh sb="6" eb="8">
      <t>ジッシ</t>
    </rPh>
    <rPh sb="8" eb="10">
      <t>ヨテイ</t>
    </rPh>
    <phoneticPr fontId="2"/>
  </si>
  <si>
    <t>②送迎車両</t>
    <rPh sb="1" eb="3">
      <t>ソウゲイ</t>
    </rPh>
    <rPh sb="3" eb="5">
      <t>シャリョウ</t>
    </rPh>
    <phoneticPr fontId="2"/>
  </si>
  <si>
    <t>③入浴設備</t>
    <rPh sb="1" eb="3">
      <t>ニュウヨク</t>
    </rPh>
    <rPh sb="3" eb="5">
      <t>セツビ</t>
    </rPh>
    <phoneticPr fontId="2"/>
  </si>
  <si>
    <t>④その他特筆すべき設備</t>
    <rPh sb="3" eb="4">
      <t>タ</t>
    </rPh>
    <rPh sb="4" eb="6">
      <t>トクヒツ</t>
    </rPh>
    <rPh sb="9" eb="11">
      <t>セツビ</t>
    </rPh>
    <phoneticPr fontId="2"/>
  </si>
  <si>
    <t>⑤家族支援の実施予定</t>
    <rPh sb="1" eb="3">
      <t>カゾク</t>
    </rPh>
    <rPh sb="3" eb="5">
      <t>シエン</t>
    </rPh>
    <rPh sb="6" eb="8">
      <t>ジッシ</t>
    </rPh>
    <rPh sb="8" eb="10">
      <t>ヨテイ</t>
    </rPh>
    <phoneticPr fontId="2"/>
  </si>
  <si>
    <t>（６）地域連携</t>
    <rPh sb="5" eb="7">
      <t>レンケイ</t>
    </rPh>
    <phoneticPr fontId="2"/>
  </si>
  <si>
    <t>①地域福祉への貢献や地域との連携等の基本方針</t>
    <phoneticPr fontId="2"/>
  </si>
  <si>
    <t>⑥予定営業時間と預かりニーズへの対応</t>
    <rPh sb="1" eb="3">
      <t>ヨテイ</t>
    </rPh>
    <rPh sb="3" eb="5">
      <t>エイギョウ</t>
    </rPh>
    <rPh sb="5" eb="7">
      <t>ジカン</t>
    </rPh>
    <rPh sb="8" eb="9">
      <t>アズ</t>
    </rPh>
    <rPh sb="16" eb="18">
      <t>タイオウ</t>
    </rPh>
    <phoneticPr fontId="2"/>
  </si>
  <si>
    <t>予定営業時間と、営業時間前後の預かり（延長支援）の実施予定について記載。</t>
    <rPh sb="0" eb="2">
      <t>ヨテイ</t>
    </rPh>
    <rPh sb="2" eb="4">
      <t>エイギョウ</t>
    </rPh>
    <rPh sb="4" eb="6">
      <t>ジカン</t>
    </rPh>
    <rPh sb="8" eb="10">
      <t>エイギョウ</t>
    </rPh>
    <rPh sb="10" eb="12">
      <t>ジカン</t>
    </rPh>
    <rPh sb="12" eb="14">
      <t>ゼンゴ</t>
    </rPh>
    <rPh sb="15" eb="16">
      <t>アズ</t>
    </rPh>
    <rPh sb="19" eb="21">
      <t>エンチョウ</t>
    </rPh>
    <rPh sb="21" eb="23">
      <t>シエン</t>
    </rPh>
    <rPh sb="25" eb="27">
      <t>ジッシ</t>
    </rPh>
    <rPh sb="27" eb="29">
      <t>ヨテイ</t>
    </rPh>
    <rPh sb="33" eb="35">
      <t>キサイ</t>
    </rPh>
    <phoneticPr fontId="2"/>
  </si>
  <si>
    <t>令和7年度のものを提出すること</t>
    <phoneticPr fontId="2"/>
  </si>
  <si>
    <t>令和3年度以降の実地指導監査において国・自治体から受けた文書指摘の写し及び改善報告書の写しを提出すること。</t>
    <rPh sb="0" eb="2">
      <t>レイワ</t>
    </rPh>
    <rPh sb="28" eb="30">
      <t>ブンショ</t>
    </rPh>
    <rPh sb="30" eb="32">
      <t>シテキ</t>
    </rPh>
    <rPh sb="33" eb="34">
      <t>ウツ</t>
    </rPh>
    <rPh sb="35" eb="36">
      <t>オヨ</t>
    </rPh>
    <rPh sb="37" eb="39">
      <t>カイゼン</t>
    </rPh>
    <rPh sb="39" eb="42">
      <t>ホウコクショ</t>
    </rPh>
    <rPh sb="43" eb="44">
      <t>ウツ</t>
    </rPh>
    <rPh sb="46" eb="48">
      <t>テイシュツ</t>
    </rPh>
    <phoneticPr fontId="2"/>
  </si>
  <si>
    <t>令和5年度～令和7年度の3年度分の原本を提出すること。</t>
    <phoneticPr fontId="2"/>
  </si>
  <si>
    <t>令和6年3月31日現在、令和7年3月31日現在、令和7年9月30日現在のものの原本を提出すること
※複数口座の場合、別途合計一覧表を作成のうえ添付すること</t>
    <phoneticPr fontId="2"/>
  </si>
  <si>
    <t>個人から贈与を受ける場合は、その個人について作成し提出すること。また、土地・建物一覧表（別紙）も添付すること。なお、令和7年9月30日現在のものを提出すること。</t>
    <rPh sb="0" eb="2">
      <t>コジン</t>
    </rPh>
    <rPh sb="4" eb="6">
      <t>ゾウヨ</t>
    </rPh>
    <rPh sb="7" eb="8">
      <t>ウ</t>
    </rPh>
    <rPh sb="10" eb="12">
      <t>バアイ</t>
    </rPh>
    <rPh sb="16" eb="18">
      <t>コジン</t>
    </rPh>
    <rPh sb="22" eb="24">
      <t>サクセイ</t>
    </rPh>
    <rPh sb="25" eb="27">
      <t>テイシュツ</t>
    </rPh>
    <phoneticPr fontId="2"/>
  </si>
  <si>
    <t>土地・建物一覧表（令和7年9月30日現在）</t>
    <rPh sb="0" eb="2">
      <t>トチ</t>
    </rPh>
    <rPh sb="3" eb="5">
      <t>タテモノ</t>
    </rPh>
    <rPh sb="5" eb="7">
      <t>イチラン</t>
    </rPh>
    <rPh sb="7" eb="8">
      <t>ヒョウ</t>
    </rPh>
    <rPh sb="9" eb="11">
      <t>レイワ</t>
    </rPh>
    <phoneticPr fontId="18"/>
  </si>
  <si>
    <t>実施しない場合は「なし」と記載。
実施予定がある場合は送迎範囲も記載。</t>
    <rPh sb="0" eb="2">
      <t>ジッシ</t>
    </rPh>
    <rPh sb="5" eb="7">
      <t>バアイ</t>
    </rPh>
    <rPh sb="13" eb="15">
      <t>キサイ</t>
    </rPh>
    <rPh sb="17" eb="19">
      <t>ジッシ</t>
    </rPh>
    <rPh sb="19" eb="21">
      <t>ヨテイ</t>
    </rPh>
    <rPh sb="24" eb="26">
      <t>バアイ</t>
    </rPh>
    <rPh sb="27" eb="29">
      <t>ソウゲイ</t>
    </rPh>
    <rPh sb="29" eb="31">
      <t>ハンイ</t>
    </rPh>
    <rPh sb="32" eb="34">
      <t>キサイ</t>
    </rPh>
    <phoneticPr fontId="2"/>
  </si>
  <si>
    <t>①重症心身障害児に対応するための設備・機材</t>
    <rPh sb="1" eb="3">
      <t>ジュウショウ</t>
    </rPh>
    <rPh sb="3" eb="5">
      <t>シンシン</t>
    </rPh>
    <rPh sb="5" eb="7">
      <t>ショウガイ</t>
    </rPh>
    <rPh sb="7" eb="8">
      <t>ジ</t>
    </rPh>
    <rPh sb="9" eb="11">
      <t>タイオウ</t>
    </rPh>
    <rPh sb="16" eb="18">
      <t>セツビ</t>
    </rPh>
    <rPh sb="19" eb="21">
      <t>キザイ</t>
    </rPh>
    <phoneticPr fontId="2"/>
  </si>
  <si>
    <t>実施しない場合は「なし」と記載。ある場合は具体的な支援内容を記載。</t>
    <rPh sb="0" eb="2">
      <t>ジッシ</t>
    </rPh>
    <rPh sb="5" eb="7">
      <t>バアイ</t>
    </rPh>
    <rPh sb="13" eb="15">
      <t>キサイ</t>
    </rPh>
    <rPh sb="18" eb="20">
      <t>バアイ</t>
    </rPh>
    <rPh sb="21" eb="24">
      <t>グタイテキ</t>
    </rPh>
    <rPh sb="25" eb="27">
      <t>シエン</t>
    </rPh>
    <rPh sb="27" eb="29">
      <t>ナイヨウ</t>
    </rPh>
    <rPh sb="30" eb="32">
      <t>キサイ</t>
    </rPh>
    <phoneticPr fontId="2"/>
  </si>
  <si>
    <t>予定なし/検討している/予定あり　のいずれかを記載のうえ、補記事項があれば記載。</t>
    <rPh sb="0" eb="2">
      <t>ヨテイ</t>
    </rPh>
    <rPh sb="5" eb="7">
      <t>ケントウ</t>
    </rPh>
    <rPh sb="12" eb="14">
      <t>ヨテイ</t>
    </rPh>
    <rPh sb="23" eb="25">
      <t>キサイ</t>
    </rPh>
    <rPh sb="29" eb="31">
      <t>ホキ</t>
    </rPh>
    <rPh sb="31" eb="33">
      <t>ジコウ</t>
    </rPh>
    <rPh sb="37" eb="39">
      <t>キサイ</t>
    </rPh>
    <phoneticPr fontId="2"/>
  </si>
  <si>
    <t>導入予定の設備・機材を全て記載</t>
    <rPh sb="0" eb="2">
      <t>ドウニュウ</t>
    </rPh>
    <rPh sb="2" eb="4">
      <t>ヨテイ</t>
    </rPh>
    <rPh sb="5" eb="7">
      <t>セツビ</t>
    </rPh>
    <rPh sb="8" eb="10">
      <t>キザイ</t>
    </rPh>
    <rPh sb="11" eb="12">
      <t>スベ</t>
    </rPh>
    <rPh sb="13" eb="15">
      <t>キサイ</t>
    </rPh>
    <phoneticPr fontId="2"/>
  </si>
  <si>
    <t>導入予定の設備・機材を全て記載。実施しない場合は「なし」と記載</t>
    <rPh sb="16" eb="18">
      <t>ジッシシ</t>
    </rPh>
    <rPh sb="19" eb="31">
      <t>」トキサイ</t>
    </rPh>
    <phoneticPr fontId="2"/>
  </si>
  <si>
    <t>事業実施期間</t>
    <rPh sb="0" eb="2">
      <t>ジギョウ</t>
    </rPh>
    <rPh sb="2" eb="4">
      <t>ジッシ</t>
    </rPh>
    <rPh sb="4" eb="6">
      <t>キカン</t>
    </rPh>
    <phoneticPr fontId="2"/>
  </si>
  <si>
    <t>算定する予定の加算を全て記載。</t>
    <rPh sb="10" eb="11">
      <t>スベ</t>
    </rPh>
    <rPh sb="12" eb="14">
      <t>キサイ</t>
    </rPh>
    <phoneticPr fontId="2"/>
  </si>
  <si>
    <t>⑦算定予定の加算</t>
    <rPh sb="1" eb="3">
      <t>サンテイ</t>
    </rPh>
    <rPh sb="3" eb="5">
      <t>ヨテイ</t>
    </rPh>
    <rPh sb="6" eb="8">
      <t>カサン</t>
    </rPh>
    <phoneticPr fontId="2"/>
  </si>
  <si>
    <t>⑧その他特記事項</t>
    <rPh sb="3" eb="4">
      <t>タ</t>
    </rPh>
    <rPh sb="4" eb="6">
      <t>トッキ</t>
    </rPh>
    <rPh sb="6" eb="8">
      <t>ジコウ</t>
    </rPh>
    <phoneticPr fontId="2"/>
  </si>
  <si>
    <t>例）
○○事業所</t>
    <rPh sb="0" eb="1">
      <t>レイ</t>
    </rPh>
    <rPh sb="5" eb="8">
      <t>ジギョウショ</t>
    </rPh>
    <phoneticPr fontId="2"/>
  </si>
  <si>
    <t>H24～R2</t>
    <phoneticPr fontId="2"/>
  </si>
  <si>
    <t>重心放デイ</t>
    <rPh sb="0" eb="2">
      <t>ジュウシン</t>
    </rPh>
    <rPh sb="2" eb="3">
      <t>ホウ</t>
    </rPh>
    <phoneticPr fontId="2"/>
  </si>
  <si>
    <t>５名</t>
    <rPh sb="1" eb="2">
      <t>メイ</t>
    </rPh>
    <phoneticPr fontId="2"/>
  </si>
  <si>
    <t>〒×××-××××
仙台市青葉区国分町〇丁目〇番地</t>
    <rPh sb="10" eb="13">
      <t>センダイシ</t>
    </rPh>
    <rPh sb="13" eb="15">
      <t>アオバ</t>
    </rPh>
    <rPh sb="15" eb="16">
      <t>ク</t>
    </rPh>
    <rPh sb="16" eb="19">
      <t>コクブンチョウ</t>
    </rPh>
    <rPh sb="20" eb="22">
      <t>チョウメ</t>
    </rPh>
    <rPh sb="23" eb="25">
      <t>バンチ</t>
    </rPh>
    <phoneticPr fontId="2"/>
  </si>
  <si>
    <t>設備・支援機器等の導入時期についても記載すること。</t>
    <rPh sb="0" eb="2">
      <t>セツビ</t>
    </rPh>
    <rPh sb="3" eb="5">
      <t>シエン</t>
    </rPh>
    <rPh sb="5" eb="7">
      <t>キキ</t>
    </rPh>
    <rPh sb="7" eb="8">
      <t>トウ</t>
    </rPh>
    <rPh sb="9" eb="11">
      <t>ドウニュウ</t>
    </rPh>
    <rPh sb="11" eb="13">
      <t>ジキ</t>
    </rPh>
    <rPh sb="18" eb="20">
      <t>キサイ</t>
    </rPh>
    <phoneticPr fontId="2"/>
  </si>
  <si>
    <t>主として重症心身障害児を対象とする放課後等デイサービス事業所
新設整備事業応募届兼誓約書</t>
    <rPh sb="12" eb="14">
      <t>タイショウ</t>
    </rPh>
    <phoneticPr fontId="2"/>
  </si>
  <si>
    <t>主として重症心身障害児を対象とする放課後等デイサービス事業所新設整備資金として</t>
    <rPh sb="12" eb="14">
      <t>タイショウ</t>
    </rPh>
    <rPh sb="34" eb="36">
      <t>シキン</t>
    </rPh>
    <phoneticPr fontId="2"/>
  </si>
  <si>
    <t>　令和　　年　　月　　日までに○○○（法人名）による主として重症心身障害児を対象とする放課後等デイサービス事業所新設整備事業計画が選定されなかったときは、この確約は無効とし、これにより損害が発生した場合、甲は、損害の賠償を請求することができない。</t>
    <rPh sb="38" eb="40">
      <t>タイショウ</t>
    </rPh>
    <phoneticPr fontId="2"/>
  </si>
  <si>
    <t>①法令遵守やコンプライアンス推進への取り組み</t>
    <rPh sb="1" eb="3">
      <t>ホウレイ</t>
    </rPh>
    <rPh sb="3" eb="5">
      <t>ジュンシュ</t>
    </rPh>
    <rPh sb="14" eb="16">
      <t>スイシン</t>
    </rPh>
    <rPh sb="18" eb="19">
      <t>ト</t>
    </rPh>
    <rPh sb="20" eb="21">
      <t>ク</t>
    </rPh>
    <phoneticPr fontId="2"/>
  </si>
  <si>
    <t>②職員育成や離職防止に対する取り組み</t>
    <phoneticPr fontId="2"/>
  </si>
  <si>
    <t>③虐待防止及び身体拘束廃止に向けた取り組み</t>
    <rPh sb="1" eb="3">
      <t>ギャクタイ</t>
    </rPh>
    <rPh sb="3" eb="5">
      <t>ボウシ</t>
    </rPh>
    <rPh sb="5" eb="6">
      <t>オヨ</t>
    </rPh>
    <rPh sb="7" eb="9">
      <t>シンタイ</t>
    </rPh>
    <rPh sb="9" eb="11">
      <t>コウソク</t>
    </rPh>
    <rPh sb="11" eb="13">
      <t>ハイシ</t>
    </rPh>
    <rPh sb="14" eb="15">
      <t>ム</t>
    </rPh>
    <rPh sb="17" eb="18">
      <t>ト</t>
    </rPh>
    <rPh sb="19" eb="20">
      <t>ク</t>
    </rPh>
    <phoneticPr fontId="2"/>
  </si>
  <si>
    <t>④苦情への対応</t>
    <phoneticPr fontId="2"/>
  </si>
  <si>
    <t>⑤火災・地震・大雨等の非常災害対策</t>
    <phoneticPr fontId="2"/>
  </si>
  <si>
    <t>⑥事故発生時の対応</t>
    <rPh sb="1" eb="3">
      <t>ジコ</t>
    </rPh>
    <rPh sb="3" eb="5">
      <t>ハッセイ</t>
    </rPh>
    <rPh sb="5" eb="6">
      <t>ジ</t>
    </rPh>
    <rPh sb="7" eb="9">
      <t>タイオウ</t>
    </rPh>
    <phoneticPr fontId="2"/>
  </si>
  <si>
    <t>⑦感染症及び食中毒の予防及びまん延の防止のための措置等</t>
    <rPh sb="1" eb="4">
      <t>カンセンショウ</t>
    </rPh>
    <rPh sb="4" eb="5">
      <t>オヨ</t>
    </rPh>
    <rPh sb="6" eb="9">
      <t>ショクチュウドク</t>
    </rPh>
    <rPh sb="10" eb="12">
      <t>ヨボウ</t>
    </rPh>
    <rPh sb="12" eb="13">
      <t>オヨ</t>
    </rPh>
    <rPh sb="16" eb="17">
      <t>エン</t>
    </rPh>
    <rPh sb="18" eb="20">
      <t>ボウシ</t>
    </rPh>
    <rPh sb="24" eb="26">
      <t>ソチ</t>
    </rPh>
    <rPh sb="26" eb="27">
      <t>トウ</t>
    </rPh>
    <phoneticPr fontId="2"/>
  </si>
  <si>
    <t>⑧業務継続計画の策定等</t>
    <rPh sb="1" eb="3">
      <t>ギョウム</t>
    </rPh>
    <rPh sb="3" eb="5">
      <t>ケイゾク</t>
    </rPh>
    <rPh sb="5" eb="7">
      <t>ケイカク</t>
    </rPh>
    <rPh sb="8" eb="10">
      <t>サクテイ</t>
    </rPh>
    <rPh sb="10" eb="11">
      <t>トウ</t>
    </rPh>
    <phoneticPr fontId="2"/>
  </si>
  <si>
    <t>⑨防犯対策</t>
    <phoneticPr fontId="2"/>
  </si>
  <si>
    <t>想定している連携機関を全て記載。</t>
    <rPh sb="0" eb="2">
      <t>ソウテイ</t>
    </rPh>
    <rPh sb="6" eb="8">
      <t>レンケイ</t>
    </rPh>
    <rPh sb="8" eb="10">
      <t>キカン</t>
    </rPh>
    <rPh sb="11" eb="12">
      <t>スベ</t>
    </rPh>
    <rPh sb="13" eb="15">
      <t>キサイ</t>
    </rPh>
    <phoneticPr fontId="2"/>
  </si>
  <si>
    <t>最大10ページ（片面印刷）にまとめること。ポイント数は10.5とし、印刷時に拡大縮小は行わないこと。
運営に関する計画・取り組み等については、基準等を羅列するのではなく、具体的にどのような取り組みを行っていくかを記載すること。</t>
    <rPh sb="0" eb="2">
      <t>サイダイ</t>
    </rPh>
    <rPh sb="8" eb="10">
      <t>カタメン</t>
    </rPh>
    <rPh sb="10" eb="12">
      <t>インサツ</t>
    </rPh>
    <rPh sb="25" eb="26">
      <t>スウ</t>
    </rPh>
    <rPh sb="34" eb="36">
      <t>インサツ</t>
    </rPh>
    <rPh sb="36" eb="37">
      <t>ジ</t>
    </rPh>
    <rPh sb="38" eb="40">
      <t>カクダイ</t>
    </rPh>
    <rPh sb="40" eb="42">
      <t>シュクショウ</t>
    </rPh>
    <rPh sb="43" eb="44">
      <t>オコナ</t>
    </rPh>
    <rPh sb="51" eb="53">
      <t>ウンエイ</t>
    </rPh>
    <rPh sb="54" eb="55">
      <t>カン</t>
    </rPh>
    <rPh sb="57" eb="59">
      <t>ケイカク</t>
    </rPh>
    <rPh sb="60" eb="61">
      <t>ト</t>
    </rPh>
    <rPh sb="62" eb="63">
      <t>ク</t>
    </rPh>
    <rPh sb="64" eb="65">
      <t>トウ</t>
    </rPh>
    <rPh sb="71" eb="73">
      <t>キジュン</t>
    </rPh>
    <rPh sb="73" eb="74">
      <t>トウ</t>
    </rPh>
    <rPh sb="75" eb="77">
      <t>ラレツ</t>
    </rPh>
    <rPh sb="85" eb="88">
      <t>グタイテキ</t>
    </rPh>
    <rPh sb="94" eb="95">
      <t>ト</t>
    </rPh>
    <rPh sb="96" eb="97">
      <t>ク</t>
    </rPh>
    <rPh sb="99" eb="100">
      <t>オコナ</t>
    </rPh>
    <rPh sb="106" eb="108">
      <t>キサイ</t>
    </rPh>
    <phoneticPr fontId="2"/>
  </si>
  <si>
    <t>障害児本人に対する支援の取り組み、計画について記載。</t>
    <rPh sb="0" eb="2">
      <t>ショウガイ</t>
    </rPh>
    <rPh sb="2" eb="3">
      <t>ジ</t>
    </rPh>
    <rPh sb="3" eb="5">
      <t>ホンニン</t>
    </rPh>
    <rPh sb="6" eb="7">
      <t>タイ</t>
    </rPh>
    <rPh sb="9" eb="11">
      <t>シエン</t>
    </rPh>
    <rPh sb="12" eb="13">
      <t>ト</t>
    </rPh>
    <rPh sb="14" eb="15">
      <t>ク</t>
    </rPh>
    <rPh sb="17" eb="19">
      <t>ケイカク</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</si>
</sst>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Red]\(#,##0\)"/>
    <numFmt numFmtId="177" formatCode="0.00_ "/>
    <numFmt numFmtId="178" formatCode="0.0000"/>
    <numFmt numFmtId="179" formatCode="#,##0.0;[Red]\-#,##0.0"/>
    <numFmt numFmtId="180" formatCode="0.0_ "/>
    <numFmt numFmtId="181" formatCode="0.0"/>
    <numFmt numFmtId="182" formatCode="0&quot;名&quot;"/>
    <numFmt numFmtId="183" formatCode="[$-411]ggge&quot;年&quot;m&quot;月&quot;d&quot;日&quot;;@"/>
  </numFmts>
  <fonts count="82">
    <font>
      <sz val="11"/>
      <color theme="1"/>
      <name val="ＭＳ Ｐゴシック"/>
      <family val="2"/>
      <charset val="128"/>
    </font>
    <font>
      <sz val="10"/>
      <color theme="1"/>
      <name val="ＭＳ ゴシック"/>
      <family val="3"/>
      <charset val="128"/>
    </font>
    <font>
      <sz val="6"/>
      <name val="ＭＳ Ｐゴシック"/>
      <family val="2"/>
      <charset val="128"/>
    </font>
    <font>
      <sz val="12"/>
      <color theme="1"/>
      <name val="ＭＳ 明朝"/>
      <family val="1"/>
      <charset val="128"/>
    </font>
    <font>
      <b/>
      <sz val="14"/>
      <color theme="1"/>
      <name val="ＭＳ ゴシック"/>
      <family val="3"/>
      <charset val="128"/>
    </font>
    <font>
      <sz val="10.5"/>
      <color theme="1"/>
      <name val="ＭＳ 明朝"/>
      <family val="1"/>
      <charset val="128"/>
    </font>
    <font>
      <u/>
      <sz val="10.5"/>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1"/>
      <name val="明朝"/>
      <family val="1"/>
      <charset val="1"/>
    </font>
    <font>
      <b/>
      <sz val="16"/>
      <name val="ＭＳ ゴシック"/>
      <family val="3"/>
      <charset val="128"/>
    </font>
    <font>
      <sz val="11"/>
      <name val="ＭＳ 明朝"/>
      <family val="1"/>
      <charset val="128"/>
    </font>
    <font>
      <sz val="11"/>
      <color indexed="8"/>
      <name val="ＭＳ 明朝"/>
      <family val="1"/>
      <charset val="128"/>
    </font>
    <font>
      <sz val="11"/>
      <color theme="1"/>
      <name val="ＭＳ Ｐゴシック"/>
      <family val="2"/>
      <charset val="128"/>
    </font>
    <font>
      <sz val="8"/>
      <color theme="1"/>
      <name val="ＭＳ 明朝"/>
      <family val="1"/>
      <charset val="128"/>
    </font>
    <font>
      <sz val="11"/>
      <name val="ＭＳ Ｐゴシック"/>
      <family val="3"/>
      <charset val="128"/>
    </font>
    <font>
      <sz val="14"/>
      <name val="HGｺﾞｼｯｸM"/>
      <family val="3"/>
      <charset val="128"/>
    </font>
    <font>
      <sz val="6"/>
      <name val="ＭＳ Ｐゴシック"/>
      <family val="3"/>
      <charset val="128"/>
    </font>
    <font>
      <sz val="11"/>
      <name val="HGｺﾞｼｯｸM"/>
      <family val="3"/>
      <charset val="128"/>
    </font>
    <font>
      <b/>
      <sz val="14"/>
      <name val="HGｺﾞｼｯｸM"/>
      <family val="3"/>
      <charset val="128"/>
    </font>
    <font>
      <sz val="8"/>
      <name val="HGｺﾞｼｯｸM"/>
      <family val="3"/>
      <charset val="128"/>
    </font>
    <font>
      <sz val="16"/>
      <color theme="1"/>
      <name val="ＭＳ 明朝"/>
      <family val="1"/>
      <charset val="128"/>
    </font>
    <font>
      <b/>
      <sz val="14"/>
      <color theme="1"/>
      <name val="ＭＳ 明朝"/>
      <family val="1"/>
      <charset val="128"/>
    </font>
    <font>
      <sz val="16"/>
      <name val="ＭＳ Ｐゴシック"/>
      <family val="3"/>
      <charset val="128"/>
    </font>
    <font>
      <sz val="10"/>
      <name val="ＭＳ Ｐゴシック"/>
      <family val="3"/>
      <charset val="128"/>
    </font>
    <font>
      <sz val="10.5"/>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4"/>
      <name val="ＭＳ ゴシック"/>
      <family val="3"/>
      <charset val="128"/>
    </font>
    <font>
      <sz val="6"/>
      <name val="ＭＳ 明朝"/>
      <family val="1"/>
      <charset val="128"/>
    </font>
    <font>
      <b/>
      <sz val="14"/>
      <name val="ＭＳ ゴシック"/>
      <family val="3"/>
      <charset val="128"/>
    </font>
    <font>
      <b/>
      <sz val="11"/>
      <name val="ＭＳ 明朝"/>
      <family val="1"/>
      <charset val="128"/>
    </font>
    <font>
      <sz val="8"/>
      <name val="ＭＳ 明朝"/>
      <family val="1"/>
      <charset val="128"/>
    </font>
    <font>
      <sz val="12"/>
      <name val="ＭＳ 明朝"/>
      <family val="1"/>
      <charset val="128"/>
    </font>
    <font>
      <b/>
      <sz val="11"/>
      <name val="ＭＳ ゴシック"/>
      <family val="3"/>
      <charset val="128"/>
    </font>
    <font>
      <sz val="10"/>
      <name val="ＭＳ 明朝"/>
      <family val="1"/>
      <charset val="128"/>
    </font>
    <font>
      <i/>
      <sz val="9"/>
      <name val="ＭＳ ゴシック"/>
      <family val="3"/>
      <charset val="128"/>
    </font>
    <font>
      <sz val="7.5"/>
      <name val="ＭＳ 明朝"/>
      <family val="1"/>
      <charset val="128"/>
    </font>
    <font>
      <sz val="5"/>
      <name val="ＭＳ 明朝"/>
      <family val="1"/>
      <charset val="128"/>
    </font>
    <font>
      <sz val="11"/>
      <name val="ＭＳ Ｐ明朝"/>
      <family val="1"/>
      <charset val="128"/>
    </font>
    <font>
      <b/>
      <sz val="11"/>
      <name val="ＭＳ Ｐ明朝"/>
      <family val="1"/>
      <charset val="128"/>
    </font>
    <font>
      <b/>
      <sz val="11"/>
      <color indexed="10"/>
      <name val="ＭＳ Ｐ明朝"/>
      <family val="1"/>
      <charset val="128"/>
    </font>
    <font>
      <sz val="8"/>
      <name val="ＭＳ ゴシック"/>
      <family val="3"/>
      <charset val="128"/>
    </font>
    <font>
      <sz val="9"/>
      <name val="ＭＳ ゴシック"/>
      <family val="3"/>
      <charset val="128"/>
    </font>
    <font>
      <sz val="11"/>
      <color indexed="12"/>
      <name val="ＭＳ ゴシック"/>
      <family val="3"/>
      <charset val="128"/>
    </font>
    <font>
      <sz val="11"/>
      <color indexed="10"/>
      <name val="ＭＳ Ｐ明朝"/>
      <family val="1"/>
      <charset val="128"/>
    </font>
    <font>
      <sz val="9"/>
      <name val="ＭＳ 明朝"/>
      <family val="1"/>
      <charset val="128"/>
    </font>
    <font>
      <b/>
      <sz val="11"/>
      <color indexed="12"/>
      <name val="ＭＳ Ｐ明朝"/>
      <family val="1"/>
      <charset val="128"/>
    </font>
    <font>
      <sz val="9"/>
      <color indexed="10"/>
      <name val="ＭＳ 明朝"/>
      <family val="1"/>
      <charset val="128"/>
    </font>
    <font>
      <sz val="11"/>
      <color indexed="12"/>
      <name val="ＭＳ 明朝"/>
      <family val="1"/>
      <charset val="128"/>
    </font>
    <font>
      <sz val="11"/>
      <color indexed="10"/>
      <name val="ＭＳ 明朝"/>
      <family val="1"/>
      <charset val="128"/>
    </font>
    <font>
      <u/>
      <sz val="8"/>
      <name val="ＭＳ 明朝"/>
      <family val="1"/>
      <charset val="128"/>
    </font>
    <font>
      <sz val="11"/>
      <name val="ＭＳ ゴシック"/>
      <family val="3"/>
      <charset val="128"/>
    </font>
    <font>
      <u/>
      <sz val="11"/>
      <name val="ＭＳ ゴシック"/>
      <family val="3"/>
      <charset val="128"/>
    </font>
    <font>
      <sz val="10"/>
      <name val="MS UI Gothic"/>
      <family val="3"/>
      <charset val="128"/>
    </font>
    <font>
      <sz val="11"/>
      <color indexed="10"/>
      <name val="ＭＳ ゴシック"/>
      <family val="3"/>
      <charset val="128"/>
    </font>
    <font>
      <b/>
      <sz val="10"/>
      <color indexed="81"/>
      <name val="ＭＳ Ｐゴシック"/>
      <family val="3"/>
      <charset val="128"/>
    </font>
    <font>
      <sz val="10"/>
      <color indexed="81"/>
      <name val="ＭＳ Ｐゴシック"/>
      <family val="3"/>
      <charset val="128"/>
    </font>
    <font>
      <b/>
      <sz val="12"/>
      <color indexed="10"/>
      <name val="ＭＳ Ｐゴシック"/>
      <family val="3"/>
      <charset val="128"/>
    </font>
    <font>
      <b/>
      <sz val="9"/>
      <color indexed="81"/>
      <name val="ＭＳ Ｐゴシック"/>
      <family val="3"/>
      <charset val="128"/>
    </font>
    <font>
      <sz val="9"/>
      <color indexed="81"/>
      <name val="ＭＳ Ｐゴシック"/>
      <family val="3"/>
      <charset val="128"/>
    </font>
    <font>
      <b/>
      <sz val="11"/>
      <color indexed="10"/>
      <name val="ＭＳ Ｐゴシック"/>
      <family val="3"/>
      <charset val="128"/>
    </font>
    <font>
      <sz val="11"/>
      <color indexed="10"/>
      <name val="ＭＳ Ｐゴシック"/>
      <family val="3"/>
      <charset val="128"/>
    </font>
    <font>
      <u/>
      <sz val="9"/>
      <color indexed="81"/>
      <name val="ＭＳ Ｐゴシック"/>
      <family val="3"/>
      <charset val="128"/>
    </font>
    <font>
      <b/>
      <u/>
      <sz val="11"/>
      <color indexed="10"/>
      <name val="ＭＳ Ｐゴシック"/>
      <family val="3"/>
      <charset val="128"/>
    </font>
    <font>
      <b/>
      <sz val="10"/>
      <color indexed="10"/>
      <name val="ＭＳ Ｐゴシック"/>
      <family val="3"/>
      <charset val="128"/>
    </font>
    <font>
      <sz val="10"/>
      <color indexed="10"/>
      <name val="ＭＳ Ｐゴシック"/>
      <family val="3"/>
      <charset val="128"/>
    </font>
    <font>
      <sz val="12"/>
      <name val="ＭＳ ゴシック"/>
      <family val="3"/>
      <charset val="128"/>
    </font>
    <font>
      <sz val="9"/>
      <color indexed="10"/>
      <name val="ＭＳ Ｐゴシック"/>
      <family val="3"/>
      <charset val="128"/>
    </font>
    <font>
      <b/>
      <sz val="12"/>
      <name val="ＭＳ ゴシック"/>
      <family val="3"/>
      <charset val="128"/>
    </font>
    <font>
      <b/>
      <sz val="12"/>
      <name val="ＭＳ Ｐゴシック"/>
      <family val="3"/>
      <charset val="128"/>
    </font>
    <font>
      <sz val="12"/>
      <name val="ＭＳ Ｐゴシック"/>
      <family val="3"/>
      <charset val="128"/>
    </font>
    <font>
      <sz val="11"/>
      <name val="ＭＳ Ｐゴシック"/>
      <family val="2"/>
      <charset val="128"/>
    </font>
    <font>
      <sz val="7"/>
      <color theme="1"/>
      <name val="ＭＳ 明朝"/>
      <family val="1"/>
      <charset val="128"/>
    </font>
    <font>
      <b/>
      <u/>
      <sz val="11"/>
      <color theme="1"/>
      <name val="ＭＳ Ｐゴシック"/>
      <family val="3"/>
      <charset val="128"/>
    </font>
    <font>
      <u/>
      <sz val="11"/>
      <name val="ＭＳ 明朝"/>
      <family val="1"/>
      <charset val="128"/>
    </font>
    <font>
      <b/>
      <sz val="10.5"/>
      <color theme="1"/>
      <name val="ＭＳ 明朝"/>
      <family val="1"/>
      <charset val="128"/>
    </font>
    <font>
      <sz val="9"/>
      <color indexed="81"/>
      <name val="MS P ゴシック"/>
      <family val="3"/>
      <charset val="128"/>
    </font>
    <font>
      <b/>
      <sz val="9"/>
      <color indexed="81"/>
      <name val="MS P ゴシック"/>
      <family val="3"/>
      <charset val="128"/>
    </font>
    <font>
      <sz val="11"/>
      <color theme="1"/>
      <name val="ＭＳ ゴシック"/>
      <family val="3"/>
      <charset val="128"/>
    </font>
  </fonts>
  <fills count="9">
    <fill>
      <patternFill patternType="none"/>
    </fill>
    <fill>
      <patternFill patternType="gray125"/>
    </fill>
    <fill>
      <patternFill patternType="solid">
        <fgColor rgb="FFC9C9C9"/>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indexed="13"/>
        <bgColor indexed="64"/>
      </patternFill>
    </fill>
    <fill>
      <patternFill patternType="solid">
        <fgColor indexed="43"/>
        <bgColor indexed="64"/>
      </patternFill>
    </fill>
    <fill>
      <patternFill patternType="solid">
        <fgColor theme="0" tint="-4.9989318521683403E-2"/>
        <bgColor indexed="64"/>
      </patternFill>
    </fill>
  </fills>
  <borders count="199">
    <border>
      <left/>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64"/>
      </top>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dotted">
        <color indexed="64"/>
      </left>
      <right/>
      <top/>
      <bottom/>
      <diagonal/>
    </border>
    <border>
      <left/>
      <right/>
      <top/>
      <bottom style="dashDot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dotted">
        <color indexed="64"/>
      </top>
      <bottom/>
      <diagonal/>
    </border>
    <border>
      <left/>
      <right style="double">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ashed">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ashDot">
        <color indexed="64"/>
      </bottom>
      <diagonal/>
    </border>
    <border>
      <left/>
      <right style="thin">
        <color indexed="64"/>
      </right>
      <top style="thin">
        <color indexed="64"/>
      </top>
      <bottom style="dashDot">
        <color indexed="64"/>
      </bottom>
      <diagonal/>
    </border>
    <border>
      <left style="dashed">
        <color indexed="64"/>
      </left>
      <right style="dashed">
        <color indexed="64"/>
      </right>
      <top/>
      <bottom/>
      <diagonal/>
    </border>
    <border>
      <left style="thin">
        <color indexed="64"/>
      </left>
      <right style="double">
        <color indexed="64"/>
      </right>
      <top/>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s>
  <cellStyleXfs count="10">
    <xf numFmtId="0" fontId="0" fillId="0" borderId="0">
      <alignment vertical="center"/>
    </xf>
    <xf numFmtId="0" fontId="10" fillId="0" borderId="0"/>
    <xf numFmtId="176" fontId="10" fillId="0" borderId="0" applyBorder="0" applyProtection="0"/>
    <xf numFmtId="38" fontId="14" fillId="0" borderId="0" applyFont="0" applyFill="0" applyBorder="0" applyAlignment="0" applyProtection="0">
      <alignment vertical="center"/>
    </xf>
    <xf numFmtId="0" fontId="16" fillId="0" borderId="0"/>
    <xf numFmtId="0" fontId="16" fillId="0" borderId="0"/>
    <xf numFmtId="0" fontId="12" fillId="0" borderId="0"/>
    <xf numFmtId="0" fontId="16" fillId="0" borderId="0">
      <alignment vertical="center"/>
    </xf>
    <xf numFmtId="38" fontId="16" fillId="0" borderId="0" applyFont="0" applyFill="0" applyBorder="0" applyAlignment="0" applyProtection="0">
      <alignment vertical="center"/>
    </xf>
    <xf numFmtId="0" fontId="16" fillId="0" borderId="0">
      <alignment vertical="center"/>
    </xf>
  </cellStyleXfs>
  <cellXfs count="992">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indent="2"/>
    </xf>
    <xf numFmtId="0" fontId="5" fillId="0" borderId="0" xfId="0" applyFont="1" applyAlignment="1">
      <alignment horizontal="left" vertical="center"/>
    </xf>
    <xf numFmtId="0" fontId="6" fillId="0" borderId="0" xfId="0" applyFont="1" applyAlignment="1">
      <alignment horizontal="left" vertical="center" indent="9"/>
    </xf>
    <xf numFmtId="0" fontId="5" fillId="0" borderId="0" xfId="0" applyFont="1" applyAlignment="1">
      <alignment horizontal="left" vertical="center" indent="9"/>
    </xf>
    <xf numFmtId="0" fontId="5" fillId="0" borderId="0" xfId="0" applyFont="1" applyAlignment="1">
      <alignment horizontal="left" vertical="center" indent="1"/>
    </xf>
    <xf numFmtId="0" fontId="7" fillId="0" borderId="0" xfId="0" applyFont="1" applyAlignment="1">
      <alignment horizontal="left" vertical="center"/>
    </xf>
    <xf numFmtId="0" fontId="0" fillId="0" borderId="0" xfId="0" applyAlignment="1">
      <alignment horizontal="centerContinuous"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left" vertical="center" indent="1"/>
    </xf>
    <xf numFmtId="0" fontId="7" fillId="0" borderId="6" xfId="0" applyFont="1" applyBorder="1" applyAlignment="1">
      <alignment horizontal="center" vertical="center"/>
    </xf>
    <xf numFmtId="0" fontId="8" fillId="0" borderId="6" xfId="0" applyFont="1" applyBorder="1" applyAlignment="1">
      <alignment horizontal="center" vertical="center"/>
    </xf>
    <xf numFmtId="0" fontId="10" fillId="0" borderId="0" xfId="1"/>
    <xf numFmtId="0" fontId="10" fillId="0" borderId="0" xfId="1" applyAlignment="1">
      <alignment vertical="center"/>
    </xf>
    <xf numFmtId="0" fontId="12" fillId="0" borderId="0" xfId="1" applyFont="1" applyAlignment="1">
      <alignment vertical="center"/>
    </xf>
    <xf numFmtId="0" fontId="12" fillId="0" borderId="0" xfId="1" applyFont="1"/>
    <xf numFmtId="0" fontId="13" fillId="0" borderId="0" xfId="1" applyFont="1" applyAlignment="1">
      <alignment vertical="center"/>
    </xf>
    <xf numFmtId="176" fontId="12" fillId="0" borderId="0" xfId="2" applyFont="1" applyBorder="1" applyAlignment="1" applyProtection="1">
      <alignment vertical="center"/>
    </xf>
    <xf numFmtId="0" fontId="12" fillId="3" borderId="9" xfId="1" applyFont="1" applyFill="1" applyBorder="1" applyAlignment="1">
      <alignment vertical="center"/>
    </xf>
    <xf numFmtId="0" fontId="8" fillId="0" borderId="6" xfId="0" applyFont="1" applyBorder="1" applyAlignment="1">
      <alignment horizontal="left" vertical="top"/>
    </xf>
    <xf numFmtId="0" fontId="5" fillId="0" borderId="0" xfId="0" applyFont="1">
      <alignment vertical="center"/>
    </xf>
    <xf numFmtId="0" fontId="8" fillId="3" borderId="0" xfId="0" applyFont="1" applyFill="1">
      <alignment vertical="center"/>
    </xf>
    <xf numFmtId="0" fontId="8" fillId="3" borderId="4" xfId="0" applyFont="1" applyFill="1" applyBorder="1">
      <alignment vertical="center"/>
    </xf>
    <xf numFmtId="0" fontId="5" fillId="0" borderId="0" xfId="0" applyFont="1" applyAlignment="1">
      <alignment horizontal="center" vertical="center" wrapText="1"/>
    </xf>
    <xf numFmtId="0" fontId="5" fillId="0" borderId="0" xfId="0" applyFont="1" applyAlignment="1">
      <alignment horizontal="justify" vertical="center" wrapText="1"/>
    </xf>
    <xf numFmtId="0" fontId="5" fillId="0" borderId="6"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5" fillId="4" borderId="6" xfId="0" applyFont="1" applyFill="1" applyBorder="1" applyAlignment="1">
      <alignment horizontal="justify"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textRotation="255" wrapText="1"/>
    </xf>
    <xf numFmtId="0" fontId="5" fillId="0" borderId="8" xfId="0" applyFont="1" applyBorder="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left" vertical="center" wrapText="1"/>
    </xf>
    <xf numFmtId="0" fontId="5" fillId="0" borderId="27" xfId="0" applyFont="1" applyBorder="1" applyAlignment="1">
      <alignment horizontal="left" vertical="center" wrapText="1"/>
    </xf>
    <xf numFmtId="38" fontId="8" fillId="0" borderId="0" xfId="3" applyFont="1" applyAlignment="1">
      <alignment horizontal="center" vertical="center"/>
    </xf>
    <xf numFmtId="0" fontId="5" fillId="0" borderId="24" xfId="0" applyFont="1" applyBorder="1" applyAlignment="1">
      <alignment horizontal="center" vertical="center" wrapText="1"/>
    </xf>
    <xf numFmtId="0" fontId="5" fillId="0" borderId="30" xfId="0" applyFont="1" applyBorder="1" applyAlignment="1">
      <alignment horizontal="left" vertical="center" wrapText="1"/>
    </xf>
    <xf numFmtId="0" fontId="5" fillId="0" borderId="32" xfId="0" applyFont="1" applyBorder="1" applyAlignment="1">
      <alignment horizontal="center" vertical="center" wrapText="1"/>
    </xf>
    <xf numFmtId="0" fontId="5" fillId="3" borderId="15" xfId="0" applyFont="1" applyFill="1" applyBorder="1" applyAlignment="1">
      <alignment horizontal="justify"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justify"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justify" vertical="center" wrapText="1"/>
    </xf>
    <xf numFmtId="0" fontId="5" fillId="3" borderId="17" xfId="0" applyFont="1" applyFill="1" applyBorder="1" applyAlignment="1">
      <alignment horizontal="center" vertical="center" wrapText="1"/>
    </xf>
    <xf numFmtId="38" fontId="5" fillId="3" borderId="22" xfId="3" applyFont="1" applyFill="1" applyBorder="1" applyAlignment="1">
      <alignment horizontal="right" vertical="center" wrapText="1"/>
    </xf>
    <xf numFmtId="0" fontId="17" fillId="0" borderId="0" xfId="4" applyFont="1"/>
    <xf numFmtId="0" fontId="19" fillId="0" borderId="0" xfId="4" applyFont="1"/>
    <xf numFmtId="0" fontId="19" fillId="0" borderId="20" xfId="4" applyFont="1" applyBorder="1" applyAlignment="1">
      <alignment horizontal="distributed" vertical="center"/>
    </xf>
    <xf numFmtId="0" fontId="19" fillId="0" borderId="6" xfId="4" applyFont="1" applyBorder="1" applyAlignment="1">
      <alignment horizontal="distributed"/>
    </xf>
    <xf numFmtId="0" fontId="19" fillId="0" borderId="5" xfId="4" applyFont="1" applyBorder="1" applyAlignment="1">
      <alignment horizontal="center"/>
    </xf>
    <xf numFmtId="0" fontId="19" fillId="3" borderId="35" xfId="4" applyFont="1" applyFill="1" applyBorder="1" applyAlignment="1">
      <alignment horizontal="right"/>
    </xf>
    <xf numFmtId="0" fontId="19" fillId="3" borderId="44" xfId="4" applyFont="1" applyFill="1" applyBorder="1" applyAlignment="1">
      <alignment horizontal="right"/>
    </xf>
    <xf numFmtId="0" fontId="21" fillId="0" borderId="0" xfId="4" applyFont="1" applyAlignment="1">
      <alignment horizontal="left" indent="1"/>
    </xf>
    <xf numFmtId="0" fontId="19" fillId="0" borderId="0" xfId="4" applyFont="1" applyAlignment="1">
      <alignment horizontal="left" indent="1"/>
    </xf>
    <xf numFmtId="0" fontId="19" fillId="0" borderId="0" xfId="4" applyFont="1" applyAlignment="1">
      <alignment horizontal="left"/>
    </xf>
    <xf numFmtId="0" fontId="0" fillId="0" borderId="0" xfId="0" applyAlignment="1">
      <alignment horizontal="right" vertical="center"/>
    </xf>
    <xf numFmtId="0" fontId="9" fillId="0" borderId="0" xfId="0" applyFont="1">
      <alignment vertical="center"/>
    </xf>
    <xf numFmtId="0" fontId="8" fillId="0" borderId="0" xfId="0" applyFont="1" applyAlignment="1">
      <alignment horizontal="left" vertical="center"/>
    </xf>
    <xf numFmtId="0" fontId="12" fillId="0" borderId="0" xfId="1" applyFont="1" applyAlignment="1">
      <alignment horizontal="left" vertical="center" indent="1"/>
    </xf>
    <xf numFmtId="0" fontId="22" fillId="0" borderId="0" xfId="0" applyFont="1" applyAlignment="1">
      <alignment horizontal="center" vertical="center"/>
    </xf>
    <xf numFmtId="0" fontId="0" fillId="3" borderId="0" xfId="0" applyFill="1" applyAlignment="1">
      <alignment horizontal="left" vertical="center" indent="1"/>
    </xf>
    <xf numFmtId="0" fontId="0" fillId="3" borderId="0" xfId="0" applyFill="1">
      <alignment vertical="center"/>
    </xf>
    <xf numFmtId="0" fontId="3" fillId="0" borderId="0" xfId="0" applyFont="1">
      <alignment vertical="center"/>
    </xf>
    <xf numFmtId="0" fontId="9" fillId="0" borderId="50" xfId="0" applyFont="1" applyBorder="1">
      <alignment vertical="center"/>
    </xf>
    <xf numFmtId="0" fontId="5" fillId="0" borderId="51" xfId="0" applyFont="1" applyBorder="1" applyAlignment="1">
      <alignment horizontal="justify" vertical="center"/>
    </xf>
    <xf numFmtId="0" fontId="8" fillId="0" borderId="51" xfId="0" applyFont="1" applyBorder="1">
      <alignment vertical="center"/>
    </xf>
    <xf numFmtId="0" fontId="5" fillId="0" borderId="0" xfId="0" applyFont="1" applyAlignment="1">
      <alignment horizontal="left" vertical="center" wrapText="1"/>
    </xf>
    <xf numFmtId="38" fontId="8" fillId="0" borderId="0" xfId="3" applyFont="1" applyFill="1" applyBorder="1" applyAlignment="1">
      <alignment horizontal="right" vertical="center"/>
    </xf>
    <xf numFmtId="0" fontId="8" fillId="0" borderId="0" xfId="0" applyFont="1" applyAlignment="1">
      <alignment horizontal="left" vertical="center" indent="2"/>
    </xf>
    <xf numFmtId="0" fontId="16" fillId="0" borderId="0" xfId="5"/>
    <xf numFmtId="0" fontId="26" fillId="0" borderId="56" xfId="5" applyFont="1" applyBorder="1" applyAlignment="1">
      <alignment horizontal="center" vertical="center"/>
    </xf>
    <xf numFmtId="0" fontId="26" fillId="0" borderId="57" xfId="5" applyFont="1" applyBorder="1" applyAlignment="1">
      <alignment horizontal="center" vertical="center" shrinkToFit="1"/>
    </xf>
    <xf numFmtId="0" fontId="25" fillId="0" borderId="60" xfId="5" applyFont="1" applyBorder="1" applyAlignment="1">
      <alignment vertical="center"/>
    </xf>
    <xf numFmtId="0" fontId="25" fillId="0" borderId="10" xfId="5" applyFont="1" applyBorder="1" applyAlignment="1">
      <alignment vertical="center"/>
    </xf>
    <xf numFmtId="0" fontId="25" fillId="0" borderId="59" xfId="5" applyFont="1" applyBorder="1"/>
    <xf numFmtId="0" fontId="25" fillId="0" borderId="55" xfId="5" applyFont="1" applyBorder="1"/>
    <xf numFmtId="0" fontId="25" fillId="0" borderId="41" xfId="5" applyFont="1" applyBorder="1"/>
    <xf numFmtId="0" fontId="25" fillId="0" borderId="62" xfId="5" applyFont="1" applyBorder="1" applyAlignment="1">
      <alignment vertical="center"/>
    </xf>
    <xf numFmtId="0" fontId="27" fillId="0" borderId="0" xfId="5" applyFont="1" applyAlignment="1">
      <alignment vertical="center"/>
    </xf>
    <xf numFmtId="0" fontId="25" fillId="0" borderId="0" xfId="5" applyFont="1" applyAlignment="1">
      <alignment vertical="center"/>
    </xf>
    <xf numFmtId="0" fontId="25" fillId="0" borderId="61" xfId="5" applyFont="1" applyBorder="1"/>
    <xf numFmtId="0" fontId="25" fillId="0" borderId="57" xfId="5" applyFont="1" applyBorder="1"/>
    <xf numFmtId="0" fontId="25" fillId="0" borderId="39" xfId="5" applyFont="1" applyBorder="1"/>
    <xf numFmtId="0" fontId="27" fillId="0" borderId="61" xfId="5" applyFont="1" applyBorder="1"/>
    <xf numFmtId="0" fontId="27" fillId="0" borderId="57" xfId="5" applyFont="1" applyBorder="1"/>
    <xf numFmtId="0" fontId="27" fillId="0" borderId="39" xfId="5" applyFont="1" applyBorder="1"/>
    <xf numFmtId="0" fontId="27" fillId="5" borderId="0" xfId="5" applyFont="1" applyFill="1" applyAlignment="1">
      <alignment vertical="center"/>
    </xf>
    <xf numFmtId="0" fontId="28" fillId="0" borderId="0" xfId="5" applyFont="1" applyAlignment="1">
      <alignment vertical="center"/>
    </xf>
    <xf numFmtId="0" fontId="27" fillId="5" borderId="0" xfId="5" applyFont="1" applyFill="1" applyAlignment="1">
      <alignment vertical="center" shrinkToFit="1"/>
    </xf>
    <xf numFmtId="0" fontId="25" fillId="0" borderId="64" xfId="5" applyFont="1" applyBorder="1" applyAlignment="1">
      <alignment vertical="center"/>
    </xf>
    <xf numFmtId="0" fontId="25" fillId="0" borderId="65" xfId="5" applyFont="1" applyBorder="1" applyAlignment="1">
      <alignment vertical="center"/>
    </xf>
    <xf numFmtId="0" fontId="25" fillId="0" borderId="66" xfId="5" applyFont="1" applyBorder="1"/>
    <xf numFmtId="0" fontId="25" fillId="0" borderId="67" xfId="5" applyFont="1" applyBorder="1"/>
    <xf numFmtId="0" fontId="25" fillId="0" borderId="68" xfId="5" applyFont="1" applyBorder="1"/>
    <xf numFmtId="0" fontId="25" fillId="0" borderId="70" xfId="5" applyFont="1" applyBorder="1" applyAlignment="1">
      <alignment vertical="center"/>
    </xf>
    <xf numFmtId="0" fontId="27" fillId="0" borderId="71" xfId="5" applyFont="1" applyBorder="1" applyAlignment="1">
      <alignment vertical="center"/>
    </xf>
    <xf numFmtId="0" fontId="25" fillId="0" borderId="72" xfId="5" applyFont="1" applyBorder="1"/>
    <xf numFmtId="0" fontId="25" fillId="0" borderId="63" xfId="5" applyFont="1" applyBorder="1"/>
    <xf numFmtId="0" fontId="25" fillId="0" borderId="73" xfId="5" applyFont="1" applyBorder="1"/>
    <xf numFmtId="0" fontId="25" fillId="0" borderId="74" xfId="5" applyFont="1" applyBorder="1" applyAlignment="1">
      <alignment vertical="center"/>
    </xf>
    <xf numFmtId="0" fontId="25" fillId="0" borderId="75" xfId="5" applyFont="1" applyBorder="1" applyAlignment="1">
      <alignment vertical="center"/>
    </xf>
    <xf numFmtId="0" fontId="25" fillId="0" borderId="76" xfId="5" applyFont="1" applyBorder="1" applyAlignment="1">
      <alignment vertical="center"/>
    </xf>
    <xf numFmtId="0" fontId="25" fillId="0" borderId="77" xfId="5" applyFont="1" applyBorder="1" applyAlignment="1">
      <alignment vertical="center"/>
    </xf>
    <xf numFmtId="0" fontId="25" fillId="0" borderId="78" xfId="5" applyFont="1" applyBorder="1" applyAlignment="1">
      <alignment vertical="center"/>
    </xf>
    <xf numFmtId="0" fontId="25" fillId="0" borderId="79" xfId="5" applyFont="1" applyBorder="1" applyAlignment="1">
      <alignment vertical="center"/>
    </xf>
    <xf numFmtId="0" fontId="25" fillId="0" borderId="80" xfId="5" applyFont="1" applyBorder="1" applyAlignment="1">
      <alignment vertical="center"/>
    </xf>
    <xf numFmtId="0" fontId="25" fillId="0" borderId="81" xfId="5" applyFont="1" applyBorder="1"/>
    <xf numFmtId="0" fontId="25" fillId="0" borderId="69" xfId="5" applyFont="1" applyBorder="1"/>
    <xf numFmtId="0" fontId="25" fillId="0" borderId="82" xfId="5" applyFont="1" applyBorder="1"/>
    <xf numFmtId="0" fontId="29" fillId="0" borderId="60" xfId="5" applyFont="1" applyBorder="1" applyAlignment="1">
      <alignment vertical="center"/>
    </xf>
    <xf numFmtId="0" fontId="25" fillId="0" borderId="7" xfId="5" applyFont="1" applyBorder="1" applyAlignment="1">
      <alignment vertical="center"/>
    </xf>
    <xf numFmtId="0" fontId="25" fillId="0" borderId="5" xfId="5" applyFont="1" applyBorder="1" applyAlignment="1">
      <alignment vertical="center"/>
    </xf>
    <xf numFmtId="0" fontId="25" fillId="0" borderId="83" xfId="5" applyFont="1" applyBorder="1" applyAlignment="1">
      <alignment vertical="center"/>
    </xf>
    <xf numFmtId="0" fontId="25" fillId="0" borderId="84" xfId="5" applyFont="1" applyBorder="1" applyAlignment="1">
      <alignment vertical="center"/>
    </xf>
    <xf numFmtId="0" fontId="25" fillId="0" borderId="8" xfId="5" applyFont="1" applyBorder="1" applyAlignment="1">
      <alignment vertical="center"/>
    </xf>
    <xf numFmtId="0" fontId="25" fillId="0" borderId="0" xfId="5" applyFont="1"/>
    <xf numFmtId="0" fontId="33" fillId="0" borderId="0" xfId="7" applyFont="1" applyAlignment="1">
      <alignment horizontal="center" vertical="center"/>
    </xf>
    <xf numFmtId="0" fontId="16" fillId="0" borderId="0" xfId="7">
      <alignment vertical="center"/>
    </xf>
    <xf numFmtId="38" fontId="34" fillId="0" borderId="0" xfId="8" applyFont="1" applyFill="1" applyAlignment="1" applyProtection="1"/>
    <xf numFmtId="0" fontId="34" fillId="0" borderId="0" xfId="7" applyFont="1">
      <alignment vertical="center"/>
    </xf>
    <xf numFmtId="0" fontId="32" fillId="0" borderId="0" xfId="7" applyFont="1">
      <alignment vertical="center"/>
    </xf>
    <xf numFmtId="0" fontId="16" fillId="0" borderId="0" xfId="7" applyAlignment="1">
      <alignment horizontal="right" vertical="center"/>
    </xf>
    <xf numFmtId="0" fontId="16" fillId="0" borderId="0" xfId="7" applyAlignment="1">
      <alignment horizontal="left" vertical="center"/>
    </xf>
    <xf numFmtId="38" fontId="34" fillId="0" borderId="0" xfId="8" applyFont="1" applyFill="1" applyAlignment="1" applyProtection="1">
      <alignment vertical="center"/>
    </xf>
    <xf numFmtId="0" fontId="16" fillId="0" borderId="0" xfId="7" applyAlignment="1">
      <alignment horizontal="right"/>
    </xf>
    <xf numFmtId="0" fontId="37" fillId="0" borderId="0" xfId="7" applyFont="1" applyAlignment="1">
      <alignment horizontal="center" vertical="center" wrapText="1"/>
    </xf>
    <xf numFmtId="0" fontId="37" fillId="0" borderId="15" xfId="7" applyFont="1" applyBorder="1" applyAlignment="1">
      <alignment horizontal="center" wrapText="1"/>
    </xf>
    <xf numFmtId="0" fontId="38" fillId="0" borderId="0" xfId="7" applyFont="1" applyAlignment="1">
      <alignment horizontal="center" wrapText="1"/>
    </xf>
    <xf numFmtId="0" fontId="37" fillId="0" borderId="0" xfId="7" applyFont="1">
      <alignment vertical="center"/>
    </xf>
    <xf numFmtId="0" fontId="16" fillId="0" borderId="0" xfId="7" applyAlignment="1">
      <alignment horizontal="center" vertical="center" wrapText="1"/>
    </xf>
    <xf numFmtId="0" fontId="16" fillId="0" borderId="39" xfId="7" applyBorder="1" applyAlignment="1">
      <alignment horizontal="center" vertical="center" wrapText="1"/>
    </xf>
    <xf numFmtId="0" fontId="34" fillId="0" borderId="89" xfId="7" applyFont="1" applyBorder="1" applyAlignment="1">
      <alignment horizontal="center" vertical="center" wrapText="1"/>
    </xf>
    <xf numFmtId="0" fontId="34" fillId="0" borderId="89" xfId="7" applyFont="1" applyBorder="1" applyAlignment="1">
      <alignment horizontal="center" vertical="center" shrinkToFit="1"/>
    </xf>
    <xf numFmtId="0" fontId="40" fillId="0" borderId="90" xfId="7" applyFont="1" applyBorder="1" applyAlignment="1">
      <alignment horizontal="center" vertical="center" wrapText="1"/>
    </xf>
    <xf numFmtId="0" fontId="38" fillId="0" borderId="38" xfId="7" applyFont="1" applyBorder="1" applyAlignment="1">
      <alignment horizontal="center" wrapText="1"/>
    </xf>
    <xf numFmtId="0" fontId="37" fillId="0" borderId="40" xfId="7" applyFont="1" applyBorder="1">
      <alignment vertical="center"/>
    </xf>
    <xf numFmtId="0" fontId="41" fillId="0" borderId="0" xfId="7" applyFont="1">
      <alignment vertical="center"/>
    </xf>
    <xf numFmtId="38" fontId="34" fillId="0" borderId="0" xfId="8" applyFont="1" applyFill="1" applyAlignment="1" applyProtection="1">
      <alignment vertical="center" shrinkToFit="1"/>
    </xf>
    <xf numFmtId="0" fontId="37" fillId="0" borderId="92" xfId="7" applyFont="1" applyBorder="1" applyAlignment="1">
      <alignment horizontal="center" vertical="center" wrapText="1"/>
    </xf>
    <xf numFmtId="38" fontId="44" fillId="0" borderId="52" xfId="8" applyFont="1" applyFill="1" applyBorder="1" applyAlignment="1" applyProtection="1">
      <alignment horizontal="right" vertical="center" wrapText="1"/>
    </xf>
    <xf numFmtId="38" fontId="34" fillId="0" borderId="93" xfId="8" applyFont="1" applyFill="1" applyBorder="1" applyAlignment="1" applyProtection="1">
      <alignment horizontal="right" vertical="center" wrapText="1"/>
    </xf>
    <xf numFmtId="38" fontId="34" fillId="0" borderId="94" xfId="8" applyFont="1" applyFill="1" applyBorder="1" applyAlignment="1" applyProtection="1">
      <alignment horizontal="right" vertical="center" wrapText="1"/>
    </xf>
    <xf numFmtId="38" fontId="34" fillId="0" borderId="92" xfId="8" applyFont="1" applyFill="1" applyBorder="1" applyAlignment="1" applyProtection="1">
      <alignment horizontal="right" vertical="center" wrapText="1"/>
    </xf>
    <xf numFmtId="38" fontId="45" fillId="0" borderId="52" xfId="8" applyFont="1" applyFill="1" applyBorder="1" applyAlignment="1" applyProtection="1">
      <alignment horizontal="right" vertical="center" wrapText="1"/>
    </xf>
    <xf numFmtId="38" fontId="34" fillId="7" borderId="95" xfId="8" applyFont="1" applyFill="1" applyBorder="1" applyAlignment="1" applyProtection="1">
      <alignment horizontal="right" vertical="center" wrapText="1"/>
      <protection locked="0"/>
    </xf>
    <xf numFmtId="38" fontId="34" fillId="7" borderId="92" xfId="8" applyFont="1" applyFill="1" applyBorder="1" applyAlignment="1" applyProtection="1">
      <alignment horizontal="right" vertical="center" wrapText="1"/>
      <protection locked="0"/>
    </xf>
    <xf numFmtId="38" fontId="45" fillId="0" borderId="92" xfId="8" applyFont="1" applyFill="1" applyBorder="1" applyAlignment="1" applyProtection="1">
      <alignment horizontal="right" vertical="center" wrapText="1"/>
    </xf>
    <xf numFmtId="38" fontId="34" fillId="0" borderId="38" xfId="8" applyFont="1" applyFill="1" applyBorder="1" applyAlignment="1" applyProtection="1">
      <alignment horizontal="right" vertical="center" wrapText="1"/>
    </xf>
    <xf numFmtId="0" fontId="37" fillId="0" borderId="96" xfId="7" applyFont="1" applyBorder="1">
      <alignment vertical="center"/>
    </xf>
    <xf numFmtId="0" fontId="47" fillId="0" borderId="0" xfId="7" applyFont="1">
      <alignment vertical="center"/>
    </xf>
    <xf numFmtId="0" fontId="37" fillId="0" borderId="99" xfId="7" applyFont="1" applyBorder="1" applyAlignment="1">
      <alignment horizontal="center" vertical="center" wrapText="1"/>
    </xf>
    <xf numFmtId="38" fontId="44" fillId="0" borderId="100" xfId="8" applyFont="1" applyFill="1" applyBorder="1" applyAlignment="1" applyProtection="1">
      <alignment horizontal="right" vertical="center" wrapText="1"/>
    </xf>
    <xf numFmtId="38" fontId="34" fillId="0" borderId="101" xfId="8" applyFont="1" applyFill="1" applyBorder="1" applyAlignment="1" applyProtection="1">
      <alignment horizontal="right" vertical="center" wrapText="1"/>
    </xf>
    <xf numFmtId="38" fontId="34" fillId="0" borderId="102" xfId="8" applyFont="1" applyFill="1" applyBorder="1" applyAlignment="1" applyProtection="1">
      <alignment horizontal="right" vertical="center" wrapText="1"/>
    </xf>
    <xf numFmtId="38" fontId="34" fillId="0" borderId="99" xfId="8" applyFont="1" applyFill="1" applyBorder="1" applyAlignment="1" applyProtection="1">
      <alignment horizontal="right" vertical="center" wrapText="1"/>
    </xf>
    <xf numFmtId="38" fontId="45" fillId="0" borderId="100" xfId="8" applyFont="1" applyFill="1" applyBorder="1" applyAlignment="1" applyProtection="1">
      <alignment horizontal="right" vertical="center" wrapText="1"/>
    </xf>
    <xf numFmtId="38" fontId="34" fillId="7" borderId="68" xfId="8" applyFont="1" applyFill="1" applyBorder="1" applyAlignment="1" applyProtection="1">
      <alignment horizontal="right" vertical="center" wrapText="1"/>
      <protection locked="0"/>
    </xf>
    <xf numFmtId="38" fontId="45" fillId="0" borderId="99" xfId="8" applyFont="1" applyFill="1" applyBorder="1" applyAlignment="1" applyProtection="1">
      <alignment horizontal="right" vertical="center" wrapText="1"/>
    </xf>
    <xf numFmtId="38" fontId="45" fillId="0" borderId="39" xfId="8" applyFont="1" applyFill="1" applyBorder="1" applyAlignment="1" applyProtection="1">
      <alignment horizontal="right" vertical="center" wrapText="1"/>
    </xf>
    <xf numFmtId="0" fontId="37" fillId="0" borderId="17" xfId="7" applyFont="1" applyBorder="1">
      <alignment vertical="center"/>
    </xf>
    <xf numFmtId="0" fontId="37" fillId="0" borderId="6" xfId="7" applyFont="1" applyBorder="1">
      <alignment vertical="center"/>
    </xf>
    <xf numFmtId="178" fontId="34" fillId="0" borderId="0" xfId="8" applyNumberFormat="1" applyFont="1" applyFill="1" applyAlignment="1" applyProtection="1">
      <alignment vertical="center"/>
    </xf>
    <xf numFmtId="38" fontId="45" fillId="0" borderId="39" xfId="8" applyFont="1" applyFill="1" applyBorder="1" applyAlignment="1" applyProtection="1">
      <alignment horizontal="center" vertical="center" wrapText="1"/>
    </xf>
    <xf numFmtId="0" fontId="48" fillId="0" borderId="6" xfId="7" applyFont="1" applyBorder="1">
      <alignment vertical="center"/>
    </xf>
    <xf numFmtId="38" fontId="45" fillId="0" borderId="0" xfId="8" applyFont="1" applyFill="1" applyBorder="1" applyAlignment="1" applyProtection="1">
      <alignment horizontal="right" vertical="center" wrapText="1"/>
    </xf>
    <xf numFmtId="38" fontId="45" fillId="0" borderId="18" xfId="8" applyFont="1" applyFill="1" applyBorder="1" applyAlignment="1" applyProtection="1">
      <alignment horizontal="center" vertical="center" wrapText="1"/>
    </xf>
    <xf numFmtId="38" fontId="45" fillId="0" borderId="88" xfId="7" applyNumberFormat="1" applyFont="1" applyBorder="1" applyAlignment="1">
      <alignment vertical="center" wrapText="1"/>
    </xf>
    <xf numFmtId="0" fontId="37" fillId="0" borderId="4" xfId="7" applyFont="1" applyBorder="1" applyAlignment="1">
      <alignment horizontal="center"/>
    </xf>
    <xf numFmtId="0" fontId="37" fillId="0" borderId="0" xfId="7" applyFont="1" applyAlignment="1">
      <alignment horizontal="center"/>
    </xf>
    <xf numFmtId="38" fontId="34" fillId="0" borderId="18" xfId="8" applyFont="1" applyFill="1" applyBorder="1" applyAlignment="1" applyProtection="1">
      <alignment horizontal="right" vertical="center" shrinkToFit="1"/>
    </xf>
    <xf numFmtId="38" fontId="34" fillId="0" borderId="88" xfId="7" applyNumberFormat="1" applyFont="1" applyBorder="1" applyAlignment="1">
      <alignment vertical="center" wrapText="1"/>
    </xf>
    <xf numFmtId="0" fontId="16" fillId="0" borderId="6" xfId="7" applyBorder="1" applyAlignment="1">
      <alignment horizontal="right" vertical="center"/>
    </xf>
    <xf numFmtId="38" fontId="16" fillId="0" borderId="6" xfId="7" applyNumberFormat="1" applyBorder="1">
      <alignment vertical="center"/>
    </xf>
    <xf numFmtId="0" fontId="37" fillId="0" borderId="103" xfId="7" applyFont="1" applyBorder="1" applyAlignment="1">
      <alignment horizontal="center" vertical="center" wrapText="1"/>
    </xf>
    <xf numFmtId="38" fontId="44" fillId="0" borderId="104" xfId="8" applyFont="1" applyFill="1" applyBorder="1" applyAlignment="1" applyProtection="1">
      <alignment horizontal="right" vertical="center" wrapText="1"/>
    </xf>
    <xf numFmtId="38" fontId="34" fillId="0" borderId="105" xfId="8" applyFont="1" applyFill="1" applyBorder="1" applyAlignment="1" applyProtection="1">
      <alignment horizontal="right" vertical="center" wrapText="1"/>
    </xf>
    <xf numFmtId="38" fontId="34" fillId="0" borderId="106" xfId="8" applyFont="1" applyFill="1" applyBorder="1" applyAlignment="1" applyProtection="1">
      <alignment horizontal="right" vertical="center" wrapText="1"/>
    </xf>
    <xf numFmtId="38" fontId="34" fillId="0" borderId="103" xfId="8" applyFont="1" applyFill="1" applyBorder="1" applyAlignment="1" applyProtection="1">
      <alignment horizontal="right" vertical="center" wrapText="1"/>
    </xf>
    <xf numFmtId="38" fontId="45" fillId="0" borderId="104" xfId="8" applyFont="1" applyFill="1" applyBorder="1" applyAlignment="1" applyProtection="1">
      <alignment horizontal="right" vertical="center" wrapText="1"/>
    </xf>
    <xf numFmtId="38" fontId="34" fillId="0" borderId="19" xfId="8" applyFont="1" applyFill="1" applyBorder="1" applyAlignment="1" applyProtection="1">
      <alignment horizontal="right" vertical="center" shrinkToFit="1"/>
    </xf>
    <xf numFmtId="38" fontId="34" fillId="0" borderId="91" xfId="8" applyFont="1" applyFill="1" applyBorder="1" applyAlignment="1" applyProtection="1">
      <alignment horizontal="right" vertical="center" wrapText="1"/>
    </xf>
    <xf numFmtId="38" fontId="34" fillId="7" borderId="79" xfId="8" applyFont="1" applyFill="1" applyBorder="1" applyAlignment="1" applyProtection="1">
      <alignment horizontal="right" vertical="center" wrapText="1"/>
      <protection locked="0"/>
    </xf>
    <xf numFmtId="38" fontId="45" fillId="0" borderId="103" xfId="8" applyFont="1" applyFill="1" applyBorder="1" applyAlignment="1" applyProtection="1">
      <alignment horizontal="right" vertical="center" wrapText="1"/>
    </xf>
    <xf numFmtId="38" fontId="34" fillId="0" borderId="107" xfId="8" applyFont="1" applyFill="1" applyBorder="1" applyAlignment="1" applyProtection="1">
      <alignment horizontal="right" vertical="center" wrapText="1"/>
    </xf>
    <xf numFmtId="0" fontId="16" fillId="0" borderId="10" xfId="7" applyBorder="1" applyAlignment="1">
      <alignment horizontal="right" vertical="center"/>
    </xf>
    <xf numFmtId="0" fontId="16" fillId="0" borderId="5" xfId="7" applyBorder="1" applyAlignment="1">
      <alignment horizontal="right" vertical="center"/>
    </xf>
    <xf numFmtId="38" fontId="16" fillId="0" borderId="5" xfId="7" applyNumberFormat="1" applyBorder="1">
      <alignment vertical="center"/>
    </xf>
    <xf numFmtId="38" fontId="16" fillId="0" borderId="10" xfId="7" applyNumberFormat="1" applyBorder="1">
      <alignment vertical="center"/>
    </xf>
    <xf numFmtId="38" fontId="16" fillId="0" borderId="0" xfId="7" applyNumberFormat="1">
      <alignment vertical="center"/>
    </xf>
    <xf numFmtId="38" fontId="34" fillId="0" borderId="0" xfId="8" applyFont="1" applyAlignment="1" applyProtection="1">
      <alignment vertical="center"/>
    </xf>
    <xf numFmtId="0" fontId="16" fillId="0" borderId="0" xfId="7" applyProtection="1">
      <alignment vertical="center"/>
      <protection locked="0"/>
    </xf>
    <xf numFmtId="0" fontId="16" fillId="0" borderId="6" xfId="7" applyBorder="1">
      <alignment vertical="center"/>
    </xf>
    <xf numFmtId="38" fontId="0" fillId="0" borderId="6" xfId="8" applyFont="1" applyFill="1" applyBorder="1" applyAlignment="1" applyProtection="1">
      <alignment vertical="center"/>
    </xf>
    <xf numFmtId="10" fontId="51" fillId="0" borderId="0" xfId="7" applyNumberFormat="1" applyFont="1">
      <alignment vertical="center"/>
    </xf>
    <xf numFmtId="0" fontId="16" fillId="0" borderId="0" xfId="7" applyAlignment="1">
      <alignment horizontal="center" vertical="center"/>
    </xf>
    <xf numFmtId="10" fontId="52" fillId="0" borderId="0" xfId="7" applyNumberFormat="1" applyFont="1">
      <alignment vertical="center"/>
    </xf>
    <xf numFmtId="38" fontId="45" fillId="0" borderId="0" xfId="8" applyFont="1" applyFill="1" applyBorder="1" applyAlignment="1" applyProtection="1">
      <alignment horizontal="center" vertical="center" wrapText="1"/>
    </xf>
    <xf numFmtId="38" fontId="45" fillId="0" borderId="88" xfId="7" applyNumberFormat="1" applyFont="1" applyBorder="1" applyAlignment="1">
      <alignment horizontal="right" vertical="center" wrapText="1"/>
    </xf>
    <xf numFmtId="0" fontId="37" fillId="0" borderId="20" xfId="7" applyFont="1" applyBorder="1" applyAlignment="1">
      <alignment horizontal="center" vertical="center" wrapText="1"/>
    </xf>
    <xf numFmtId="38" fontId="45" fillId="0" borderId="4" xfId="8" applyFont="1" applyFill="1" applyBorder="1" applyAlignment="1" applyProtection="1">
      <alignment horizontal="right" wrapText="1"/>
    </xf>
    <xf numFmtId="38" fontId="44" fillId="0" borderId="108" xfId="8" applyFont="1" applyFill="1" applyBorder="1" applyAlignment="1" applyProtection="1">
      <alignment horizontal="right" wrapText="1"/>
    </xf>
    <xf numFmtId="38" fontId="44" fillId="0" borderId="109" xfId="8" applyFont="1" applyFill="1" applyBorder="1" applyAlignment="1" applyProtection="1">
      <alignment horizontal="right" wrapText="1"/>
    </xf>
    <xf numFmtId="38" fontId="45" fillId="0" borderId="42" xfId="8" applyFont="1" applyFill="1" applyBorder="1" applyAlignment="1" applyProtection="1">
      <alignment horizontal="right" wrapText="1"/>
    </xf>
    <xf numFmtId="38" fontId="45" fillId="0" borderId="6" xfId="8" applyFont="1" applyFill="1" applyBorder="1" applyAlignment="1" applyProtection="1">
      <alignment horizontal="right" wrapText="1"/>
    </xf>
    <xf numFmtId="38" fontId="45" fillId="0" borderId="8" xfId="8" applyFont="1" applyFill="1" applyBorder="1" applyAlignment="1" applyProtection="1">
      <alignment horizontal="right" vertical="center" wrapText="1"/>
    </xf>
    <xf numFmtId="38" fontId="45" fillId="0" borderId="6" xfId="8" applyFont="1" applyFill="1" applyBorder="1" applyAlignment="1" applyProtection="1">
      <alignment horizontal="right" vertical="center" wrapText="1"/>
    </xf>
    <xf numFmtId="38" fontId="34" fillId="7" borderId="42" xfId="8" applyFont="1" applyFill="1" applyBorder="1" applyAlignment="1" applyProtection="1">
      <alignment horizontal="right" vertical="center" wrapText="1"/>
      <protection locked="0"/>
    </xf>
    <xf numFmtId="38" fontId="45" fillId="0" borderId="42" xfId="8" applyFont="1" applyFill="1" applyBorder="1" applyAlignment="1" applyProtection="1">
      <alignment horizontal="right" vertical="center" wrapText="1"/>
    </xf>
    <xf numFmtId="38" fontId="45" fillId="0" borderId="42" xfId="8" applyFont="1" applyFill="1" applyBorder="1" applyAlignment="1" applyProtection="1">
      <alignment vertical="center" wrapText="1"/>
    </xf>
    <xf numFmtId="38" fontId="12" fillId="0" borderId="0" xfId="8" applyFont="1" applyFill="1" applyBorder="1" applyAlignment="1" applyProtection="1">
      <alignment vertical="center" wrapText="1"/>
    </xf>
    <xf numFmtId="0" fontId="34" fillId="0" borderId="0" xfId="7" applyFont="1" applyAlignment="1">
      <alignment horizontal="right" vertical="top"/>
    </xf>
    <xf numFmtId="0" fontId="54" fillId="0" borderId="0" xfId="6" applyFont="1" applyAlignment="1">
      <alignment vertical="center"/>
    </xf>
    <xf numFmtId="0" fontId="36" fillId="0" borderId="0" xfId="6" applyFont="1" applyAlignment="1">
      <alignment horizontal="center" vertical="center"/>
    </xf>
    <xf numFmtId="0" fontId="54" fillId="7" borderId="0" xfId="6" applyFont="1" applyFill="1" applyAlignment="1" applyProtection="1">
      <alignment vertical="center"/>
      <protection hidden="1"/>
    </xf>
    <xf numFmtId="38" fontId="54" fillId="0" borderId="0" xfId="8" applyFont="1" applyAlignment="1" applyProtection="1">
      <alignment vertical="center"/>
      <protection hidden="1"/>
    </xf>
    <xf numFmtId="0" fontId="54" fillId="0" borderId="0" xfId="6" applyFont="1" applyAlignment="1" applyProtection="1">
      <alignment vertical="center"/>
      <protection hidden="1"/>
    </xf>
    <xf numFmtId="0" fontId="36" fillId="7" borderId="110" xfId="6" applyFont="1" applyFill="1" applyBorder="1" applyAlignment="1">
      <alignment vertical="center"/>
    </xf>
    <xf numFmtId="0" fontId="12" fillId="0" borderId="0" xfId="6" applyAlignment="1">
      <alignment horizontal="distributed" vertical="center"/>
    </xf>
    <xf numFmtId="0" fontId="36" fillId="0" borderId="0" xfId="6" applyFont="1" applyAlignment="1">
      <alignment vertical="center"/>
    </xf>
    <xf numFmtId="0" fontId="54" fillId="0" borderId="41" xfId="6" applyFont="1" applyBorder="1" applyAlignment="1">
      <alignment horizontal="center" vertical="center" wrapText="1"/>
    </xf>
    <xf numFmtId="0" fontId="45" fillId="0" borderId="116" xfId="6" applyFont="1" applyBorder="1" applyAlignment="1">
      <alignment horizontal="justify" vertical="center" wrapText="1"/>
    </xf>
    <xf numFmtId="0" fontId="54" fillId="7" borderId="40" xfId="6" applyFont="1" applyFill="1" applyBorder="1" applyAlignment="1" applyProtection="1">
      <alignment vertical="center"/>
      <protection hidden="1"/>
    </xf>
    <xf numFmtId="0" fontId="54" fillId="0" borderId="6" xfId="6" applyFont="1" applyBorder="1" applyAlignment="1">
      <alignment horizontal="center" vertical="center"/>
    </xf>
    <xf numFmtId="0" fontId="54" fillId="0" borderId="20" xfId="6" applyFont="1" applyBorder="1" applyAlignment="1">
      <alignment horizontal="center" vertical="center" wrapText="1"/>
    </xf>
    <xf numFmtId="38" fontId="56" fillId="0" borderId="90" xfId="8" applyFont="1" applyBorder="1" applyAlignment="1" applyProtection="1">
      <alignment horizontal="right" vertical="center" wrapText="1"/>
    </xf>
    <xf numFmtId="38" fontId="56" fillId="0" borderId="20" xfId="8" applyFont="1" applyBorder="1" applyAlignment="1" applyProtection="1">
      <alignment horizontal="right" vertical="center" wrapText="1"/>
    </xf>
    <xf numFmtId="38" fontId="56" fillId="0" borderId="117" xfId="8" applyFont="1" applyBorder="1" applyAlignment="1" applyProtection="1">
      <alignment horizontal="right" vertical="center" wrapText="1"/>
    </xf>
    <xf numFmtId="0" fontId="56" fillId="7" borderId="42" xfId="8" applyNumberFormat="1" applyFont="1" applyFill="1" applyBorder="1" applyAlignment="1" applyProtection="1">
      <alignment vertical="center"/>
      <protection locked="0"/>
    </xf>
    <xf numFmtId="38" fontId="56" fillId="7" borderId="20" xfId="8" applyFont="1" applyFill="1" applyBorder="1" applyAlignment="1" applyProtection="1">
      <alignment horizontal="right" vertical="center" wrapText="1"/>
      <protection locked="0"/>
    </xf>
    <xf numFmtId="38" fontId="56" fillId="0" borderId="6" xfId="8" applyFont="1" applyBorder="1" applyAlignment="1" applyProtection="1">
      <alignment horizontal="right" vertical="center" wrapText="1"/>
    </xf>
    <xf numFmtId="0" fontId="54" fillId="7" borderId="0" xfId="6" applyFont="1" applyFill="1" applyAlignment="1" applyProtection="1">
      <alignment vertical="center" shrinkToFit="1"/>
      <protection hidden="1"/>
    </xf>
    <xf numFmtId="0" fontId="54" fillId="7" borderId="96" xfId="6" applyFont="1" applyFill="1" applyBorder="1" applyAlignment="1" applyProtection="1">
      <alignment vertical="center"/>
      <protection hidden="1"/>
    </xf>
    <xf numFmtId="0" fontId="57" fillId="7" borderId="0" xfId="6" applyFont="1" applyFill="1" applyAlignment="1" applyProtection="1">
      <alignment vertical="center"/>
      <protection hidden="1"/>
    </xf>
    <xf numFmtId="38" fontId="45" fillId="0" borderId="0" xfId="8" applyFont="1" applyAlignment="1" applyProtection="1">
      <alignment vertical="center" shrinkToFit="1"/>
      <protection hidden="1"/>
    </xf>
    <xf numFmtId="0" fontId="54" fillId="7" borderId="17" xfId="6" applyFont="1" applyFill="1" applyBorder="1" applyAlignment="1" applyProtection="1">
      <alignment vertical="center"/>
      <protection hidden="1"/>
    </xf>
    <xf numFmtId="38" fontId="54" fillId="0" borderId="0" xfId="8" applyFont="1" applyAlignment="1" applyProtection="1">
      <alignment vertical="center" shrinkToFit="1"/>
      <protection hidden="1"/>
    </xf>
    <xf numFmtId="0" fontId="54" fillId="7" borderId="6" xfId="6" applyFont="1" applyFill="1" applyBorder="1" applyAlignment="1" applyProtection="1">
      <alignment vertical="center"/>
      <protection hidden="1"/>
    </xf>
    <xf numFmtId="178" fontId="54" fillId="0" borderId="0" xfId="8" applyNumberFormat="1" applyFont="1" applyAlignment="1" applyProtection="1">
      <alignment vertical="center"/>
      <protection hidden="1"/>
    </xf>
    <xf numFmtId="38" fontId="56" fillId="7" borderId="42" xfId="8" applyFont="1" applyFill="1" applyBorder="1" applyAlignment="1" applyProtection="1">
      <alignment horizontal="right" vertical="center" wrapText="1"/>
      <protection locked="0"/>
    </xf>
    <xf numFmtId="38" fontId="56" fillId="0" borderId="20" xfId="8" applyFont="1" applyFill="1" applyBorder="1" applyAlignment="1" applyProtection="1">
      <alignment horizontal="right" vertical="center" wrapText="1"/>
    </xf>
    <xf numFmtId="0" fontId="54" fillId="0" borderId="38" xfId="6" applyFont="1" applyBorder="1" applyAlignment="1">
      <alignment horizontal="center" vertical="center" wrapText="1"/>
    </xf>
    <xf numFmtId="38" fontId="56" fillId="0" borderId="121" xfId="8" applyFont="1" applyBorder="1" applyAlignment="1" applyProtection="1">
      <alignment horizontal="right" vertical="center" wrapText="1"/>
    </xf>
    <xf numFmtId="38" fontId="56" fillId="0" borderId="38" xfId="8" applyFont="1" applyFill="1" applyBorder="1" applyAlignment="1" applyProtection="1">
      <alignment horizontal="right" vertical="center" wrapText="1"/>
    </xf>
    <xf numFmtId="38" fontId="56" fillId="0" borderId="122" xfId="8" applyFont="1" applyBorder="1" applyAlignment="1" applyProtection="1">
      <alignment horizontal="right" vertical="center" wrapText="1"/>
    </xf>
    <xf numFmtId="38" fontId="56" fillId="7" borderId="39" xfId="8" applyFont="1" applyFill="1" applyBorder="1" applyAlignment="1" applyProtection="1">
      <alignment horizontal="right" vertical="center" wrapText="1"/>
      <protection locked="0"/>
    </xf>
    <xf numFmtId="38" fontId="56" fillId="7" borderId="38" xfId="8" applyFont="1" applyFill="1" applyBorder="1" applyAlignment="1" applyProtection="1">
      <alignment horizontal="right" vertical="center" wrapText="1"/>
      <protection locked="0"/>
    </xf>
    <xf numFmtId="38" fontId="56" fillId="0" borderId="40" xfId="8" applyFont="1" applyBorder="1" applyAlignment="1" applyProtection="1">
      <alignment horizontal="right" vertical="center" wrapText="1"/>
    </xf>
    <xf numFmtId="38" fontId="56" fillId="0" borderId="124" xfId="8" applyFont="1" applyBorder="1" applyAlignment="1" applyProtection="1">
      <alignment horizontal="right" vertical="center" wrapText="1"/>
    </xf>
    <xf numFmtId="38" fontId="56" fillId="0" borderId="125" xfId="8" applyFont="1" applyBorder="1" applyAlignment="1" applyProtection="1">
      <alignment horizontal="right" vertical="center" wrapText="1"/>
    </xf>
    <xf numFmtId="38" fontId="56" fillId="0" borderId="126" xfId="8" applyFont="1" applyBorder="1" applyAlignment="1" applyProtection="1">
      <alignment horizontal="right" vertical="center" wrapText="1"/>
    </xf>
    <xf numFmtId="38" fontId="56" fillId="0" borderId="127" xfId="8" applyFont="1" applyBorder="1" applyAlignment="1" applyProtection="1">
      <alignment horizontal="right" vertical="center" wrapText="1"/>
    </xf>
    <xf numFmtId="38" fontId="56" fillId="0" borderId="128" xfId="8" applyFont="1" applyBorder="1" applyAlignment="1" applyProtection="1">
      <alignment horizontal="right" vertical="center" wrapText="1"/>
    </xf>
    <xf numFmtId="38" fontId="54" fillId="0" borderId="20" xfId="8" applyFont="1" applyBorder="1" applyAlignment="1" applyProtection="1">
      <alignment horizontal="distributed" vertical="center" wrapText="1"/>
    </xf>
    <xf numFmtId="38" fontId="56" fillId="0" borderId="91" xfId="8" applyFont="1" applyBorder="1" applyAlignment="1" applyProtection="1">
      <alignment horizontal="right" vertical="center" wrapText="1"/>
    </xf>
    <xf numFmtId="38" fontId="56" fillId="7" borderId="8" xfId="8" applyFont="1" applyFill="1" applyBorder="1" applyAlignment="1" applyProtection="1">
      <alignment horizontal="right" vertical="center" wrapText="1"/>
      <protection locked="0"/>
    </xf>
    <xf numFmtId="38" fontId="56" fillId="7" borderId="6" xfId="8" applyFont="1" applyFill="1" applyBorder="1" applyAlignment="1" applyProtection="1">
      <alignment horizontal="right" vertical="center" wrapText="1"/>
      <protection locked="0"/>
    </xf>
    <xf numFmtId="0" fontId="54" fillId="0" borderId="0" xfId="6" applyFont="1" applyAlignment="1">
      <alignment horizontal="left" vertical="center"/>
    </xf>
    <xf numFmtId="0" fontId="12" fillId="0" borderId="0" xfId="7" applyFont="1">
      <alignment vertical="center"/>
    </xf>
    <xf numFmtId="0" fontId="12" fillId="0" borderId="0" xfId="7" applyFont="1" applyAlignment="1">
      <alignment horizontal="right" vertical="center"/>
    </xf>
    <xf numFmtId="0" fontId="12" fillId="0" borderId="23" xfId="7" applyFont="1" applyBorder="1" applyAlignment="1">
      <alignment horizontal="center" vertical="center"/>
    </xf>
    <xf numFmtId="0" fontId="12" fillId="0" borderId="55" xfId="7" applyFont="1" applyBorder="1" applyAlignment="1">
      <alignment horizontal="center" vertical="center"/>
    </xf>
    <xf numFmtId="0" fontId="12" fillId="0" borderId="41" xfId="7" applyFont="1" applyBorder="1" applyAlignment="1">
      <alignment horizontal="center" vertical="center"/>
    </xf>
    <xf numFmtId="0" fontId="12" fillId="0" borderId="19" xfId="7" applyFont="1" applyBorder="1">
      <alignment vertical="center"/>
    </xf>
    <xf numFmtId="0" fontId="12" fillId="0" borderId="58" xfId="7" applyFont="1" applyBorder="1">
      <alignment vertical="center"/>
    </xf>
    <xf numFmtId="0" fontId="12" fillId="0" borderId="42" xfId="7" applyFont="1" applyBorder="1">
      <alignment vertical="center"/>
    </xf>
    <xf numFmtId="0" fontId="16" fillId="0" borderId="40" xfId="7" applyBorder="1" applyAlignment="1">
      <alignment horizontal="center" vertical="center"/>
    </xf>
    <xf numFmtId="0" fontId="16" fillId="0" borderId="23" xfId="7" applyBorder="1">
      <alignment vertical="center"/>
    </xf>
    <xf numFmtId="0" fontId="16" fillId="0" borderId="55" xfId="7" applyBorder="1">
      <alignment vertical="center"/>
    </xf>
    <xf numFmtId="0" fontId="16" fillId="0" borderId="41" xfId="7" applyBorder="1">
      <alignment vertical="center"/>
    </xf>
    <xf numFmtId="38" fontId="0" fillId="0" borderId="40" xfId="8" applyFont="1" applyBorder="1">
      <alignment vertical="center"/>
    </xf>
    <xf numFmtId="0" fontId="16" fillId="0" borderId="99" xfId="7" applyBorder="1" applyAlignment="1">
      <alignment horizontal="center" vertical="center"/>
    </xf>
    <xf numFmtId="0" fontId="16" fillId="0" borderId="100" xfId="7" applyBorder="1">
      <alignment vertical="center"/>
    </xf>
    <xf numFmtId="0" fontId="16" fillId="0" borderId="67" xfId="7" applyBorder="1">
      <alignment vertical="center"/>
    </xf>
    <xf numFmtId="0" fontId="16" fillId="0" borderId="68" xfId="7" applyBorder="1">
      <alignment vertical="center"/>
    </xf>
    <xf numFmtId="38" fontId="0" fillId="0" borderId="99" xfId="8" applyFont="1" applyBorder="1">
      <alignment vertical="center"/>
    </xf>
    <xf numFmtId="0" fontId="16" fillId="0" borderId="20" xfId="7" applyBorder="1" applyAlignment="1">
      <alignment horizontal="center" vertical="center"/>
    </xf>
    <xf numFmtId="0" fontId="16" fillId="0" borderId="19" xfId="7" applyBorder="1">
      <alignment vertical="center"/>
    </xf>
    <xf numFmtId="0" fontId="16" fillId="0" borderId="58" xfId="7" applyBorder="1">
      <alignment vertical="center"/>
    </xf>
    <xf numFmtId="0" fontId="16" fillId="0" borderId="42" xfId="7" applyBorder="1">
      <alignment vertical="center"/>
    </xf>
    <xf numFmtId="38" fontId="0" fillId="0" borderId="20" xfId="8" applyFont="1" applyBorder="1">
      <alignment vertical="center"/>
    </xf>
    <xf numFmtId="0" fontId="12" fillId="0" borderId="6" xfId="7" applyFont="1" applyBorder="1" applyAlignment="1">
      <alignment horizontal="center" vertical="center"/>
    </xf>
    <xf numFmtId="0" fontId="16" fillId="0" borderId="7" xfId="7" applyBorder="1">
      <alignment vertical="center"/>
    </xf>
    <xf numFmtId="0" fontId="16" fillId="0" borderId="84" xfId="7" applyBorder="1">
      <alignment vertical="center"/>
    </xf>
    <xf numFmtId="0" fontId="16" fillId="0" borderId="8" xfId="7" applyBorder="1">
      <alignment vertical="center"/>
    </xf>
    <xf numFmtId="38" fontId="0" fillId="0" borderId="6" xfId="8" applyFont="1" applyBorder="1">
      <alignment vertical="center"/>
    </xf>
    <xf numFmtId="0" fontId="12" fillId="0" borderId="129" xfId="7" applyFont="1" applyBorder="1">
      <alignment vertical="center"/>
    </xf>
    <xf numFmtId="0" fontId="12" fillId="0" borderId="135" xfId="7" applyFont="1" applyBorder="1">
      <alignment vertical="center"/>
    </xf>
    <xf numFmtId="0" fontId="12" fillId="0" borderId="7" xfId="7" applyFont="1" applyBorder="1" applyAlignment="1">
      <alignment horizontal="center" vertical="distributed" textRotation="255" justifyLastLine="1"/>
    </xf>
    <xf numFmtId="0" fontId="12" fillId="0" borderId="136" xfId="7" applyFont="1" applyBorder="1" applyAlignment="1">
      <alignment horizontal="center" vertical="distributed" textRotation="255" justifyLastLine="1"/>
    </xf>
    <xf numFmtId="0" fontId="12" fillId="0" borderId="7" xfId="7" applyFont="1" applyBorder="1" applyAlignment="1">
      <alignment horizontal="distributed" vertical="center" justifyLastLine="1"/>
    </xf>
    <xf numFmtId="0" fontId="12" fillId="0" borderId="136" xfId="7" applyFont="1" applyBorder="1" applyAlignment="1">
      <alignment horizontal="distributed" vertical="center" justifyLastLine="1"/>
    </xf>
    <xf numFmtId="0" fontId="12" fillId="0" borderId="137" xfId="7" applyFont="1" applyBorder="1" applyAlignment="1">
      <alignment horizontal="distributed" vertical="center" justifyLastLine="1"/>
    </xf>
    <xf numFmtId="0" fontId="12" fillId="0" borderId="5" xfId="7" applyFont="1" applyBorder="1" applyAlignment="1">
      <alignment horizontal="distributed" vertical="center" justifyLastLine="1"/>
    </xf>
    <xf numFmtId="0" fontId="12" fillId="0" borderId="84" xfId="7" applyFont="1" applyBorder="1" applyAlignment="1">
      <alignment horizontal="center" vertical="center" shrinkToFit="1"/>
    </xf>
    <xf numFmtId="0" fontId="12" fillId="0" borderId="138" xfId="7" applyFont="1" applyBorder="1" applyAlignment="1">
      <alignment horizontal="distributed" vertical="center" justifyLastLine="1"/>
    </xf>
    <xf numFmtId="0" fontId="12" fillId="0" borderId="139" xfId="7" applyFont="1" applyBorder="1" applyAlignment="1">
      <alignment horizontal="center" vertical="center"/>
    </xf>
    <xf numFmtId="38" fontId="54" fillId="7" borderId="23" xfId="8" applyFont="1" applyFill="1" applyBorder="1">
      <alignment vertical="center"/>
    </xf>
    <xf numFmtId="38" fontId="54" fillId="7" borderId="139" xfId="8" applyFont="1" applyFill="1" applyBorder="1">
      <alignment vertical="center"/>
    </xf>
    <xf numFmtId="38" fontId="54" fillId="0" borderId="23" xfId="8" applyFont="1" applyBorder="1">
      <alignment vertical="center"/>
    </xf>
    <xf numFmtId="38" fontId="54" fillId="0" borderId="140" xfId="8" applyFont="1" applyBorder="1">
      <alignment vertical="center"/>
    </xf>
    <xf numFmtId="38" fontId="54" fillId="7" borderId="10" xfId="8" applyFont="1" applyFill="1" applyBorder="1">
      <alignment vertical="center"/>
    </xf>
    <xf numFmtId="38" fontId="54" fillId="7" borderId="55" xfId="8" applyFont="1" applyFill="1" applyBorder="1">
      <alignment vertical="center"/>
    </xf>
    <xf numFmtId="38" fontId="54" fillId="7" borderId="141" xfId="8" applyFont="1" applyFill="1" applyBorder="1">
      <alignment vertical="center"/>
    </xf>
    <xf numFmtId="0" fontId="12" fillId="0" borderId="100" xfId="7" applyFont="1" applyBorder="1" applyAlignment="1">
      <alignment horizontal="center" vertical="center"/>
    </xf>
    <xf numFmtId="0" fontId="12" fillId="0" borderId="142" xfId="7" applyFont="1" applyBorder="1" applyAlignment="1">
      <alignment horizontal="center" vertical="center"/>
    </xf>
    <xf numFmtId="38" fontId="54" fillId="7" borderId="100" xfId="8" applyFont="1" applyFill="1" applyBorder="1">
      <alignment vertical="center"/>
    </xf>
    <xf numFmtId="38" fontId="54" fillId="7" borderId="142" xfId="8" applyFont="1" applyFill="1" applyBorder="1">
      <alignment vertical="center"/>
    </xf>
    <xf numFmtId="38" fontId="54" fillId="0" borderId="100" xfId="8" applyFont="1" applyBorder="1">
      <alignment vertical="center"/>
    </xf>
    <xf numFmtId="38" fontId="54" fillId="0" borderId="143" xfId="8" applyFont="1" applyBorder="1">
      <alignment vertical="center"/>
    </xf>
    <xf numFmtId="38" fontId="54" fillId="7" borderId="65" xfId="8" applyFont="1" applyFill="1" applyBorder="1">
      <alignment vertical="center"/>
    </xf>
    <xf numFmtId="38" fontId="54" fillId="7" borderId="67" xfId="8" applyFont="1" applyFill="1" applyBorder="1">
      <alignment vertical="center"/>
    </xf>
    <xf numFmtId="38" fontId="54" fillId="7" borderId="144" xfId="8" applyFont="1" applyFill="1" applyBorder="1">
      <alignment vertical="center"/>
    </xf>
    <xf numFmtId="0" fontId="12" fillId="0" borderId="19" xfId="7" applyFont="1" applyBorder="1" applyAlignment="1">
      <alignment horizontal="center" vertical="center"/>
    </xf>
    <xf numFmtId="38" fontId="54" fillId="7" borderId="19" xfId="8" applyFont="1" applyFill="1" applyBorder="1">
      <alignment vertical="center"/>
    </xf>
    <xf numFmtId="38" fontId="54" fillId="7" borderId="145" xfId="8" applyFont="1" applyFill="1" applyBorder="1">
      <alignment vertical="center"/>
    </xf>
    <xf numFmtId="38" fontId="54" fillId="0" borderId="19" xfId="8" applyFont="1" applyBorder="1">
      <alignment vertical="center"/>
    </xf>
    <xf numFmtId="38" fontId="54" fillId="0" borderId="146" xfId="8" applyFont="1" applyBorder="1">
      <alignment vertical="center"/>
    </xf>
    <xf numFmtId="38" fontId="54" fillId="7" borderId="4" xfId="8" applyFont="1" applyFill="1" applyBorder="1">
      <alignment vertical="center"/>
    </xf>
    <xf numFmtId="38" fontId="54" fillId="7" borderId="58" xfId="8" applyFont="1" applyFill="1" applyBorder="1">
      <alignment vertical="center"/>
    </xf>
    <xf numFmtId="38" fontId="54" fillId="7" borderId="147" xfId="8" applyFont="1" applyFill="1" applyBorder="1">
      <alignment vertical="center"/>
    </xf>
    <xf numFmtId="0" fontId="12" fillId="0" borderId="148" xfId="7" applyFont="1" applyBorder="1">
      <alignment vertical="center"/>
    </xf>
    <xf numFmtId="38" fontId="54" fillId="0" borderId="149" xfId="8" applyFont="1" applyBorder="1">
      <alignment vertical="center"/>
    </xf>
    <xf numFmtId="38" fontId="54" fillId="0" borderId="151" xfId="8" applyFont="1" applyBorder="1">
      <alignment vertical="center"/>
    </xf>
    <xf numFmtId="38" fontId="54" fillId="0" borderId="152" xfId="8" applyFont="1" applyBorder="1">
      <alignment vertical="center"/>
    </xf>
    <xf numFmtId="38" fontId="54" fillId="0" borderId="153" xfId="8" applyFont="1" applyBorder="1">
      <alignment vertical="center"/>
    </xf>
    <xf numFmtId="38" fontId="54" fillId="0" borderId="154" xfId="8" applyFont="1" applyBorder="1">
      <alignment vertical="center"/>
    </xf>
    <xf numFmtId="38" fontId="54" fillId="0" borderId="155" xfId="8" applyFont="1" applyBorder="1">
      <alignment vertical="center"/>
    </xf>
    <xf numFmtId="0" fontId="12" fillId="0" borderId="0" xfId="7" applyFont="1" applyAlignment="1">
      <alignment horizontal="center" vertical="center"/>
    </xf>
    <xf numFmtId="0" fontId="12" fillId="0" borderId="0" xfId="7" applyFont="1" applyAlignment="1">
      <alignment horizontal="distributed" vertical="center"/>
    </xf>
    <xf numFmtId="0" fontId="12" fillId="0" borderId="4" xfId="7" applyFont="1" applyBorder="1">
      <alignment vertical="center"/>
    </xf>
    <xf numFmtId="38" fontId="54" fillId="0" borderId="139" xfId="8" applyFont="1" applyBorder="1">
      <alignment vertical="center"/>
    </xf>
    <xf numFmtId="38" fontId="54" fillId="0" borderId="10" xfId="8" applyFont="1" applyBorder="1">
      <alignment vertical="center"/>
    </xf>
    <xf numFmtId="38" fontId="54" fillId="0" borderId="55" xfId="8" applyFont="1" applyBorder="1">
      <alignment vertical="center"/>
    </xf>
    <xf numFmtId="38" fontId="54" fillId="0" borderId="141" xfId="8" applyFont="1" applyBorder="1">
      <alignment vertical="center"/>
    </xf>
    <xf numFmtId="38" fontId="54" fillId="0" borderId="160" xfId="8" applyFont="1" applyBorder="1">
      <alignment vertical="center"/>
    </xf>
    <xf numFmtId="38" fontId="54" fillId="0" borderId="161" xfId="8" applyFont="1" applyBorder="1">
      <alignment vertical="center"/>
    </xf>
    <xf numFmtId="38" fontId="54" fillId="0" borderId="162" xfId="8" applyFont="1" applyBorder="1">
      <alignment vertical="center"/>
    </xf>
    <xf numFmtId="38" fontId="54" fillId="0" borderId="159" xfId="8" applyFont="1" applyBorder="1">
      <alignment vertical="center"/>
    </xf>
    <xf numFmtId="38" fontId="54" fillId="0" borderId="163" xfId="8" applyFont="1" applyBorder="1">
      <alignment vertical="center"/>
    </xf>
    <xf numFmtId="38" fontId="54" fillId="0" borderId="12" xfId="8" applyFont="1" applyBorder="1">
      <alignment vertical="center"/>
    </xf>
    <xf numFmtId="38" fontId="54" fillId="0" borderId="164" xfId="8" applyFont="1" applyBorder="1">
      <alignment vertical="center"/>
    </xf>
    <xf numFmtId="38" fontId="54" fillId="0" borderId="1" xfId="8" applyFont="1" applyBorder="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30" fillId="0" borderId="0" xfId="6" applyFont="1" applyAlignment="1">
      <alignment vertical="center"/>
    </xf>
    <xf numFmtId="0" fontId="8" fillId="3" borderId="0" xfId="0" applyFont="1" applyFill="1" applyAlignment="1">
      <alignment horizontal="left" vertical="top"/>
    </xf>
    <xf numFmtId="0" fontId="54" fillId="0" borderId="0" xfId="7" applyFont="1">
      <alignment vertical="center"/>
    </xf>
    <xf numFmtId="0" fontId="72" fillId="0" borderId="0" xfId="7" applyFont="1" applyAlignment="1">
      <alignment horizontal="center" vertical="center"/>
    </xf>
    <xf numFmtId="0" fontId="54" fillId="0" borderId="166" xfId="7" applyFont="1" applyBorder="1" applyAlignment="1">
      <alignment vertical="top" wrapText="1"/>
    </xf>
    <xf numFmtId="0" fontId="54" fillId="0" borderId="170" xfId="7" applyFont="1" applyBorder="1" applyAlignment="1"/>
    <xf numFmtId="0" fontId="54" fillId="0" borderId="170" xfId="7" applyFont="1" applyBorder="1" applyAlignment="1">
      <alignment horizontal="center" vertical="top" shrinkToFit="1"/>
    </xf>
    <xf numFmtId="0" fontId="54" fillId="0" borderId="170" xfId="7" applyFont="1" applyBorder="1" applyAlignment="1">
      <alignment shrinkToFit="1"/>
    </xf>
    <xf numFmtId="0" fontId="54" fillId="0" borderId="163" xfId="7" applyFont="1" applyBorder="1">
      <alignment vertical="center"/>
    </xf>
    <xf numFmtId="0" fontId="73" fillId="0" borderId="0" xfId="9" applyFont="1" applyAlignment="1">
      <alignment horizontal="left" vertical="center" shrinkToFit="1"/>
    </xf>
    <xf numFmtId="0" fontId="73" fillId="0" borderId="0" xfId="9" applyFont="1">
      <alignment vertical="center"/>
    </xf>
    <xf numFmtId="0" fontId="73" fillId="0" borderId="4" xfId="9" applyFont="1" applyBorder="1" applyAlignment="1">
      <alignment horizontal="center" vertical="center"/>
    </xf>
    <xf numFmtId="0" fontId="16" fillId="0" borderId="4" xfId="9" applyBorder="1" applyAlignment="1">
      <alignment horizontal="distributed" vertical="center" indent="2"/>
    </xf>
    <xf numFmtId="0" fontId="16" fillId="0" borderId="4" xfId="9" applyBorder="1" applyAlignment="1">
      <alignment horizontal="center" vertical="center"/>
    </xf>
    <xf numFmtId="0" fontId="16" fillId="0" borderId="0" xfId="9">
      <alignment vertical="center"/>
    </xf>
    <xf numFmtId="0" fontId="16" fillId="0" borderId="66" xfId="9" applyBorder="1" applyAlignment="1">
      <alignment horizontal="center" vertical="center" shrinkToFit="1"/>
    </xf>
    <xf numFmtId="0" fontId="16" fillId="0" borderId="67" xfId="9" applyBorder="1" applyAlignment="1">
      <alignment horizontal="center" vertical="center" shrinkToFit="1"/>
    </xf>
    <xf numFmtId="0" fontId="16" fillId="0" borderId="142" xfId="9" applyBorder="1" applyAlignment="1">
      <alignment horizontal="center" vertical="center" shrinkToFit="1"/>
    </xf>
    <xf numFmtId="0" fontId="16" fillId="0" borderId="173" xfId="9" applyBorder="1" applyAlignment="1">
      <alignment horizontal="center" vertical="center" shrinkToFit="1"/>
    </xf>
    <xf numFmtId="0" fontId="16" fillId="0" borderId="64" xfId="9" applyBorder="1" applyAlignment="1">
      <alignment horizontal="center" vertical="center" shrinkToFit="1"/>
    </xf>
    <xf numFmtId="0" fontId="16" fillId="0" borderId="56" xfId="9" applyBorder="1" applyAlignment="1">
      <alignment horizontal="center" vertical="center" shrinkToFit="1"/>
    </xf>
    <xf numFmtId="0" fontId="16" fillId="0" borderId="58" xfId="9" applyBorder="1" applyAlignment="1">
      <alignment vertical="center" shrinkToFit="1"/>
    </xf>
    <xf numFmtId="0" fontId="16" fillId="0" borderId="145" xfId="9" applyBorder="1" applyAlignment="1">
      <alignment vertical="center" shrinkToFit="1"/>
    </xf>
    <xf numFmtId="0" fontId="16" fillId="0" borderId="56" xfId="9" applyBorder="1" applyAlignment="1">
      <alignment vertical="center" shrinkToFit="1"/>
    </xf>
    <xf numFmtId="0" fontId="16" fillId="0" borderId="174" xfId="9" applyBorder="1" applyAlignment="1">
      <alignment vertical="center" shrinkToFit="1"/>
    </xf>
    <xf numFmtId="0" fontId="16" fillId="0" borderId="175" xfId="9" applyBorder="1" applyAlignment="1">
      <alignment vertical="center" shrinkToFit="1"/>
    </xf>
    <xf numFmtId="0" fontId="16" fillId="0" borderId="176" xfId="9" applyBorder="1">
      <alignment vertical="center"/>
    </xf>
    <xf numFmtId="0" fontId="16" fillId="0" borderId="177" xfId="9" applyBorder="1">
      <alignment vertical="center"/>
    </xf>
    <xf numFmtId="0" fontId="16" fillId="0" borderId="178" xfId="9" applyBorder="1">
      <alignment vertical="center"/>
    </xf>
    <xf numFmtId="0" fontId="16" fillId="0" borderId="54" xfId="9" applyBorder="1">
      <alignment vertical="center"/>
    </xf>
    <xf numFmtId="0" fontId="16" fillId="0" borderId="179" xfId="9" applyBorder="1">
      <alignment vertical="center"/>
    </xf>
    <xf numFmtId="0" fontId="16" fillId="0" borderId="66" xfId="9" applyBorder="1">
      <alignment vertical="center"/>
    </xf>
    <xf numFmtId="0" fontId="16" fillId="0" borderId="67" xfId="9" applyBorder="1">
      <alignment vertical="center"/>
    </xf>
    <xf numFmtId="0" fontId="16" fillId="0" borderId="142" xfId="9" applyBorder="1">
      <alignment vertical="center"/>
    </xf>
    <xf numFmtId="0" fontId="16" fillId="0" borderId="173" xfId="9" applyBorder="1">
      <alignment vertical="center"/>
    </xf>
    <xf numFmtId="0" fontId="16" fillId="0" borderId="64" xfId="9" applyBorder="1">
      <alignment vertical="center"/>
    </xf>
    <xf numFmtId="0" fontId="16" fillId="0" borderId="77" xfId="9" applyBorder="1">
      <alignment vertical="center"/>
    </xf>
    <xf numFmtId="0" fontId="16" fillId="0" borderId="78" xfId="9" applyBorder="1">
      <alignment vertical="center"/>
    </xf>
    <xf numFmtId="0" fontId="16" fillId="0" borderId="180" xfId="9" applyBorder="1">
      <alignment vertical="center"/>
    </xf>
    <xf numFmtId="0" fontId="16" fillId="0" borderId="181" xfId="9" applyBorder="1">
      <alignment vertical="center"/>
    </xf>
    <xf numFmtId="0" fontId="16" fillId="0" borderId="75" xfId="9" applyBorder="1">
      <alignment vertical="center"/>
    </xf>
    <xf numFmtId="181" fontId="16" fillId="0" borderId="83" xfId="9" applyNumberFormat="1" applyBorder="1" applyAlignment="1">
      <alignment vertical="center" shrinkToFit="1"/>
    </xf>
    <xf numFmtId="181" fontId="16" fillId="0" borderId="84" xfId="9" applyNumberFormat="1" applyBorder="1" applyAlignment="1">
      <alignment vertical="center" shrinkToFit="1"/>
    </xf>
    <xf numFmtId="181" fontId="16" fillId="0" borderId="136" xfId="9" applyNumberFormat="1" applyBorder="1" applyAlignment="1">
      <alignment vertical="center" shrinkToFit="1"/>
    </xf>
    <xf numFmtId="181" fontId="16" fillId="0" borderId="182" xfId="9" applyNumberFormat="1" applyBorder="1" applyAlignment="1">
      <alignment vertical="center" shrinkToFit="1"/>
    </xf>
    <xf numFmtId="181" fontId="16" fillId="0" borderId="183" xfId="9" applyNumberFormat="1" applyBorder="1" applyAlignment="1">
      <alignment vertical="center" shrinkToFit="1"/>
    </xf>
    <xf numFmtId="0" fontId="16" fillId="0" borderId="5" xfId="9" applyBorder="1" applyAlignment="1">
      <alignment horizontal="left" vertical="center"/>
    </xf>
    <xf numFmtId="0" fontId="16" fillId="0" borderId="5" xfId="9" applyBorder="1" applyAlignment="1">
      <alignment horizontal="center" vertical="center"/>
    </xf>
    <xf numFmtId="0" fontId="16" fillId="0" borderId="8" xfId="9" applyBorder="1" applyAlignment="1">
      <alignment horizontal="center" vertical="center"/>
    </xf>
    <xf numFmtId="0" fontId="73" fillId="0" borderId="0" xfId="9" applyFont="1" applyAlignment="1">
      <alignment horizontal="center" vertical="center" shrinkToFit="1"/>
    </xf>
    <xf numFmtId="0" fontId="73" fillId="0" borderId="0" xfId="9" applyFont="1" applyAlignment="1">
      <alignment horizontal="center" vertical="center"/>
    </xf>
    <xf numFmtId="0" fontId="16" fillId="0" borderId="0" xfId="9" applyAlignment="1">
      <alignment horizontal="left" vertical="center"/>
    </xf>
    <xf numFmtId="0" fontId="16" fillId="0" borderId="0" xfId="9" applyAlignment="1">
      <alignment horizontal="left" vertical="center" wrapText="1" shrinkToFit="1"/>
    </xf>
    <xf numFmtId="0" fontId="16" fillId="0" borderId="0" xfId="9" applyAlignment="1">
      <alignment horizontal="left" vertical="center" wrapText="1"/>
    </xf>
    <xf numFmtId="0" fontId="73" fillId="0" borderId="0" xfId="9" applyFont="1" applyAlignment="1">
      <alignment vertical="center" textRotation="255" shrinkToFit="1"/>
    </xf>
    <xf numFmtId="0" fontId="4" fillId="0" borderId="0" xfId="0" applyFont="1">
      <alignment vertical="center"/>
    </xf>
    <xf numFmtId="0" fontId="30" fillId="0" borderId="0" xfId="6" applyFont="1" applyAlignment="1">
      <alignment horizontal="left" vertical="center"/>
    </xf>
    <xf numFmtId="0" fontId="69" fillId="0" borderId="0" xfId="7" applyFont="1">
      <alignment vertical="center"/>
    </xf>
    <xf numFmtId="0" fontId="1" fillId="2" borderId="6" xfId="0" applyFont="1" applyFill="1" applyBorder="1" applyAlignment="1">
      <alignment horizontal="center" vertical="center" wrapText="1"/>
    </xf>
    <xf numFmtId="0" fontId="11" fillId="0" borderId="0" xfId="1" applyFont="1" applyAlignment="1">
      <alignment vertical="center" wrapText="1"/>
    </xf>
    <xf numFmtId="0" fontId="15" fillId="4" borderId="0" xfId="0" applyFont="1" applyFill="1" applyAlignment="1">
      <alignment horizontal="justify" vertical="center" wrapText="1"/>
    </xf>
    <xf numFmtId="0" fontId="5" fillId="3" borderId="0" xfId="0" applyFont="1" applyFill="1" applyAlignment="1">
      <alignment horizontal="justify" vertical="center" wrapText="1"/>
    </xf>
    <xf numFmtId="0" fontId="15" fillId="4" borderId="0" xfId="0" applyFont="1" applyFill="1" applyAlignment="1">
      <alignment horizontal="left"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0" fontId="0" fillId="0" borderId="0" xfId="0"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indent="1"/>
    </xf>
    <xf numFmtId="0" fontId="8" fillId="0" borderId="0" xfId="0" applyFont="1" applyAlignment="1">
      <alignment horizontal="left" vertical="top" indent="2"/>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Alignment="1">
      <alignment horizontal="center" vertical="top"/>
    </xf>
    <xf numFmtId="0" fontId="12" fillId="0" borderId="6" xfId="7" applyFont="1" applyBorder="1" applyAlignment="1">
      <alignment horizontal="distributed" vertical="center" justifyLastLine="1"/>
    </xf>
    <xf numFmtId="0" fontId="12" fillId="0" borderId="4" xfId="7" applyFont="1" applyBorder="1" applyAlignment="1">
      <alignment horizontal="center" vertical="center"/>
    </xf>
    <xf numFmtId="0" fontId="12" fillId="0" borderId="42" xfId="7" applyFont="1" applyBorder="1" applyAlignment="1">
      <alignment horizontal="center" vertical="center"/>
    </xf>
    <xf numFmtId="38" fontId="12" fillId="0" borderId="23" xfId="8" applyFont="1" applyBorder="1">
      <alignment vertical="center"/>
    </xf>
    <xf numFmtId="38" fontId="12" fillId="0" borderId="10" xfId="8" applyFont="1" applyBorder="1" applyAlignment="1">
      <alignment horizontal="left" vertical="center"/>
    </xf>
    <xf numFmtId="0" fontId="12" fillId="0" borderId="40" xfId="7" applyFont="1" applyBorder="1" applyAlignment="1">
      <alignment horizontal="center" vertical="center"/>
    </xf>
    <xf numFmtId="38" fontId="12" fillId="0" borderId="141" xfId="8" applyFont="1" applyBorder="1" applyAlignment="1">
      <alignment horizontal="left" vertical="center"/>
    </xf>
    <xf numFmtId="38" fontId="12" fillId="0" borderId="18" xfId="8" applyFont="1" applyBorder="1">
      <alignment vertical="center"/>
    </xf>
    <xf numFmtId="38" fontId="12" fillId="0" borderId="0" xfId="8" applyFont="1" applyBorder="1" applyAlignment="1">
      <alignment horizontal="left" vertical="center"/>
    </xf>
    <xf numFmtId="0" fontId="12" fillId="0" borderId="99" xfId="7" applyFont="1" applyBorder="1" applyAlignment="1">
      <alignment horizontal="center" vertical="center"/>
    </xf>
    <xf numFmtId="38" fontId="12" fillId="0" borderId="100" xfId="8" applyFont="1" applyBorder="1">
      <alignment vertical="center"/>
    </xf>
    <xf numFmtId="38" fontId="12" fillId="0" borderId="144" xfId="8" applyFont="1" applyBorder="1" applyAlignment="1">
      <alignment horizontal="left" vertical="center"/>
    </xf>
    <xf numFmtId="0" fontId="12" fillId="0" borderId="20" xfId="7" applyFont="1" applyBorder="1" applyAlignment="1">
      <alignment horizontal="center" vertical="center"/>
    </xf>
    <xf numFmtId="38" fontId="12" fillId="0" borderId="19" xfId="8" applyFont="1" applyBorder="1">
      <alignment vertical="center"/>
    </xf>
    <xf numFmtId="38" fontId="12" fillId="0" borderId="147" xfId="8" applyFont="1" applyBorder="1" applyAlignment="1">
      <alignment horizontal="left" vertical="center"/>
    </xf>
    <xf numFmtId="0" fontId="12" fillId="0" borderId="92" xfId="7" applyFont="1" applyBorder="1">
      <alignment vertical="center"/>
    </xf>
    <xf numFmtId="38" fontId="12" fillId="0" borderId="52" xfId="8" applyFont="1" applyBorder="1">
      <alignment vertical="center"/>
    </xf>
    <xf numFmtId="38" fontId="12" fillId="0" borderId="187" xfId="8" applyFont="1" applyBorder="1" applyAlignment="1">
      <alignment horizontal="left" vertical="center"/>
    </xf>
    <xf numFmtId="38" fontId="12" fillId="0" borderId="7" xfId="8" applyFont="1" applyBorder="1">
      <alignment vertical="center"/>
    </xf>
    <xf numFmtId="38" fontId="12" fillId="0" borderId="5" xfId="8" applyFont="1" applyBorder="1" applyAlignment="1">
      <alignment horizontal="left" vertical="center"/>
    </xf>
    <xf numFmtId="0" fontId="12" fillId="0" borderId="188" xfId="7" applyFont="1" applyBorder="1">
      <alignment vertical="center"/>
    </xf>
    <xf numFmtId="38" fontId="12" fillId="0" borderId="189" xfId="8" applyFont="1" applyBorder="1">
      <alignment vertical="center"/>
    </xf>
    <xf numFmtId="38" fontId="12" fillId="0" borderId="191" xfId="8" applyFont="1" applyBorder="1" applyAlignment="1">
      <alignment horizontal="left" vertical="center"/>
    </xf>
    <xf numFmtId="0" fontId="12" fillId="0" borderId="192" xfId="7" applyFont="1" applyBorder="1" applyAlignment="1">
      <alignment horizontal="distributed" vertical="center" justifyLastLine="1"/>
    </xf>
    <xf numFmtId="38" fontId="12" fillId="0" borderId="25" xfId="8" applyFont="1" applyBorder="1">
      <alignment vertical="center"/>
    </xf>
    <xf numFmtId="38" fontId="12" fillId="0" borderId="193" xfId="8" applyFont="1" applyBorder="1" applyAlignment="1">
      <alignment horizontal="left" vertical="center"/>
    </xf>
    <xf numFmtId="0" fontId="12" fillId="0" borderId="163" xfId="7" applyFont="1" applyBorder="1" applyAlignment="1">
      <alignment horizontal="distributed" vertical="center" justifyLastLine="1"/>
    </xf>
    <xf numFmtId="38" fontId="12" fillId="0" borderId="171" xfId="8" applyFont="1" applyBorder="1">
      <alignment vertical="center"/>
    </xf>
    <xf numFmtId="38" fontId="12" fillId="0" borderId="12" xfId="8" applyFont="1" applyBorder="1" applyAlignment="1">
      <alignment horizontal="left" vertical="center"/>
    </xf>
    <xf numFmtId="0" fontId="12" fillId="0" borderId="196" xfId="7" applyFont="1" applyBorder="1" applyAlignment="1">
      <alignment horizontal="distributed" vertical="center" justifyLastLine="1"/>
    </xf>
    <xf numFmtId="0" fontId="12" fillId="0" borderId="196" xfId="7" applyFont="1" applyBorder="1">
      <alignment vertical="center"/>
    </xf>
    <xf numFmtId="38" fontId="12" fillId="0" borderId="1" xfId="8" applyFont="1" applyBorder="1" applyAlignment="1">
      <alignment horizontal="left" vertical="center"/>
    </xf>
    <xf numFmtId="38" fontId="12" fillId="0" borderId="42" xfId="8" applyFont="1" applyBorder="1" applyAlignment="1">
      <alignment horizontal="left" vertical="center"/>
    </xf>
    <xf numFmtId="0" fontId="12" fillId="0" borderId="23" xfId="7" applyFont="1" applyBorder="1">
      <alignment vertical="center"/>
    </xf>
    <xf numFmtId="0" fontId="12" fillId="0" borderId="10" xfId="7" applyFont="1" applyBorder="1">
      <alignment vertical="center"/>
    </xf>
    <xf numFmtId="0" fontId="12" fillId="0" borderId="41" xfId="7" applyFont="1" applyBorder="1">
      <alignment vertical="center"/>
    </xf>
    <xf numFmtId="0" fontId="12" fillId="0" borderId="18" xfId="7" applyFont="1" applyBorder="1">
      <alignment vertical="center"/>
    </xf>
    <xf numFmtId="0" fontId="12" fillId="0" borderId="39" xfId="7" applyFont="1" applyBorder="1">
      <alignment vertical="center"/>
    </xf>
    <xf numFmtId="0" fontId="12" fillId="0" borderId="4" xfId="7" applyFont="1" applyBorder="1" applyAlignment="1">
      <alignment horizontal="left" vertical="center"/>
    </xf>
    <xf numFmtId="0" fontId="12" fillId="0" borderId="40" xfId="7" applyFont="1" applyBorder="1">
      <alignment vertical="center"/>
    </xf>
    <xf numFmtId="0" fontId="12" fillId="0" borderId="99" xfId="7" applyFont="1" applyBorder="1">
      <alignment vertical="center"/>
    </xf>
    <xf numFmtId="0" fontId="12" fillId="0" borderId="100" xfId="7" applyFont="1" applyBorder="1">
      <alignment vertical="center"/>
    </xf>
    <xf numFmtId="0" fontId="12" fillId="0" borderId="68" xfId="7" applyFont="1" applyBorder="1">
      <alignment vertical="center"/>
    </xf>
    <xf numFmtId="0" fontId="12" fillId="0" borderId="189" xfId="7" applyFont="1" applyBorder="1">
      <alignment vertical="center"/>
    </xf>
    <xf numFmtId="0" fontId="12" fillId="0" borderId="190" xfId="7" applyFont="1" applyBorder="1">
      <alignment vertical="center"/>
    </xf>
    <xf numFmtId="0" fontId="12" fillId="0" borderId="188" xfId="7" applyFont="1" applyBorder="1" applyAlignment="1">
      <alignment horizontal="center" vertical="center"/>
    </xf>
    <xf numFmtId="0" fontId="33" fillId="0" borderId="196" xfId="7" applyFont="1" applyBorder="1" applyAlignment="1">
      <alignment horizontal="distributed" vertical="center" justifyLastLine="1"/>
    </xf>
    <xf numFmtId="0" fontId="33" fillId="0" borderId="171" xfId="7" applyFont="1" applyBorder="1">
      <alignment vertical="center"/>
    </xf>
    <xf numFmtId="0" fontId="33" fillId="0" borderId="172" xfId="7" applyFont="1" applyBorder="1">
      <alignment vertical="center"/>
    </xf>
    <xf numFmtId="0" fontId="33" fillId="0" borderId="197" xfId="7" applyFont="1" applyBorder="1" applyAlignment="1">
      <alignment horizontal="center" vertical="center"/>
    </xf>
    <xf numFmtId="0" fontId="12" fillId="0" borderId="38" xfId="7" applyFont="1" applyBorder="1">
      <alignment vertical="center"/>
    </xf>
    <xf numFmtId="0" fontId="12" fillId="0" borderId="38" xfId="7" applyFont="1" applyBorder="1" applyAlignment="1">
      <alignment horizontal="center" vertical="center"/>
    </xf>
    <xf numFmtId="0" fontId="33" fillId="0" borderId="20" xfId="7" applyFont="1" applyBorder="1" applyAlignment="1">
      <alignment horizontal="distributed" vertical="center" justifyLastLine="1"/>
    </xf>
    <xf numFmtId="0" fontId="33" fillId="0" borderId="19" xfId="7" applyFont="1" applyBorder="1">
      <alignment vertical="center"/>
    </xf>
    <xf numFmtId="0" fontId="33" fillId="0" borderId="42" xfId="7" applyFont="1" applyBorder="1">
      <alignment vertical="center"/>
    </xf>
    <xf numFmtId="0" fontId="33" fillId="0" borderId="198" xfId="7" applyFont="1" applyBorder="1" applyAlignment="1">
      <alignment horizontal="center" vertical="center"/>
    </xf>
    <xf numFmtId="49" fontId="12" fillId="0" borderId="0" xfId="7" applyNumberFormat="1" applyFont="1">
      <alignment vertical="center"/>
    </xf>
    <xf numFmtId="0" fontId="8" fillId="0" borderId="0" xfId="0" applyFont="1" applyAlignment="1">
      <alignment horizontal="right" vertical="center" indent="1"/>
    </xf>
    <xf numFmtId="0" fontId="8" fillId="0" borderId="6" xfId="0" applyFont="1" applyBorder="1" applyAlignment="1">
      <alignment horizontal="right" vertical="center" indent="1"/>
    </xf>
    <xf numFmtId="0" fontId="8" fillId="0" borderId="6" xfId="0" applyFont="1" applyBorder="1">
      <alignment vertical="center"/>
    </xf>
    <xf numFmtId="41" fontId="8" fillId="0" borderId="6" xfId="0" applyNumberFormat="1" applyFont="1" applyBorder="1" applyAlignment="1">
      <alignment horizontal="left" vertical="center" indent="1"/>
    </xf>
    <xf numFmtId="0" fontId="8" fillId="0" borderId="6" xfId="0" applyFont="1" applyBorder="1" applyAlignment="1">
      <alignment vertical="center" wrapText="1"/>
    </xf>
    <xf numFmtId="0" fontId="0" fillId="0" borderId="0" xfId="0" applyAlignment="1">
      <alignment horizontal="left" vertical="center"/>
    </xf>
    <xf numFmtId="0" fontId="4" fillId="0" borderId="0" xfId="0" applyFont="1" applyAlignment="1">
      <alignment horizontal="left" vertical="center"/>
    </xf>
    <xf numFmtId="0" fontId="8" fillId="0" borderId="6" xfId="0" applyFont="1" applyBorder="1" applyAlignment="1">
      <alignment horizontal="left" vertical="center" shrinkToFit="1"/>
    </xf>
    <xf numFmtId="182" fontId="8" fillId="0" borderId="6" xfId="0" applyNumberFormat="1" applyFont="1" applyBorder="1" applyAlignment="1">
      <alignment horizontal="left" vertical="center"/>
    </xf>
    <xf numFmtId="183" fontId="8" fillId="0" borderId="6" xfId="0" applyNumberFormat="1" applyFont="1" applyBorder="1" applyAlignment="1">
      <alignment horizontal="left" vertical="center"/>
    </xf>
    <xf numFmtId="0" fontId="7"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40" xfId="0" applyFont="1" applyBorder="1" applyAlignment="1">
      <alignment horizontal="justify" vertical="center" wrapText="1"/>
    </xf>
    <xf numFmtId="0" fontId="1" fillId="2" borderId="6" xfId="0" applyFont="1" applyFill="1" applyBorder="1" applyAlignment="1">
      <alignment horizontal="center" vertical="center" shrinkToFit="1"/>
    </xf>
    <xf numFmtId="0" fontId="7" fillId="0" borderId="6" xfId="0" applyFont="1" applyBorder="1" applyAlignment="1">
      <alignment vertical="top" wrapText="1"/>
    </xf>
    <xf numFmtId="0" fontId="12" fillId="3" borderId="5" xfId="1" applyFont="1" applyFill="1" applyBorder="1" applyAlignment="1">
      <alignment horizontal="right"/>
    </xf>
    <xf numFmtId="2" fontId="12" fillId="3" borderId="4" xfId="1" applyNumberFormat="1" applyFont="1" applyFill="1" applyBorder="1" applyAlignment="1">
      <alignment vertical="center"/>
    </xf>
    <xf numFmtId="2" fontId="12" fillId="3" borderId="9" xfId="1" applyNumberFormat="1" applyFont="1" applyFill="1" applyBorder="1" applyAlignment="1">
      <alignment vertical="center"/>
    </xf>
    <xf numFmtId="0" fontId="3" fillId="5" borderId="0" xfId="0" applyFont="1" applyFill="1" applyAlignment="1">
      <alignment horizontal="left" vertical="center"/>
    </xf>
    <xf numFmtId="0" fontId="0" fillId="5" borderId="0" xfId="0" applyFill="1">
      <alignment vertical="center"/>
    </xf>
    <xf numFmtId="0" fontId="4" fillId="5" borderId="4" xfId="0" applyFont="1" applyFill="1" applyBorder="1" applyAlignment="1">
      <alignment horizontal="center" vertical="center"/>
    </xf>
    <xf numFmtId="0" fontId="7" fillId="5" borderId="0" xfId="0" applyFont="1" applyFill="1" applyAlignment="1">
      <alignment horizontal="center" vertical="center" wrapText="1"/>
    </xf>
    <xf numFmtId="0" fontId="7" fillId="5" borderId="0" xfId="0" applyFont="1" applyFill="1" applyAlignment="1">
      <alignment horizontal="justify" vertical="center" wrapText="1"/>
    </xf>
    <xf numFmtId="0" fontId="8" fillId="5" borderId="0" xfId="0" applyFont="1" applyFill="1">
      <alignment vertical="center"/>
    </xf>
    <xf numFmtId="0" fontId="5" fillId="5" borderId="0" xfId="0" applyFont="1" applyFill="1" applyAlignment="1">
      <alignment horizontal="justify" vertical="center"/>
    </xf>
    <xf numFmtId="0" fontId="5" fillId="5" borderId="0" xfId="0" applyFont="1" applyFill="1" applyAlignment="1">
      <alignment horizontal="left" vertical="center"/>
    </xf>
    <xf numFmtId="0" fontId="81" fillId="0" borderId="0" xfId="0" applyFont="1">
      <alignment vertical="center"/>
    </xf>
    <xf numFmtId="0" fontId="8" fillId="8" borderId="6" xfId="0" applyFont="1" applyFill="1" applyBorder="1" applyAlignment="1">
      <alignment horizontal="left" vertical="top" wrapText="1"/>
    </xf>
    <xf numFmtId="0" fontId="8" fillId="8" borderId="6"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0" borderId="18" xfId="0" applyFont="1" applyBorder="1" applyAlignment="1">
      <alignment horizontal="left" vertical="top" wrapText="1"/>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5" borderId="0" xfId="0" applyFont="1" applyFill="1" applyAlignment="1">
      <alignment horizontal="center" vertical="center"/>
    </xf>
    <xf numFmtId="0" fontId="78" fillId="5" borderId="0" xfId="0" applyFont="1" applyFill="1" applyAlignment="1">
      <alignment horizontal="left" vertical="center"/>
    </xf>
    <xf numFmtId="0" fontId="0" fillId="5" borderId="0" xfId="0" applyFill="1" applyAlignment="1">
      <alignment horizontal="right" vertical="center"/>
    </xf>
    <xf numFmtId="0" fontId="1" fillId="5" borderId="7"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left" vertical="center" wrapText="1" indent="1"/>
    </xf>
    <xf numFmtId="0" fontId="4" fillId="0" borderId="0" xfId="0" applyFont="1" applyAlignment="1">
      <alignment horizontal="center" vertical="center" wrapText="1"/>
    </xf>
    <xf numFmtId="0" fontId="8" fillId="0" borderId="6" xfId="0" applyFont="1" applyBorder="1" applyAlignment="1">
      <alignment horizontal="center" vertical="center"/>
    </xf>
    <xf numFmtId="0" fontId="8" fillId="0" borderId="4" xfId="0" applyFont="1" applyBorder="1" applyAlignment="1">
      <alignment horizontal="left" shrinkToFit="1"/>
    </xf>
    <xf numFmtId="0" fontId="8" fillId="0" borderId="6" xfId="0" applyFont="1" applyBorder="1" applyAlignment="1">
      <alignment horizontal="left" vertical="center"/>
    </xf>
    <xf numFmtId="0" fontId="0" fillId="0" borderId="0" xfId="0" applyAlignment="1">
      <alignment horizontal="right" vertical="center"/>
    </xf>
    <xf numFmtId="0" fontId="5" fillId="0" borderId="0" xfId="0" applyFont="1" applyAlignment="1">
      <alignment horizontal="left" vertical="top" wrapText="1"/>
    </xf>
    <xf numFmtId="0" fontId="54" fillId="0" borderId="0" xfId="7" applyFont="1">
      <alignment vertical="center"/>
    </xf>
    <xf numFmtId="0" fontId="24" fillId="0" borderId="4" xfId="7" applyFont="1" applyBorder="1" applyAlignment="1">
      <alignment horizontal="center" vertical="center"/>
    </xf>
    <xf numFmtId="0" fontId="54" fillId="0" borderId="149" xfId="7" applyFont="1" applyBorder="1" applyAlignment="1">
      <alignment horizontal="center" vertical="center"/>
    </xf>
    <xf numFmtId="0" fontId="54" fillId="0" borderId="153" xfId="7" applyFont="1" applyBorder="1" applyAlignment="1">
      <alignment horizontal="center" vertical="center"/>
    </xf>
    <xf numFmtId="0" fontId="54" fillId="0" borderId="150" xfId="7" applyFont="1" applyBorder="1" applyAlignment="1">
      <alignment horizontal="center" vertical="center"/>
    </xf>
    <xf numFmtId="0" fontId="54" fillId="0" borderId="13" xfId="7" applyFont="1" applyBorder="1" applyAlignment="1">
      <alignment vertical="center" wrapText="1"/>
    </xf>
    <xf numFmtId="0" fontId="54" fillId="0" borderId="3" xfId="7" applyFont="1" applyBorder="1" applyAlignment="1">
      <alignment vertical="center" wrapText="1"/>
    </xf>
    <xf numFmtId="0" fontId="54" fillId="0" borderId="165" xfId="7" applyFont="1" applyBorder="1" applyAlignment="1">
      <alignment vertical="center" wrapText="1"/>
    </xf>
    <xf numFmtId="0" fontId="54" fillId="0" borderId="167" xfId="7" applyFont="1" applyBorder="1">
      <alignment vertical="center"/>
    </xf>
    <xf numFmtId="0" fontId="54" fillId="0" borderId="168" xfId="7" applyFont="1" applyBorder="1">
      <alignment vertical="center"/>
    </xf>
    <xf numFmtId="0" fontId="54" fillId="0" borderId="169" xfId="7" applyFont="1" applyBorder="1">
      <alignment vertical="center"/>
    </xf>
    <xf numFmtId="0" fontId="54" fillId="0" borderId="18" xfId="7" applyFont="1" applyBorder="1">
      <alignment vertical="center"/>
    </xf>
    <xf numFmtId="0" fontId="54" fillId="0" borderId="2" xfId="7" applyFont="1" applyBorder="1">
      <alignment vertical="center"/>
    </xf>
    <xf numFmtId="0" fontId="54" fillId="0" borderId="171" xfId="7" applyFont="1" applyBorder="1">
      <alignment vertical="center"/>
    </xf>
    <xf numFmtId="0" fontId="54" fillId="0" borderId="12" xfId="7" applyFont="1" applyBorder="1">
      <alignment vertical="center"/>
    </xf>
    <xf numFmtId="0" fontId="54" fillId="0" borderId="1" xfId="7" applyFont="1" applyBorder="1">
      <alignment vertical="center"/>
    </xf>
    <xf numFmtId="0" fontId="11" fillId="0" borderId="0" xfId="1" applyFont="1" applyAlignment="1">
      <alignment horizontal="center" vertical="center" wrapText="1"/>
    </xf>
    <xf numFmtId="0" fontId="12" fillId="3" borderId="4" xfId="1" applyFont="1" applyFill="1" applyBorder="1" applyAlignment="1">
      <alignment horizontal="left" vertical="center"/>
    </xf>
    <xf numFmtId="0" fontId="12" fillId="3" borderId="10" xfId="1" applyFont="1" applyFill="1" applyBorder="1" applyAlignment="1">
      <alignment horizontal="left"/>
    </xf>
    <xf numFmtId="0" fontId="13" fillId="0" borderId="0" xfId="1" applyFont="1" applyAlignment="1">
      <alignment vertical="center" wrapText="1"/>
    </xf>
    <xf numFmtId="0" fontId="12" fillId="3" borderId="4" xfId="1" applyFont="1" applyFill="1" applyBorder="1" applyAlignment="1">
      <alignment horizontal="left"/>
    </xf>
    <xf numFmtId="0" fontId="12" fillId="3" borderId="5" xfId="1" applyFont="1" applyFill="1" applyBorder="1" applyAlignment="1">
      <alignment horizontal="left"/>
    </xf>
    <xf numFmtId="0" fontId="12" fillId="3" borderId="4" xfId="1" applyFont="1" applyFill="1" applyBorder="1" applyAlignment="1">
      <alignment horizontal="center"/>
    </xf>
    <xf numFmtId="176" fontId="12" fillId="3" borderId="9" xfId="2" applyFont="1" applyFill="1" applyBorder="1" applyAlignment="1" applyProtection="1">
      <alignment vertical="center"/>
    </xf>
    <xf numFmtId="176" fontId="12" fillId="0" borderId="9" xfId="2" applyFont="1" applyBorder="1" applyAlignment="1" applyProtection="1">
      <alignment vertical="center"/>
    </xf>
    <xf numFmtId="0" fontId="12" fillId="0" borderId="0" xfId="1" applyFont="1" applyAlignment="1">
      <alignment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38" fontId="5" fillId="0" borderId="19" xfId="3" applyFont="1" applyBorder="1" applyAlignment="1">
      <alignment horizontal="right" vertical="center" wrapText="1"/>
    </xf>
    <xf numFmtId="38" fontId="5" fillId="0" borderId="4" xfId="3" applyFont="1" applyBorder="1" applyAlignment="1">
      <alignment horizontal="right" vertical="center" wrapText="1"/>
    </xf>
    <xf numFmtId="38" fontId="5" fillId="3" borderId="37" xfId="3" applyFont="1" applyFill="1" applyBorder="1" applyAlignment="1">
      <alignment horizontal="right" vertical="center" wrapText="1"/>
    </xf>
    <xf numFmtId="38" fontId="5" fillId="3" borderId="22" xfId="3" applyFont="1" applyFill="1" applyBorder="1" applyAlignment="1">
      <alignment horizontal="right" vertical="center" wrapText="1"/>
    </xf>
    <xf numFmtId="0" fontId="5" fillId="3" borderId="34"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36" xfId="0" applyFont="1" applyFill="1" applyBorder="1" applyAlignment="1">
      <alignment horizontal="left" vertical="center" wrapText="1"/>
    </xf>
    <xf numFmtId="38" fontId="5" fillId="0" borderId="28" xfId="3" applyFont="1" applyBorder="1" applyAlignment="1">
      <alignment horizontal="right" vertical="center" wrapText="1"/>
    </xf>
    <xf numFmtId="38" fontId="5" fillId="0" borderId="29" xfId="3" applyFont="1" applyBorder="1" applyAlignment="1">
      <alignment horizontal="right" vertical="center" wrapText="1"/>
    </xf>
    <xf numFmtId="38" fontId="8" fillId="0" borderId="0" xfId="3" applyFont="1" applyAlignment="1">
      <alignment horizontal="center" vertical="center"/>
    </xf>
    <xf numFmtId="0" fontId="8" fillId="0" borderId="0" xfId="0" applyFont="1" applyAlignment="1">
      <alignment horizontal="center" vertical="center"/>
    </xf>
    <xf numFmtId="0" fontId="8" fillId="3" borderId="7" xfId="0" applyFont="1" applyFill="1" applyBorder="1" applyAlignment="1">
      <alignment horizontal="left" vertical="top"/>
    </xf>
    <xf numFmtId="0" fontId="8" fillId="3" borderId="5" xfId="0" applyFont="1" applyFill="1" applyBorder="1" applyAlignment="1">
      <alignment horizontal="left" vertical="top"/>
    </xf>
    <xf numFmtId="0" fontId="8" fillId="3" borderId="8" xfId="0" applyFont="1" applyFill="1" applyBorder="1" applyAlignment="1">
      <alignment horizontal="left" vertical="top"/>
    </xf>
    <xf numFmtId="0" fontId="5" fillId="0" borderId="6"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5" fillId="0" borderId="24" xfId="0" applyFont="1" applyBorder="1" applyAlignment="1">
      <alignment horizontal="center" vertical="center" wrapText="1"/>
    </xf>
    <xf numFmtId="38" fontId="5" fillId="3" borderId="25" xfId="3" applyFont="1" applyFill="1" applyBorder="1" applyAlignment="1">
      <alignment horizontal="right" vertical="center" wrapText="1"/>
    </xf>
    <xf numFmtId="38" fontId="5" fillId="3" borderId="26" xfId="3" applyFont="1" applyFill="1" applyBorder="1" applyAlignment="1">
      <alignment horizontal="right" vertical="center" wrapText="1"/>
    </xf>
    <xf numFmtId="0" fontId="5" fillId="0" borderId="6" xfId="0" applyFont="1" applyBorder="1" applyAlignment="1">
      <alignment horizontal="center" vertical="center" wrapText="1"/>
    </xf>
    <xf numFmtId="0" fontId="5" fillId="4" borderId="6" xfId="0" applyFont="1" applyFill="1" applyBorder="1" applyAlignment="1">
      <alignment horizontal="center" vertical="center" textRotation="255" wrapText="1"/>
    </xf>
    <xf numFmtId="0" fontId="15" fillId="4" borderId="6"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0" xfId="0" applyFont="1" applyFill="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center"/>
    </xf>
    <xf numFmtId="0" fontId="15" fillId="0" borderId="0" xfId="0" applyFont="1" applyAlignment="1">
      <alignment horizontal="left" vertical="top" wrapText="1"/>
    </xf>
    <xf numFmtId="0" fontId="8" fillId="0" borderId="0" xfId="0" applyFont="1" applyAlignment="1">
      <alignment horizontal="left" vertical="top" wrapText="1"/>
    </xf>
    <xf numFmtId="0" fontId="8" fillId="3" borderId="0" xfId="0" applyFont="1" applyFill="1" applyAlignment="1">
      <alignment horizontal="left" vertical="center"/>
    </xf>
    <xf numFmtId="0" fontId="8" fillId="3" borderId="4" xfId="0" applyFont="1" applyFill="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16" fillId="0" borderId="5" xfId="9" applyBorder="1" applyAlignment="1">
      <alignment horizontal="center" vertical="center"/>
    </xf>
    <xf numFmtId="0" fontId="16" fillId="0" borderId="8" xfId="9" applyBorder="1" applyAlignment="1">
      <alignment horizontal="center" vertical="center"/>
    </xf>
    <xf numFmtId="0" fontId="16" fillId="0" borderId="23" xfId="9" applyBorder="1" applyAlignment="1">
      <alignment horizontal="distributed" wrapText="1" indent="2"/>
    </xf>
    <xf numFmtId="0" fontId="16" fillId="0" borderId="10" xfId="9" applyBorder="1" applyAlignment="1">
      <alignment horizontal="distributed" wrapText="1" indent="2"/>
    </xf>
    <xf numFmtId="0" fontId="16" fillId="0" borderId="41" xfId="9" applyBorder="1" applyAlignment="1">
      <alignment horizontal="distributed" wrapText="1" indent="2"/>
    </xf>
    <xf numFmtId="0" fontId="16" fillId="0" borderId="23" xfId="9" applyBorder="1" applyAlignment="1">
      <alignment horizontal="center" vertical="center"/>
    </xf>
    <xf numFmtId="0" fontId="16" fillId="0" borderId="10" xfId="9" applyBorder="1" applyAlignment="1">
      <alignment horizontal="center" vertical="center"/>
    </xf>
    <xf numFmtId="0" fontId="16" fillId="0" borderId="41" xfId="9" applyBorder="1" applyAlignment="1">
      <alignment horizontal="center" vertical="center"/>
    </xf>
    <xf numFmtId="0" fontId="16" fillId="0" borderId="19" xfId="9" applyBorder="1" applyAlignment="1">
      <alignment horizontal="center" vertical="center"/>
    </xf>
    <xf numFmtId="0" fontId="16" fillId="0" borderId="4" xfId="9" applyBorder="1" applyAlignment="1">
      <alignment horizontal="center" vertical="center"/>
    </xf>
    <xf numFmtId="0" fontId="16" fillId="0" borderId="42" xfId="9" applyBorder="1" applyAlignment="1">
      <alignment horizontal="center" vertical="center"/>
    </xf>
    <xf numFmtId="0" fontId="16" fillId="0" borderId="23" xfId="9" applyBorder="1" applyAlignment="1">
      <alignment horizontal="distributed" vertical="center" wrapText="1" indent="2" shrinkToFit="1"/>
    </xf>
    <xf numFmtId="0" fontId="16" fillId="0" borderId="10" xfId="9" applyBorder="1" applyAlignment="1">
      <alignment horizontal="distributed" vertical="center" wrapText="1" indent="2" shrinkToFit="1"/>
    </xf>
    <xf numFmtId="0" fontId="16" fillId="0" borderId="41" xfId="9" applyBorder="1" applyAlignment="1">
      <alignment horizontal="distributed" vertical="center" wrapText="1" indent="2" shrinkToFit="1"/>
    </xf>
    <xf numFmtId="0" fontId="16" fillId="0" borderId="19" xfId="9" applyBorder="1" applyAlignment="1">
      <alignment horizontal="distributed" vertical="center" wrapText="1" indent="2" shrinkToFit="1"/>
    </xf>
    <xf numFmtId="0" fontId="16" fillId="0" borderId="4" xfId="9" applyBorder="1" applyAlignment="1">
      <alignment horizontal="distributed" vertical="center" wrapText="1" indent="2" shrinkToFit="1"/>
    </xf>
    <xf numFmtId="0" fontId="16" fillId="0" borderId="42" xfId="9" applyBorder="1" applyAlignment="1">
      <alignment horizontal="distributed" vertical="center" wrapText="1" indent="2" shrinkToFit="1"/>
    </xf>
    <xf numFmtId="0" fontId="16" fillId="0" borderId="23" xfId="9" applyBorder="1" applyAlignment="1">
      <alignment horizontal="distributed" vertical="center" wrapText="1" indent="2"/>
    </xf>
    <xf numFmtId="0" fontId="16" fillId="0" borderId="10" xfId="9" applyBorder="1" applyAlignment="1">
      <alignment horizontal="distributed" vertical="center" wrapText="1" indent="2"/>
    </xf>
    <xf numFmtId="0" fontId="16" fillId="0" borderId="41" xfId="9" applyBorder="1" applyAlignment="1">
      <alignment horizontal="distributed" vertical="center" wrapText="1" indent="2"/>
    </xf>
    <xf numFmtId="0" fontId="16" fillId="0" borderId="19" xfId="9" applyBorder="1" applyAlignment="1">
      <alignment horizontal="distributed" vertical="center" wrapText="1" indent="2"/>
    </xf>
    <xf numFmtId="0" fontId="16" fillId="0" borderId="4" xfId="9" applyBorder="1" applyAlignment="1">
      <alignment horizontal="distributed" vertical="center" wrapText="1" indent="2"/>
    </xf>
    <xf numFmtId="0" fontId="16" fillId="0" borderId="42" xfId="9" applyBorder="1" applyAlignment="1">
      <alignment horizontal="distributed" vertical="center" wrapText="1" indent="2"/>
    </xf>
    <xf numFmtId="0" fontId="16" fillId="0" borderId="18" xfId="9" applyBorder="1" applyAlignment="1">
      <alignment horizontal="center" vertical="center"/>
    </xf>
    <xf numFmtId="0" fontId="16" fillId="0" borderId="0" xfId="9" applyAlignment="1">
      <alignment horizontal="center" vertical="center"/>
    </xf>
    <xf numFmtId="0" fontId="16" fillId="0" borderId="39" xfId="9" applyBorder="1" applyAlignment="1">
      <alignment horizontal="center" vertical="center"/>
    </xf>
    <xf numFmtId="0" fontId="29" fillId="0" borderId="19" xfId="9" applyFont="1" applyBorder="1" applyAlignment="1">
      <alignment horizontal="center" vertical="top" wrapText="1"/>
    </xf>
    <xf numFmtId="0" fontId="29" fillId="0" borderId="4" xfId="9" applyFont="1" applyBorder="1" applyAlignment="1">
      <alignment horizontal="center" vertical="top" wrapText="1"/>
    </xf>
    <xf numFmtId="0" fontId="29" fillId="0" borderId="42" xfId="9" applyFont="1" applyBorder="1" applyAlignment="1">
      <alignment horizontal="center" vertical="top" wrapText="1"/>
    </xf>
    <xf numFmtId="0" fontId="72" fillId="0" borderId="0" xfId="9" applyFont="1" applyAlignment="1">
      <alignment horizontal="center" vertical="center" shrinkToFit="1"/>
    </xf>
    <xf numFmtId="0" fontId="16" fillId="0" borderId="7" xfId="9" applyBorder="1" applyAlignment="1">
      <alignment horizontal="distributed" vertical="center" indent="2"/>
    </xf>
    <xf numFmtId="0" fontId="16" fillId="0" borderId="5" xfId="9" applyBorder="1" applyAlignment="1">
      <alignment horizontal="distributed" vertical="center" indent="2"/>
    </xf>
    <xf numFmtId="0" fontId="16" fillId="0" borderId="8" xfId="9" applyBorder="1" applyAlignment="1">
      <alignment horizontal="distributed" vertical="center" indent="2"/>
    </xf>
    <xf numFmtId="0" fontId="16" fillId="0" borderId="7" xfId="9" applyBorder="1" applyAlignment="1">
      <alignment horizontal="center" vertical="center"/>
    </xf>
    <xf numFmtId="0" fontId="16" fillId="0" borderId="7" xfId="9" applyBorder="1" applyAlignment="1">
      <alignment horizontal="center" vertical="center" shrinkToFit="1"/>
    </xf>
    <xf numFmtId="0" fontId="16" fillId="0" borderId="5" xfId="9" applyBorder="1" applyAlignment="1">
      <alignment horizontal="center" vertical="center" shrinkToFit="1"/>
    </xf>
    <xf numFmtId="0" fontId="16" fillId="0" borderId="8" xfId="9" applyBorder="1" applyAlignment="1">
      <alignment horizontal="center" vertical="center" shrinkToFit="1"/>
    </xf>
    <xf numFmtId="0" fontId="16" fillId="0" borderId="40" xfId="9" applyBorder="1" applyAlignment="1">
      <alignment horizontal="center" vertical="center"/>
    </xf>
    <xf numFmtId="0" fontId="16" fillId="0" borderId="8" xfId="9" applyBorder="1" applyAlignment="1">
      <alignment horizontal="center" vertical="center" wrapText="1"/>
    </xf>
    <xf numFmtId="0" fontId="16" fillId="0" borderId="6" xfId="9" applyBorder="1" applyAlignment="1">
      <alignment horizontal="center" vertical="center" wrapText="1"/>
    </xf>
    <xf numFmtId="0" fontId="16" fillId="0" borderId="23" xfId="9" applyBorder="1" applyAlignment="1">
      <alignment horizontal="center" vertical="center" wrapText="1"/>
    </xf>
    <xf numFmtId="0" fontId="16" fillId="0" borderId="10" xfId="9" applyBorder="1" applyAlignment="1">
      <alignment horizontal="center" vertical="center" wrapText="1"/>
    </xf>
    <xf numFmtId="0" fontId="16" fillId="0" borderId="41" xfId="9" applyBorder="1" applyAlignment="1">
      <alignment horizontal="center" vertical="center" wrapText="1"/>
    </xf>
    <xf numFmtId="0" fontId="16" fillId="0" borderId="18" xfId="9" applyBorder="1" applyAlignment="1">
      <alignment horizontal="center" vertical="center" wrapText="1"/>
    </xf>
    <xf numFmtId="0" fontId="16" fillId="0" borderId="0" xfId="9" applyAlignment="1">
      <alignment horizontal="center" vertical="center" wrapText="1"/>
    </xf>
    <xf numFmtId="0" fontId="16" fillId="0" borderId="39" xfId="9" applyBorder="1" applyAlignment="1">
      <alignment horizontal="center" vertical="center" wrapText="1"/>
    </xf>
    <xf numFmtId="0" fontId="16" fillId="0" borderId="19" xfId="9" applyBorder="1" applyAlignment="1">
      <alignment horizontal="center" vertical="center" wrapText="1"/>
    </xf>
    <xf numFmtId="0" fontId="16" fillId="0" borderId="4" xfId="9" applyBorder="1" applyAlignment="1">
      <alignment horizontal="center" vertical="center" wrapText="1"/>
    </xf>
    <xf numFmtId="0" fontId="16" fillId="0" borderId="42" xfId="9" applyBorder="1" applyAlignment="1">
      <alignment horizontal="center" vertical="center" wrapText="1"/>
    </xf>
    <xf numFmtId="0" fontId="16" fillId="0" borderId="92" xfId="9" applyBorder="1" applyAlignment="1">
      <alignment horizontal="center" vertical="center"/>
    </xf>
    <xf numFmtId="0" fontId="16" fillId="0" borderId="92" xfId="9" applyBorder="1" applyAlignment="1">
      <alignment horizontal="center" vertical="center" shrinkToFit="1"/>
    </xf>
    <xf numFmtId="0" fontId="16" fillId="0" borderId="52" xfId="9" applyBorder="1" applyAlignment="1">
      <alignment horizontal="center" vertical="center"/>
    </xf>
    <xf numFmtId="180" fontId="16" fillId="0" borderId="53" xfId="9" applyNumberFormat="1" applyBorder="1" applyAlignment="1">
      <alignment horizontal="center" vertical="center"/>
    </xf>
    <xf numFmtId="180" fontId="16" fillId="0" borderId="95" xfId="9" applyNumberFormat="1" applyBorder="1" applyAlignment="1">
      <alignment horizontal="center" vertical="center"/>
    </xf>
    <xf numFmtId="180" fontId="16" fillId="0" borderId="52" xfId="9" applyNumberFormat="1" applyBorder="1" applyAlignment="1">
      <alignment horizontal="center" vertical="center"/>
    </xf>
    <xf numFmtId="0" fontId="16" fillId="0" borderId="6" xfId="9" applyBorder="1" applyAlignment="1">
      <alignment horizontal="center" vertical="center"/>
    </xf>
    <xf numFmtId="0" fontId="16" fillId="0" borderId="99" xfId="9" applyBorder="1" applyAlignment="1">
      <alignment horizontal="center" vertical="center"/>
    </xf>
    <xf numFmtId="0" fontId="16" fillId="0" borderId="99" xfId="9" applyBorder="1" applyAlignment="1">
      <alignment horizontal="center" vertical="center" shrinkToFit="1"/>
    </xf>
    <xf numFmtId="0" fontId="16" fillId="0" borderId="100" xfId="9" applyBorder="1" applyAlignment="1">
      <alignment horizontal="center" vertical="center"/>
    </xf>
    <xf numFmtId="180" fontId="16" fillId="0" borderId="65" xfId="9" applyNumberFormat="1" applyBorder="1" applyAlignment="1">
      <alignment horizontal="center" vertical="center"/>
    </xf>
    <xf numFmtId="180" fontId="16" fillId="0" borderId="68" xfId="9" applyNumberFormat="1" applyBorder="1" applyAlignment="1">
      <alignment horizontal="center" vertical="center"/>
    </xf>
    <xf numFmtId="180" fontId="16" fillId="0" borderId="100" xfId="9" applyNumberFormat="1" applyBorder="1" applyAlignment="1">
      <alignment horizontal="center" vertical="center"/>
    </xf>
    <xf numFmtId="180" fontId="16" fillId="0" borderId="4" xfId="9" applyNumberFormat="1" applyBorder="1" applyAlignment="1">
      <alignment horizontal="center" vertical="center"/>
    </xf>
    <xf numFmtId="180" fontId="16" fillId="0" borderId="42" xfId="9" applyNumberFormat="1" applyBorder="1" applyAlignment="1">
      <alignment horizontal="center" vertical="center"/>
    </xf>
    <xf numFmtId="0" fontId="16" fillId="0" borderId="184" xfId="9" applyBorder="1" applyAlignment="1">
      <alignment horizontal="center" vertical="center"/>
    </xf>
    <xf numFmtId="0" fontId="16" fillId="0" borderId="185" xfId="9" applyBorder="1" applyAlignment="1">
      <alignment horizontal="center" vertical="center"/>
    </xf>
    <xf numFmtId="0" fontId="16" fillId="0" borderId="186" xfId="9" applyBorder="1" applyAlignment="1">
      <alignment horizontal="center" vertical="center"/>
    </xf>
    <xf numFmtId="0" fontId="16" fillId="0" borderId="103" xfId="9" applyBorder="1" applyAlignment="1">
      <alignment horizontal="center" vertical="center"/>
    </xf>
    <xf numFmtId="0" fontId="16" fillId="0" borderId="104" xfId="9" applyBorder="1" applyAlignment="1">
      <alignment horizontal="center" vertical="center"/>
    </xf>
    <xf numFmtId="180" fontId="16" fillId="0" borderId="76" xfId="9" applyNumberFormat="1" applyBorder="1" applyAlignment="1">
      <alignment horizontal="center" vertical="center"/>
    </xf>
    <xf numFmtId="180" fontId="16" fillId="0" borderId="79" xfId="9" applyNumberFormat="1" applyBorder="1" applyAlignment="1">
      <alignment horizontal="center" vertical="center"/>
    </xf>
    <xf numFmtId="180" fontId="16" fillId="0" borderId="104" xfId="9" applyNumberFormat="1" applyBorder="1" applyAlignment="1">
      <alignment horizontal="center" vertical="center"/>
    </xf>
    <xf numFmtId="0" fontId="16" fillId="0" borderId="0" xfId="9" applyAlignment="1">
      <alignment horizontal="right" vertical="center"/>
    </xf>
    <xf numFmtId="0" fontId="16" fillId="0" borderId="0" xfId="9" applyAlignment="1">
      <alignment horizontal="left" vertical="center"/>
    </xf>
    <xf numFmtId="0" fontId="16" fillId="0" borderId="0" xfId="9" applyAlignment="1">
      <alignment horizontal="left" vertical="center" wrapText="1"/>
    </xf>
    <xf numFmtId="0" fontId="16" fillId="0" borderId="7" xfId="9" applyBorder="1" applyAlignment="1">
      <alignment horizontal="left" vertical="center" indent="4"/>
    </xf>
    <xf numFmtId="0" fontId="16" fillId="0" borderId="5" xfId="9" applyBorder="1" applyAlignment="1">
      <alignment horizontal="left" vertical="center" indent="4"/>
    </xf>
    <xf numFmtId="0" fontId="16" fillId="0" borderId="8" xfId="9" applyBorder="1" applyAlignment="1">
      <alignment horizontal="left" vertical="center" indent="4"/>
    </xf>
    <xf numFmtId="0" fontId="16" fillId="0" borderId="0" xfId="9" applyAlignment="1">
      <alignment horizontal="left" vertical="center" wrapText="1" shrinkToFit="1"/>
    </xf>
    <xf numFmtId="180" fontId="16" fillId="0" borderId="5" xfId="9" applyNumberFormat="1" applyBorder="1" applyAlignment="1">
      <alignment horizontal="center" vertical="center"/>
    </xf>
    <xf numFmtId="180" fontId="16" fillId="0" borderId="8" xfId="9" applyNumberFormat="1" applyBorder="1" applyAlignment="1">
      <alignment horizontal="center" vertical="center"/>
    </xf>
    <xf numFmtId="180" fontId="16" fillId="0" borderId="7" xfId="9" applyNumberFormat="1" applyBorder="1" applyAlignment="1">
      <alignment horizontal="center" vertical="center"/>
    </xf>
    <xf numFmtId="0" fontId="16" fillId="0" borderId="19" xfId="9" applyBorder="1" applyAlignment="1">
      <alignment horizontal="distributed" vertical="center" indent="4" shrinkToFit="1"/>
    </xf>
    <xf numFmtId="0" fontId="16" fillId="0" borderId="4" xfId="9" applyBorder="1" applyAlignment="1">
      <alignment horizontal="distributed" vertical="center" indent="4" shrinkToFit="1"/>
    </xf>
    <xf numFmtId="0" fontId="16" fillId="0" borderId="42" xfId="9" applyBorder="1" applyAlignment="1">
      <alignment horizontal="distributed" vertical="center" indent="4" shrinkToFit="1"/>
    </xf>
    <xf numFmtId="0" fontId="19" fillId="0" borderId="23" xfId="4" applyFont="1" applyBorder="1" applyAlignment="1">
      <alignment horizontal="center" vertical="center"/>
    </xf>
    <xf numFmtId="0" fontId="19" fillId="0" borderId="10" xfId="4" applyFont="1" applyBorder="1" applyAlignment="1">
      <alignment horizontal="center" vertical="center"/>
    </xf>
    <xf numFmtId="0" fontId="19" fillId="0" borderId="41" xfId="4" applyFont="1" applyBorder="1" applyAlignment="1">
      <alignment horizontal="center" vertical="center"/>
    </xf>
    <xf numFmtId="0" fontId="19" fillId="0" borderId="18" xfId="4" applyFont="1" applyBorder="1" applyAlignment="1">
      <alignment horizontal="center" vertical="center"/>
    </xf>
    <xf numFmtId="0" fontId="19" fillId="0" borderId="0" xfId="4" applyFont="1" applyAlignment="1">
      <alignment horizontal="center" vertical="center"/>
    </xf>
    <xf numFmtId="0" fontId="19" fillId="0" borderId="39" xfId="4" applyFont="1" applyBorder="1" applyAlignment="1">
      <alignment horizontal="center" vertical="center"/>
    </xf>
    <xf numFmtId="0" fontId="19" fillId="0" borderId="19" xfId="4" applyFont="1" applyBorder="1" applyAlignment="1">
      <alignment horizontal="center" vertical="center"/>
    </xf>
    <xf numFmtId="0" fontId="19" fillId="0" borderId="4" xfId="4" applyFont="1" applyBorder="1" applyAlignment="1">
      <alignment horizontal="center" vertical="center"/>
    </xf>
    <xf numFmtId="0" fontId="19" fillId="0" borderId="42" xfId="4" applyFont="1" applyBorder="1" applyAlignment="1">
      <alignment horizontal="center" vertical="center"/>
    </xf>
    <xf numFmtId="0" fontId="19" fillId="3" borderId="23" xfId="4" applyFont="1" applyFill="1" applyBorder="1" applyAlignment="1">
      <alignment horizontal="left" vertical="top"/>
    </xf>
    <xf numFmtId="0" fontId="19" fillId="3" borderId="10" xfId="4" applyFont="1" applyFill="1" applyBorder="1" applyAlignment="1">
      <alignment horizontal="left" vertical="top"/>
    </xf>
    <xf numFmtId="0" fontId="19" fillId="3" borderId="41" xfId="4" applyFont="1" applyFill="1" applyBorder="1" applyAlignment="1">
      <alignment horizontal="left" vertical="top"/>
    </xf>
    <xf numFmtId="0" fontId="19" fillId="3" borderId="18" xfId="4" applyFont="1" applyFill="1" applyBorder="1" applyAlignment="1">
      <alignment horizontal="left" vertical="top"/>
    </xf>
    <xf numFmtId="0" fontId="19" fillId="3" borderId="0" xfId="4" applyFont="1" applyFill="1" applyAlignment="1">
      <alignment horizontal="left" vertical="top"/>
    </xf>
    <xf numFmtId="0" fontId="19" fillId="3" borderId="39" xfId="4" applyFont="1" applyFill="1" applyBorder="1" applyAlignment="1">
      <alignment horizontal="left" vertical="top"/>
    </xf>
    <xf numFmtId="0" fontId="19" fillId="3" borderId="19" xfId="4" applyFont="1" applyFill="1" applyBorder="1" applyAlignment="1">
      <alignment horizontal="left" vertical="top"/>
    </xf>
    <xf numFmtId="0" fontId="19" fillId="3" borderId="4" xfId="4" applyFont="1" applyFill="1" applyBorder="1" applyAlignment="1">
      <alignment horizontal="left" vertical="top"/>
    </xf>
    <xf numFmtId="0" fontId="19" fillId="3" borderId="42" xfId="4" applyFont="1" applyFill="1" applyBorder="1" applyAlignment="1">
      <alignment horizontal="left" vertical="top"/>
    </xf>
    <xf numFmtId="0" fontId="19" fillId="3" borderId="46" xfId="4" applyFont="1" applyFill="1" applyBorder="1" applyAlignment="1">
      <alignment horizontal="center"/>
    </xf>
    <xf numFmtId="0" fontId="19" fillId="3" borderId="47" xfId="4" applyFont="1" applyFill="1" applyBorder="1" applyAlignment="1">
      <alignment horizontal="center"/>
    </xf>
    <xf numFmtId="0" fontId="19" fillId="3" borderId="48" xfId="4" applyFont="1" applyFill="1" applyBorder="1" applyAlignment="1">
      <alignment horizontal="center"/>
    </xf>
    <xf numFmtId="0" fontId="19" fillId="3" borderId="37" xfId="4" applyFont="1" applyFill="1" applyBorder="1" applyAlignment="1">
      <alignment horizontal="center"/>
    </xf>
    <xf numFmtId="0" fontId="19" fillId="3" borderId="22" xfId="4" applyFont="1" applyFill="1" applyBorder="1" applyAlignment="1">
      <alignment horizontal="center"/>
    </xf>
    <xf numFmtId="0" fontId="19" fillId="3" borderId="21" xfId="4" applyFont="1" applyFill="1" applyBorder="1" applyAlignment="1">
      <alignment horizontal="center"/>
    </xf>
    <xf numFmtId="0" fontId="19" fillId="0" borderId="23" xfId="4" applyFont="1" applyBorder="1" applyAlignment="1">
      <alignment horizontal="center" vertical="center" wrapText="1"/>
    </xf>
    <xf numFmtId="0" fontId="19" fillId="0" borderId="10" xfId="4" applyFont="1" applyBorder="1" applyAlignment="1">
      <alignment horizontal="center" vertical="center" wrapText="1"/>
    </xf>
    <xf numFmtId="0" fontId="19" fillId="0" borderId="41"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0" xfId="4" applyFont="1" applyAlignment="1">
      <alignment horizontal="center" vertical="center" wrapText="1"/>
    </xf>
    <xf numFmtId="0" fontId="19" fillId="0" borderId="39" xfId="4" applyFont="1" applyBorder="1" applyAlignment="1">
      <alignment horizontal="center" vertical="center" wrapText="1"/>
    </xf>
    <xf numFmtId="0" fontId="19" fillId="0" borderId="19"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42" xfId="4" applyFont="1" applyBorder="1" applyAlignment="1">
      <alignment horizontal="center" vertical="center" wrapText="1"/>
    </xf>
    <xf numFmtId="0" fontId="19" fillId="0" borderId="7" xfId="4" applyFont="1" applyBorder="1" applyAlignment="1">
      <alignment horizontal="center"/>
    </xf>
    <xf numFmtId="0" fontId="19" fillId="0" borderId="5" xfId="4" applyFont="1" applyBorder="1" applyAlignment="1">
      <alignment horizontal="center"/>
    </xf>
    <xf numFmtId="0" fontId="19" fillId="0" borderId="8" xfId="4" applyFont="1" applyBorder="1" applyAlignment="1">
      <alignment horizontal="center"/>
    </xf>
    <xf numFmtId="0" fontId="19" fillId="3" borderId="34" xfId="4" applyFont="1" applyFill="1" applyBorder="1" applyAlignment="1">
      <alignment horizontal="center"/>
    </xf>
    <xf numFmtId="0" fontId="19" fillId="3" borderId="35" xfId="4" applyFont="1" applyFill="1" applyBorder="1" applyAlignment="1">
      <alignment horizontal="center"/>
    </xf>
    <xf numFmtId="0" fontId="19" fillId="3" borderId="36" xfId="4" applyFont="1" applyFill="1" applyBorder="1" applyAlignment="1">
      <alignment horizontal="center"/>
    </xf>
    <xf numFmtId="0" fontId="19" fillId="3" borderId="5" xfId="4" applyFont="1" applyFill="1" applyBorder="1" applyAlignment="1">
      <alignment horizontal="center"/>
    </xf>
    <xf numFmtId="0" fontId="19" fillId="3" borderId="8" xfId="4" applyFont="1" applyFill="1" applyBorder="1" applyAlignment="1">
      <alignment horizontal="center"/>
    </xf>
    <xf numFmtId="0" fontId="19" fillId="3" borderId="33" xfId="4" applyFont="1" applyFill="1" applyBorder="1" applyAlignment="1">
      <alignment horizontal="center"/>
    </xf>
    <xf numFmtId="0" fontId="19" fillId="3" borderId="11" xfId="4" applyFont="1" applyFill="1" applyBorder="1" applyAlignment="1">
      <alignment horizontal="center"/>
    </xf>
    <xf numFmtId="0" fontId="19" fillId="3" borderId="49" xfId="4" applyFont="1" applyFill="1" applyBorder="1" applyAlignment="1">
      <alignment horizontal="center"/>
    </xf>
    <xf numFmtId="0" fontId="19" fillId="3" borderId="18" xfId="4" applyFont="1" applyFill="1" applyBorder="1" applyAlignment="1">
      <alignment horizontal="center"/>
    </xf>
    <xf numFmtId="0" fontId="19" fillId="3" borderId="0" xfId="4" applyFont="1" applyFill="1" applyAlignment="1">
      <alignment horizontal="center"/>
    </xf>
    <xf numFmtId="0" fontId="19" fillId="3" borderId="39" xfId="4" applyFont="1" applyFill="1" applyBorder="1" applyAlignment="1">
      <alignment horizontal="center"/>
    </xf>
    <xf numFmtId="0" fontId="19" fillId="3" borderId="43" xfId="4" applyFont="1" applyFill="1" applyBorder="1" applyAlignment="1">
      <alignment horizontal="center"/>
    </xf>
    <xf numFmtId="0" fontId="19" fillId="3" borderId="44" xfId="4" applyFont="1" applyFill="1" applyBorder="1" applyAlignment="1">
      <alignment horizontal="center"/>
    </xf>
    <xf numFmtId="0" fontId="19" fillId="3" borderId="45" xfId="4" applyFont="1" applyFill="1" applyBorder="1" applyAlignment="1">
      <alignment horizontal="center"/>
    </xf>
    <xf numFmtId="0" fontId="19" fillId="0" borderId="40" xfId="4" applyFont="1" applyBorder="1" applyAlignment="1">
      <alignment horizontal="distributed" vertical="center"/>
    </xf>
    <xf numFmtId="0" fontId="19" fillId="0" borderId="20" xfId="4" applyFont="1" applyBorder="1" applyAlignment="1">
      <alignment horizontal="distributed" vertical="center"/>
    </xf>
    <xf numFmtId="0" fontId="19" fillId="3" borderId="7" xfId="4" applyFont="1" applyFill="1" applyBorder="1" applyAlignment="1">
      <alignment horizontal="center"/>
    </xf>
    <xf numFmtId="0" fontId="20" fillId="3" borderId="0" xfId="4" applyFont="1" applyFill="1" applyAlignment="1">
      <alignment horizontal="center"/>
    </xf>
    <xf numFmtId="0" fontId="19" fillId="0" borderId="7" xfId="4" applyFont="1" applyBorder="1" applyAlignment="1">
      <alignment horizontal="distributed"/>
    </xf>
    <xf numFmtId="0" fontId="19" fillId="0" borderId="8" xfId="4" applyFont="1" applyBorder="1" applyAlignment="1">
      <alignment horizontal="distributed"/>
    </xf>
    <xf numFmtId="0" fontId="19" fillId="0" borderId="38" xfId="4" applyFont="1" applyBorder="1" applyAlignment="1">
      <alignment horizontal="distributed" vertical="center"/>
    </xf>
    <xf numFmtId="0" fontId="19" fillId="3" borderId="18" xfId="4" applyFont="1" applyFill="1" applyBorder="1" applyAlignment="1">
      <alignment horizontal="center" vertical="center"/>
    </xf>
    <xf numFmtId="0" fontId="19" fillId="3" borderId="0" xfId="4" applyFont="1" applyFill="1" applyAlignment="1">
      <alignment horizontal="center" vertical="center"/>
    </xf>
    <xf numFmtId="0" fontId="19" fillId="3" borderId="39" xfId="4" applyFont="1" applyFill="1" applyBorder="1" applyAlignment="1">
      <alignment horizontal="center" vertical="center"/>
    </xf>
    <xf numFmtId="0" fontId="5" fillId="0" borderId="40" xfId="0" applyFont="1" applyBorder="1" applyAlignment="1">
      <alignment horizontal="center" vertical="top" textRotation="255" shrinkToFit="1"/>
    </xf>
    <xf numFmtId="0" fontId="5" fillId="0" borderId="38" xfId="0" applyFont="1" applyBorder="1" applyAlignment="1">
      <alignment horizontal="center" vertical="top" textRotation="255" shrinkToFit="1"/>
    </xf>
    <xf numFmtId="0" fontId="5" fillId="0" borderId="20" xfId="0" applyFont="1" applyBorder="1" applyAlignment="1">
      <alignment horizontal="center" vertical="top"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horizontal="left" vertical="center" wrapText="1"/>
    </xf>
    <xf numFmtId="0" fontId="26" fillId="0" borderId="52" xfId="5" applyFont="1" applyBorder="1" applyAlignment="1">
      <alignment horizontal="center" vertical="center"/>
    </xf>
    <xf numFmtId="0" fontId="26" fillId="0" borderId="53" xfId="5" applyFont="1" applyBorder="1" applyAlignment="1">
      <alignment horizontal="center" vertical="center"/>
    </xf>
    <xf numFmtId="0" fontId="26" fillId="0" borderId="54" xfId="5" applyFont="1" applyBorder="1" applyAlignment="1">
      <alignment horizontal="center" vertical="center"/>
    </xf>
    <xf numFmtId="0" fontId="26" fillId="0" borderId="55" xfId="5" applyFont="1" applyBorder="1" applyAlignment="1">
      <alignment horizontal="center" vertical="center"/>
    </xf>
    <xf numFmtId="0" fontId="26" fillId="0" borderId="58" xfId="5" applyFont="1" applyBorder="1" applyAlignment="1">
      <alignment horizontal="center" vertical="center"/>
    </xf>
    <xf numFmtId="0" fontId="26" fillId="0" borderId="55" xfId="5" applyFont="1" applyBorder="1" applyAlignment="1">
      <alignment horizontal="center" vertical="center" wrapText="1" shrinkToFit="1"/>
    </xf>
    <xf numFmtId="0" fontId="26" fillId="0" borderId="58" xfId="5" applyFont="1" applyBorder="1" applyAlignment="1">
      <alignment horizontal="center" vertical="center" shrinkToFit="1"/>
    </xf>
    <xf numFmtId="0" fontId="26" fillId="0" borderId="41" xfId="5" applyFont="1" applyBorder="1" applyAlignment="1">
      <alignment horizontal="center" vertical="center" wrapText="1" shrinkToFit="1"/>
    </xf>
    <xf numFmtId="0" fontId="26" fillId="0" borderId="42" xfId="5" applyFont="1" applyBorder="1" applyAlignment="1">
      <alignment horizontal="center" vertical="center" shrinkToFit="1"/>
    </xf>
    <xf numFmtId="0" fontId="24" fillId="0" borderId="0" xfId="5" applyFont="1" applyAlignment="1">
      <alignment horizontal="center" vertical="center"/>
    </xf>
    <xf numFmtId="0" fontId="25" fillId="0" borderId="0" xfId="5" applyFont="1" applyAlignment="1">
      <alignment horizontal="center"/>
    </xf>
    <xf numFmtId="0" fontId="16" fillId="0" borderId="0" xfId="5"/>
    <xf numFmtId="0" fontId="25" fillId="0" borderId="4" xfId="5" applyFont="1" applyBorder="1" applyAlignment="1">
      <alignment horizontal="right" vertical="center"/>
    </xf>
    <xf numFmtId="0" fontId="16" fillId="0" borderId="23" xfId="5" applyBorder="1" applyAlignment="1">
      <alignment horizontal="center" vertical="center"/>
    </xf>
    <xf numFmtId="0" fontId="16" fillId="0" borderId="10" xfId="5" applyBorder="1" applyAlignment="1">
      <alignment horizontal="center" vertical="center"/>
    </xf>
    <xf numFmtId="0" fontId="16" fillId="0" borderId="19" xfId="5" applyBorder="1" applyAlignment="1">
      <alignment horizontal="center" vertical="center"/>
    </xf>
    <xf numFmtId="0" fontId="16" fillId="0" borderId="4" xfId="5" applyBorder="1" applyAlignment="1">
      <alignment horizontal="center" vertical="center"/>
    </xf>
    <xf numFmtId="0" fontId="25" fillId="0" borderId="59" xfId="5" applyFont="1" applyBorder="1" applyAlignment="1">
      <alignment horizontal="center" vertical="center" textRotation="255"/>
    </xf>
    <xf numFmtId="0" fontId="25" fillId="0" borderId="61" xfId="5" applyFont="1" applyBorder="1" applyAlignment="1">
      <alignment horizontal="center" vertical="center" textRotation="255"/>
    </xf>
    <xf numFmtId="0" fontId="25" fillId="0" borderId="56" xfId="5" applyFont="1" applyBorder="1" applyAlignment="1">
      <alignment horizontal="center" vertical="center" textRotation="255"/>
    </xf>
    <xf numFmtId="0" fontId="25" fillId="0" borderId="55" xfId="5" applyFont="1" applyBorder="1" applyAlignment="1">
      <alignment horizontal="center" vertical="center" textRotation="255"/>
    </xf>
    <xf numFmtId="0" fontId="25" fillId="0" borderId="57" xfId="5" applyFont="1" applyBorder="1" applyAlignment="1">
      <alignment horizontal="center" vertical="center" textRotation="255"/>
    </xf>
    <xf numFmtId="0" fontId="25" fillId="0" borderId="63" xfId="5" applyFont="1" applyBorder="1" applyAlignment="1">
      <alignment horizontal="center" vertical="center" textRotation="255"/>
    </xf>
    <xf numFmtId="0" fontId="25" fillId="0" borderId="69" xfId="5" applyFont="1" applyBorder="1" applyAlignment="1">
      <alignment horizontal="center" vertical="center" textRotation="255"/>
    </xf>
    <xf numFmtId="0" fontId="25" fillId="0" borderId="69" xfId="5" applyFont="1" applyBorder="1" applyAlignment="1">
      <alignment horizontal="center" vertical="top" textRotation="255" indent="15"/>
    </xf>
    <xf numFmtId="0" fontId="25" fillId="0" borderId="57" xfId="5" applyFont="1" applyBorder="1" applyAlignment="1">
      <alignment horizontal="center" vertical="top" textRotation="255" indent="15"/>
    </xf>
    <xf numFmtId="0" fontId="25" fillId="0" borderId="63" xfId="5" applyFont="1" applyBorder="1" applyAlignment="1">
      <alignment horizontal="center" vertical="top" textRotation="255" indent="15"/>
    </xf>
    <xf numFmtId="0" fontId="34" fillId="0" borderId="0" xfId="7" applyFont="1" applyAlignment="1">
      <alignment vertical="top" wrapText="1"/>
    </xf>
    <xf numFmtId="0" fontId="16" fillId="0" borderId="0" xfId="7" applyAlignment="1">
      <alignment vertical="top" wrapText="1"/>
    </xf>
    <xf numFmtId="38" fontId="34" fillId="0" borderId="23" xfId="8" applyFont="1" applyFill="1" applyBorder="1" applyAlignment="1" applyProtection="1">
      <alignment horizontal="center" wrapText="1"/>
    </xf>
    <xf numFmtId="0" fontId="16" fillId="0" borderId="86" xfId="7" applyBorder="1" applyAlignment="1">
      <alignment wrapText="1"/>
    </xf>
    <xf numFmtId="0" fontId="16" fillId="0" borderId="18" xfId="7" applyBorder="1" applyAlignment="1">
      <alignment wrapText="1"/>
    </xf>
    <xf numFmtId="0" fontId="16" fillId="0" borderId="88" xfId="7" applyBorder="1" applyAlignment="1">
      <alignment wrapText="1"/>
    </xf>
    <xf numFmtId="38" fontId="45" fillId="0" borderId="7" xfId="8" applyFont="1" applyFill="1" applyBorder="1" applyAlignment="1" applyProtection="1">
      <alignment horizontal="right" wrapText="1"/>
    </xf>
    <xf numFmtId="0" fontId="16" fillId="0" borderId="85" xfId="7" applyBorder="1" applyAlignment="1">
      <alignment wrapText="1"/>
    </xf>
    <xf numFmtId="0" fontId="37" fillId="0" borderId="23" xfId="7" applyFont="1" applyBorder="1" applyAlignment="1">
      <alignment horizontal="center" vertical="center" wrapText="1"/>
    </xf>
    <xf numFmtId="0" fontId="37" fillId="0" borderId="10" xfId="7" applyFont="1" applyBorder="1" applyAlignment="1">
      <alignment horizontal="center" vertical="center" wrapText="1"/>
    </xf>
    <xf numFmtId="0" fontId="16" fillId="0" borderId="10" xfId="7" applyBorder="1" applyAlignment="1">
      <alignment horizontal="center" vertical="center" wrapText="1"/>
    </xf>
    <xf numFmtId="0" fontId="16" fillId="0" borderId="41" xfId="7" applyBorder="1" applyAlignment="1">
      <alignment horizontal="center" vertical="center" wrapText="1"/>
    </xf>
    <xf numFmtId="0" fontId="37" fillId="0" borderId="19" xfId="7" applyFont="1" applyBorder="1" applyAlignment="1">
      <alignment horizontal="center" vertical="center" wrapText="1"/>
    </xf>
    <xf numFmtId="0" fontId="37" fillId="0" borderId="4" xfId="7" applyFont="1" applyBorder="1" applyAlignment="1">
      <alignment horizontal="center" vertical="center" wrapText="1"/>
    </xf>
    <xf numFmtId="0" fontId="16" fillId="0" borderId="4" xfId="7" applyBorder="1" applyAlignment="1">
      <alignment horizontal="center" vertical="center" wrapText="1"/>
    </xf>
    <xf numFmtId="0" fontId="16" fillId="0" borderId="42" xfId="7" applyBorder="1" applyAlignment="1">
      <alignment horizontal="center" vertical="center" wrapText="1"/>
    </xf>
    <xf numFmtId="0" fontId="37" fillId="0" borderId="7" xfId="7" applyFont="1" applyBorder="1" applyAlignment="1">
      <alignment horizontal="center" vertical="center" wrapText="1"/>
    </xf>
    <xf numFmtId="0" fontId="16" fillId="0" borderId="8" xfId="7" applyBorder="1" applyAlignment="1">
      <alignment vertical="center" wrapText="1"/>
    </xf>
    <xf numFmtId="38" fontId="45" fillId="0" borderId="7" xfId="8" applyFont="1" applyFill="1" applyBorder="1" applyAlignment="1" applyProtection="1">
      <alignment horizontal="right" vertical="center" wrapText="1"/>
    </xf>
    <xf numFmtId="0" fontId="16" fillId="0" borderId="85" xfId="7" applyBorder="1" applyAlignment="1">
      <alignment vertical="center" wrapText="1"/>
    </xf>
    <xf numFmtId="38" fontId="46" fillId="0" borderId="97" xfId="8" applyFont="1" applyFill="1" applyBorder="1" applyAlignment="1" applyProtection="1">
      <alignment vertical="center"/>
    </xf>
    <xf numFmtId="38" fontId="46" fillId="0" borderId="98" xfId="8" applyFont="1" applyFill="1" applyBorder="1" applyAlignment="1" applyProtection="1">
      <alignment vertical="center"/>
    </xf>
    <xf numFmtId="38" fontId="12" fillId="7" borderId="19" xfId="8" applyFont="1" applyFill="1" applyBorder="1" applyAlignment="1" applyProtection="1">
      <alignment vertical="center"/>
      <protection locked="0"/>
    </xf>
    <xf numFmtId="38" fontId="12" fillId="7" borderId="42" xfId="8" applyFont="1" applyFill="1" applyBorder="1" applyAlignment="1" applyProtection="1">
      <alignment vertical="center"/>
      <protection locked="0"/>
    </xf>
    <xf numFmtId="38" fontId="12" fillId="7" borderId="7" xfId="8" applyFont="1" applyFill="1" applyBorder="1" applyAlignment="1" applyProtection="1">
      <alignment vertical="center"/>
      <protection locked="0"/>
    </xf>
    <xf numFmtId="38" fontId="12" fillId="7" borderId="8" xfId="8" applyFont="1" applyFill="1" applyBorder="1" applyAlignment="1" applyProtection="1">
      <alignment vertical="center"/>
      <protection locked="0"/>
    </xf>
    <xf numFmtId="4" fontId="16" fillId="7" borderId="6" xfId="7" applyNumberFormat="1" applyFill="1" applyBorder="1" applyProtection="1">
      <alignment vertical="center"/>
      <protection locked="0"/>
    </xf>
    <xf numFmtId="0" fontId="48" fillId="0" borderId="0" xfId="7" applyFont="1" applyAlignment="1">
      <alignment vertical="center" wrapText="1"/>
    </xf>
    <xf numFmtId="0" fontId="16" fillId="0" borderId="0" xfId="7">
      <alignment vertical="center"/>
    </xf>
    <xf numFmtId="0" fontId="39" fillId="0" borderId="18" xfId="7" applyFont="1" applyBorder="1" applyAlignment="1">
      <alignment horizontal="center" vertical="center" wrapText="1"/>
    </xf>
    <xf numFmtId="0" fontId="39" fillId="0" borderId="19" xfId="7" applyFont="1" applyBorder="1" applyAlignment="1">
      <alignment horizontal="center" vertical="center" wrapText="1"/>
    </xf>
    <xf numFmtId="0" fontId="34" fillId="0" borderId="87" xfId="7" applyFont="1" applyBorder="1" applyAlignment="1">
      <alignment horizontal="center" vertical="center" wrapText="1"/>
    </xf>
    <xf numFmtId="0" fontId="34" fillId="0" borderId="38" xfId="7" applyFont="1" applyBorder="1" applyAlignment="1">
      <alignment horizontal="center" vertical="center" wrapText="1"/>
    </xf>
    <xf numFmtId="0" fontId="16" fillId="0" borderId="20" xfId="7" applyBorder="1" applyAlignment="1">
      <alignment horizontal="center" vertical="center" wrapText="1"/>
    </xf>
    <xf numFmtId="0" fontId="37" fillId="0" borderId="0" xfId="7" applyFont="1" applyAlignment="1">
      <alignment vertical="center" wrapText="1"/>
    </xf>
    <xf numFmtId="0" fontId="37" fillId="0" borderId="4" xfId="7" applyFont="1" applyBorder="1" applyAlignment="1">
      <alignment vertical="center" wrapText="1"/>
    </xf>
    <xf numFmtId="0" fontId="16" fillId="0" borderId="4" xfId="7" applyBorder="1">
      <alignment vertical="center"/>
    </xf>
    <xf numFmtId="38" fontId="12" fillId="7" borderId="23" xfId="8" applyFont="1" applyFill="1" applyBorder="1" applyAlignment="1" applyProtection="1">
      <alignment vertical="center"/>
      <protection locked="0"/>
    </xf>
    <xf numFmtId="38" fontId="12" fillId="7" borderId="41" xfId="8" applyFont="1" applyFill="1" applyBorder="1" applyAlignment="1" applyProtection="1">
      <alignment vertical="center"/>
      <protection locked="0"/>
    </xf>
    <xf numFmtId="0" fontId="37" fillId="0" borderId="40" xfId="7" applyFont="1" applyBorder="1" applyAlignment="1">
      <alignment horizontal="center" vertical="center" wrapText="1"/>
    </xf>
    <xf numFmtId="0" fontId="37" fillId="0" borderId="38" xfId="7" applyFont="1" applyBorder="1" applyAlignment="1">
      <alignment horizontal="center" vertical="center" wrapText="1"/>
    </xf>
    <xf numFmtId="0" fontId="37" fillId="0" borderId="20" xfId="7" applyFont="1" applyBorder="1" applyAlignment="1">
      <alignment horizontal="center" vertical="center" wrapText="1"/>
    </xf>
    <xf numFmtId="0" fontId="37" fillId="0" borderId="5" xfId="7" applyFont="1" applyBorder="1" applyAlignment="1">
      <alignment horizontal="center" vertical="center" wrapText="1"/>
    </xf>
    <xf numFmtId="0" fontId="16" fillId="0" borderId="85" xfId="7" applyBorder="1" applyAlignment="1">
      <alignment horizontal="center" vertical="center" wrapText="1"/>
    </xf>
    <xf numFmtId="0" fontId="37" fillId="0" borderId="8" xfId="7" applyFont="1" applyBorder="1" applyAlignment="1">
      <alignment horizontal="center" vertical="center" wrapText="1"/>
    </xf>
    <xf numFmtId="0" fontId="37" fillId="0" borderId="15" xfId="7" applyFont="1" applyBorder="1" applyAlignment="1">
      <alignment horizontal="center" wrapText="1"/>
    </xf>
    <xf numFmtId="0" fontId="37" fillId="0" borderId="18" xfId="7" applyFont="1" applyBorder="1" applyAlignment="1">
      <alignment horizontal="center" vertical="center" wrapText="1"/>
    </xf>
    <xf numFmtId="0" fontId="16" fillId="0" borderId="86" xfId="7" applyBorder="1" applyAlignment="1">
      <alignment vertical="center" wrapText="1"/>
    </xf>
    <xf numFmtId="0" fontId="16" fillId="0" borderId="18" xfId="7" applyBorder="1" applyAlignment="1">
      <alignment vertical="center" wrapText="1"/>
    </xf>
    <xf numFmtId="0" fontId="16" fillId="0" borderId="88" xfId="7" applyBorder="1" applyAlignment="1">
      <alignment vertical="center" wrapText="1"/>
    </xf>
    <xf numFmtId="0" fontId="16" fillId="0" borderId="19" xfId="7" applyBorder="1" applyAlignment="1">
      <alignment vertical="center" wrapText="1"/>
    </xf>
    <xf numFmtId="0" fontId="16" fillId="0" borderId="91" xfId="7" applyBorder="1" applyAlignment="1">
      <alignment vertical="center" wrapText="1"/>
    </xf>
    <xf numFmtId="0" fontId="38" fillId="7" borderId="41" xfId="7" applyFont="1" applyFill="1" applyBorder="1" applyAlignment="1" applyProtection="1">
      <alignment horizontal="center" vertical="center" wrapText="1"/>
      <protection locked="0"/>
    </xf>
    <xf numFmtId="0" fontId="38" fillId="7" borderId="39" xfId="7" applyFont="1" applyFill="1" applyBorder="1" applyAlignment="1" applyProtection="1">
      <alignment horizontal="center" vertical="center" wrapText="1"/>
      <protection locked="0"/>
    </xf>
    <xf numFmtId="0" fontId="38" fillId="7" borderId="42" xfId="7" applyFont="1" applyFill="1" applyBorder="1" applyAlignment="1" applyProtection="1">
      <alignment horizontal="center" vertical="center" wrapText="1"/>
      <protection locked="0"/>
    </xf>
    <xf numFmtId="0" fontId="38" fillId="7" borderId="40" xfId="7" applyFont="1" applyFill="1" applyBorder="1" applyAlignment="1" applyProtection="1">
      <alignment horizontal="center" vertical="center" wrapText="1"/>
      <protection locked="0"/>
    </xf>
    <xf numFmtId="0" fontId="38" fillId="7" borderId="38" xfId="7" applyFont="1" applyFill="1" applyBorder="1" applyAlignment="1" applyProtection="1">
      <alignment horizontal="center" vertical="center" wrapText="1"/>
      <protection locked="0"/>
    </xf>
    <xf numFmtId="0" fontId="38" fillId="7" borderId="20" xfId="7" applyFont="1" applyFill="1" applyBorder="1" applyAlignment="1" applyProtection="1">
      <alignment horizontal="center" vertical="center" wrapText="1"/>
      <protection locked="0"/>
    </xf>
    <xf numFmtId="0" fontId="36" fillId="6" borderId="7" xfId="7" applyFont="1" applyFill="1" applyBorder="1" applyAlignment="1">
      <alignment horizontal="center" vertical="center"/>
    </xf>
    <xf numFmtId="0" fontId="36" fillId="6" borderId="5" xfId="7" applyFont="1" applyFill="1" applyBorder="1" applyAlignment="1">
      <alignment horizontal="center" vertical="center"/>
    </xf>
    <xf numFmtId="0" fontId="36" fillId="6" borderId="8" xfId="7" applyFont="1" applyFill="1" applyBorder="1" applyAlignment="1">
      <alignment horizontal="center" vertical="center"/>
    </xf>
    <xf numFmtId="0" fontId="33" fillId="0" borderId="7" xfId="7" applyFont="1" applyBorder="1" applyAlignment="1">
      <alignment horizontal="center" vertical="center"/>
    </xf>
    <xf numFmtId="0" fontId="33" fillId="0" borderId="8" xfId="7" applyFont="1" applyBorder="1" applyAlignment="1">
      <alignment horizontal="center" vertical="center"/>
    </xf>
    <xf numFmtId="38" fontId="35" fillId="0" borderId="0" xfId="7" applyNumberFormat="1" applyFont="1" applyAlignment="1">
      <alignment horizontal="center" vertical="center" shrinkToFit="1"/>
    </xf>
    <xf numFmtId="0" fontId="35" fillId="0" borderId="0" xfId="7" applyFont="1" applyAlignment="1">
      <alignment horizontal="center" vertical="center" shrinkToFit="1"/>
    </xf>
    <xf numFmtId="177" fontId="35" fillId="0" borderId="0" xfId="7" applyNumberFormat="1" applyFont="1" applyAlignment="1">
      <alignment horizontal="center" vertical="center" shrinkToFit="1"/>
    </xf>
    <xf numFmtId="177" fontId="35" fillId="0" borderId="0" xfId="7" applyNumberFormat="1" applyFont="1" applyAlignment="1">
      <alignment vertical="center" shrinkToFit="1"/>
    </xf>
    <xf numFmtId="0" fontId="32" fillId="0" borderId="0" xfId="7" applyFont="1" applyAlignment="1">
      <alignment horizontal="center" vertical="center"/>
    </xf>
    <xf numFmtId="0" fontId="74" fillId="0" borderId="0" xfId="0" applyFont="1" applyAlignment="1">
      <alignment horizontal="right" vertical="center"/>
    </xf>
    <xf numFmtId="38" fontId="54" fillId="7" borderId="7" xfId="8" applyFont="1" applyFill="1" applyBorder="1" applyAlignment="1" applyProtection="1">
      <alignment vertical="center"/>
      <protection hidden="1"/>
    </xf>
    <xf numFmtId="38" fontId="54" fillId="7" borderId="8" xfId="8" applyFont="1" applyFill="1" applyBorder="1" applyAlignment="1" applyProtection="1">
      <alignment vertical="center"/>
      <protection hidden="1"/>
    </xf>
    <xf numFmtId="179" fontId="54" fillId="7" borderId="6" xfId="6" applyNumberFormat="1" applyFont="1" applyFill="1" applyBorder="1" applyAlignment="1" applyProtection="1">
      <alignment vertical="center"/>
      <protection hidden="1"/>
    </xf>
    <xf numFmtId="0" fontId="54" fillId="7" borderId="6" xfId="6" applyFont="1" applyFill="1" applyBorder="1" applyAlignment="1" applyProtection="1">
      <alignment vertical="center"/>
      <protection hidden="1"/>
    </xf>
    <xf numFmtId="0" fontId="54" fillId="0" borderId="13" xfId="6" applyFont="1" applyBorder="1" applyAlignment="1">
      <alignment horizontal="center" vertical="center" wrapText="1"/>
    </xf>
    <xf numFmtId="0" fontId="54" fillId="0" borderId="123" xfId="6" applyFont="1" applyBorder="1" applyAlignment="1">
      <alignment horizontal="center" vertical="center" wrapText="1"/>
    </xf>
    <xf numFmtId="0" fontId="54" fillId="0" borderId="20" xfId="6" applyFont="1" applyBorder="1" applyAlignment="1">
      <alignment horizontal="center" vertical="center" wrapText="1"/>
    </xf>
    <xf numFmtId="0" fontId="54" fillId="0" borderId="6" xfId="6" applyFont="1" applyBorder="1" applyAlignment="1">
      <alignment horizontal="center" vertical="center" wrapText="1"/>
    </xf>
    <xf numFmtId="0" fontId="45" fillId="0" borderId="0" xfId="6" applyFont="1" applyAlignment="1" applyProtection="1">
      <alignment vertical="center" textRotation="255"/>
      <protection hidden="1"/>
    </xf>
    <xf numFmtId="38" fontId="54" fillId="7" borderId="119" xfId="6" applyNumberFormat="1" applyFont="1" applyFill="1" applyBorder="1" applyAlignment="1" applyProtection="1">
      <alignment vertical="center"/>
      <protection hidden="1"/>
    </xf>
    <xf numFmtId="38" fontId="54" fillId="7" borderId="120" xfId="6" applyNumberFormat="1" applyFont="1" applyFill="1" applyBorder="1" applyAlignment="1" applyProtection="1">
      <alignment vertical="center"/>
      <protection hidden="1"/>
    </xf>
    <xf numFmtId="38" fontId="46" fillId="7" borderId="97" xfId="8" applyFont="1" applyFill="1" applyBorder="1" applyAlignment="1" applyProtection="1">
      <alignment vertical="center"/>
      <protection hidden="1"/>
    </xf>
    <xf numFmtId="38" fontId="46" fillId="7" borderId="98" xfId="8" applyFont="1" applyFill="1" applyBorder="1" applyAlignment="1" applyProtection="1">
      <alignment vertical="center"/>
      <protection hidden="1"/>
    </xf>
    <xf numFmtId="38" fontId="54" fillId="7" borderId="19" xfId="8" applyFont="1" applyFill="1" applyBorder="1" applyAlignment="1" applyProtection="1">
      <alignment vertical="center"/>
      <protection hidden="1"/>
    </xf>
    <xf numFmtId="38" fontId="54" fillId="7" borderId="42" xfId="8" applyFont="1" applyFill="1" applyBorder="1" applyAlignment="1" applyProtection="1">
      <alignment vertical="center"/>
      <protection hidden="1"/>
    </xf>
    <xf numFmtId="0" fontId="36" fillId="7" borderId="0" xfId="6" applyFont="1" applyFill="1" applyAlignment="1" applyProtection="1">
      <alignment horizontal="center" vertical="center"/>
      <protection hidden="1"/>
    </xf>
    <xf numFmtId="0" fontId="54" fillId="0" borderId="40" xfId="6" applyFont="1" applyBorder="1" applyAlignment="1">
      <alignment horizontal="center" vertical="center" wrapText="1"/>
    </xf>
    <xf numFmtId="0" fontId="54" fillId="0" borderId="114" xfId="6" applyFont="1" applyBorder="1" applyAlignment="1">
      <alignment horizontal="center" vertical="center" wrapText="1"/>
    </xf>
    <xf numFmtId="0" fontId="54" fillId="0" borderId="117" xfId="6" applyFont="1" applyBorder="1" applyAlignment="1">
      <alignment horizontal="center" vertical="center" wrapText="1"/>
    </xf>
    <xf numFmtId="0" fontId="54" fillId="7" borderId="115" xfId="6" applyFont="1" applyFill="1" applyBorder="1" applyAlignment="1" applyProtection="1">
      <alignment horizontal="center" vertical="center" wrapText="1"/>
      <protection locked="0"/>
    </xf>
    <xf numFmtId="0" fontId="54" fillId="7" borderId="118" xfId="6" applyFont="1" applyFill="1" applyBorder="1" applyAlignment="1" applyProtection="1">
      <alignment horizontal="center" vertical="center" wrapText="1"/>
      <protection locked="0"/>
    </xf>
    <xf numFmtId="0" fontId="54" fillId="7" borderId="40" xfId="6" applyFont="1" applyFill="1" applyBorder="1" applyAlignment="1" applyProtection="1">
      <alignment horizontal="center" vertical="center" wrapText="1"/>
      <protection locked="0"/>
    </xf>
    <xf numFmtId="0" fontId="54" fillId="7" borderId="20" xfId="6" applyFont="1" applyFill="1" applyBorder="1" applyAlignment="1" applyProtection="1">
      <alignment horizontal="center" vertical="center" wrapText="1"/>
      <protection locked="0"/>
    </xf>
    <xf numFmtId="0" fontId="44" fillId="7" borderId="18" xfId="6" applyFont="1" applyFill="1" applyBorder="1" applyAlignment="1" applyProtection="1">
      <alignment vertical="center" textRotation="255"/>
      <protection hidden="1"/>
    </xf>
    <xf numFmtId="0" fontId="54" fillId="0" borderId="0" xfId="6" applyFont="1" applyAlignment="1">
      <alignment horizontal="center" vertical="center" shrinkToFit="1"/>
    </xf>
    <xf numFmtId="0" fontId="12" fillId="0" borderId="4" xfId="6" applyBorder="1" applyAlignment="1">
      <alignment horizontal="right" vertical="center"/>
    </xf>
    <xf numFmtId="0" fontId="54" fillId="0" borderId="38" xfId="6" applyFont="1" applyBorder="1" applyAlignment="1">
      <alignment horizontal="center" vertical="center" wrapText="1"/>
    </xf>
    <xf numFmtId="0" fontId="54" fillId="0" borderId="7" xfId="6" applyFont="1" applyBorder="1" applyAlignment="1">
      <alignment horizontal="center" vertical="center" wrapText="1"/>
    </xf>
    <xf numFmtId="0" fontId="54" fillId="0" borderId="5" xfId="6" applyFont="1" applyBorder="1" applyAlignment="1">
      <alignment horizontal="center" vertical="center" wrapText="1"/>
    </xf>
    <xf numFmtId="0" fontId="54" fillId="0" borderId="85" xfId="6" applyFont="1" applyBorder="1" applyAlignment="1">
      <alignment horizontal="center" vertical="center" wrapText="1"/>
    </xf>
    <xf numFmtId="0" fontId="54" fillId="0" borderId="113" xfId="6" applyFont="1" applyBorder="1" applyAlignment="1">
      <alignment horizontal="center" vertical="center" wrapText="1"/>
    </xf>
    <xf numFmtId="0" fontId="54" fillId="0" borderId="8" xfId="6" applyFont="1" applyBorder="1" applyAlignment="1">
      <alignment horizontal="center" vertical="center" wrapText="1"/>
    </xf>
    <xf numFmtId="0" fontId="54" fillId="0" borderId="0" xfId="6" applyFont="1" applyAlignment="1">
      <alignment horizontal="distributed" vertical="center"/>
    </xf>
    <xf numFmtId="179" fontId="36" fillId="7" borderId="111" xfId="8" applyNumberFormat="1" applyFont="1" applyFill="1" applyBorder="1" applyAlignment="1" applyProtection="1">
      <alignment vertical="center"/>
    </xf>
    <xf numFmtId="179" fontId="36" fillId="7" borderId="112" xfId="8" applyNumberFormat="1" applyFont="1" applyFill="1" applyBorder="1" applyAlignment="1" applyProtection="1">
      <alignment vertical="center"/>
    </xf>
    <xf numFmtId="0" fontId="30" fillId="0" borderId="0" xfId="6" applyFont="1" applyAlignment="1">
      <alignment horizontal="center" vertical="center"/>
    </xf>
    <xf numFmtId="0" fontId="55" fillId="0" borderId="0" xfId="6" applyFont="1" applyAlignment="1">
      <alignment horizontal="center" vertical="center" shrinkToFit="1"/>
    </xf>
    <xf numFmtId="38" fontId="36" fillId="7" borderId="111" xfId="8" applyFont="1" applyFill="1" applyBorder="1" applyAlignment="1" applyProtection="1">
      <alignment vertical="center"/>
    </xf>
    <xf numFmtId="38" fontId="36" fillId="7" borderId="112" xfId="8" applyFont="1" applyFill="1" applyBorder="1" applyAlignment="1" applyProtection="1">
      <alignment vertical="center"/>
    </xf>
    <xf numFmtId="0" fontId="71" fillId="0" borderId="0" xfId="0" applyFont="1" applyAlignment="1">
      <alignment horizontal="center" vertical="center"/>
    </xf>
    <xf numFmtId="0" fontId="12" fillId="0" borderId="0" xfId="0" applyFont="1" applyAlignment="1">
      <alignment horizontal="center" vertical="top"/>
    </xf>
    <xf numFmtId="0" fontId="0" fillId="0" borderId="0" xfId="0" applyAlignment="1">
      <alignment horizontal="center" vertical="top"/>
    </xf>
    <xf numFmtId="0" fontId="12" fillId="0" borderId="0" xfId="0" applyFont="1" applyAlignment="1">
      <alignment vertical="top" wrapText="1"/>
    </xf>
    <xf numFmtId="0" fontId="12" fillId="0" borderId="0" xfId="0" applyFont="1" applyAlignment="1">
      <alignment horizontal="left" vertical="top" wrapText="1"/>
    </xf>
    <xf numFmtId="0" fontId="69" fillId="0" borderId="0" xfId="7" applyFont="1" applyAlignment="1">
      <alignment horizontal="center" vertical="center"/>
    </xf>
    <xf numFmtId="0" fontId="12" fillId="0" borderId="6" xfId="7" applyFont="1" applyBorder="1" applyAlignment="1">
      <alignment horizontal="center" vertical="center"/>
    </xf>
    <xf numFmtId="0" fontId="12" fillId="0" borderId="40" xfId="7" applyFont="1" applyBorder="1" applyAlignment="1">
      <alignment horizontal="distributed" vertical="center" justifyLastLine="1"/>
    </xf>
    <xf numFmtId="0" fontId="12" fillId="0" borderId="20" xfId="7" applyFont="1" applyBorder="1" applyAlignment="1">
      <alignment horizontal="distributed" vertical="center" justifyLastLine="1"/>
    </xf>
    <xf numFmtId="0" fontId="12" fillId="0" borderId="130" xfId="7" applyFont="1" applyBorder="1" applyAlignment="1">
      <alignment horizontal="distributed" vertical="center" justifyLastLine="1"/>
    </xf>
    <xf numFmtId="0" fontId="12" fillId="0" borderId="131" xfId="7" applyFont="1" applyBorder="1" applyAlignment="1">
      <alignment horizontal="distributed" vertical="center" justifyLastLine="1"/>
    </xf>
    <xf numFmtId="0" fontId="12" fillId="0" borderId="132" xfId="7" applyFont="1" applyBorder="1" applyAlignment="1">
      <alignment horizontal="distributed" vertical="center" justifyLastLine="1"/>
    </xf>
    <xf numFmtId="0" fontId="12" fillId="0" borderId="133" xfId="7" applyFont="1" applyBorder="1" applyAlignment="1">
      <alignment horizontal="distributed" vertical="center" justifyLastLine="1"/>
    </xf>
    <xf numFmtId="0" fontId="12" fillId="0" borderId="134" xfId="7" applyFont="1" applyBorder="1" applyAlignment="1">
      <alignment horizontal="distributed" vertical="center" justifyLastLine="1"/>
    </xf>
    <xf numFmtId="0" fontId="12" fillId="0" borderId="149" xfId="7" applyFont="1" applyBorder="1" applyAlignment="1">
      <alignment horizontal="distributed" vertical="center" justifyLastLine="1"/>
    </xf>
    <xf numFmtId="0" fontId="12" fillId="0" borderId="150" xfId="7" applyFont="1" applyBorder="1" applyAlignment="1">
      <alignment horizontal="distributed" vertical="center" justifyLastLine="1"/>
    </xf>
    <xf numFmtId="0" fontId="12" fillId="0" borderId="6" xfId="7" applyFont="1" applyBorder="1" applyAlignment="1">
      <alignment horizontal="distributed" vertical="center"/>
    </xf>
    <xf numFmtId="0" fontId="12" fillId="7" borderId="6" xfId="7" applyFont="1" applyFill="1" applyBorder="1">
      <alignment vertical="center"/>
    </xf>
    <xf numFmtId="0" fontId="12" fillId="0" borderId="6" xfId="7" applyFont="1" applyBorder="1" applyAlignment="1">
      <alignment horizontal="distributed" vertical="center" justifyLastLine="1"/>
    </xf>
    <xf numFmtId="0" fontId="12" fillId="0" borderId="7" xfId="7" applyFont="1" applyBorder="1" applyAlignment="1">
      <alignment horizontal="distributed" vertical="center" justifyLastLine="1"/>
    </xf>
    <xf numFmtId="0" fontId="12" fillId="0" borderId="23" xfId="7" applyFont="1" applyBorder="1" applyAlignment="1">
      <alignment horizontal="distributed" vertical="center" justifyLastLine="1"/>
    </xf>
    <xf numFmtId="0" fontId="12" fillId="0" borderId="41" xfId="7" applyFont="1" applyBorder="1" applyAlignment="1">
      <alignment horizontal="distributed" vertical="center" justifyLastLine="1"/>
    </xf>
    <xf numFmtId="0" fontId="12" fillId="0" borderId="156" xfId="7" applyFont="1" applyBorder="1" applyAlignment="1">
      <alignment horizontal="center" vertical="center"/>
    </xf>
    <xf numFmtId="0" fontId="12" fillId="0" borderId="31" xfId="7" applyFont="1" applyBorder="1" applyAlignment="1">
      <alignment horizontal="center" vertical="center"/>
    </xf>
    <xf numFmtId="0" fontId="12" fillId="0" borderId="157" xfId="7" applyFont="1" applyBorder="1" applyAlignment="1">
      <alignment horizontal="center" vertical="center"/>
    </xf>
    <xf numFmtId="0" fontId="12" fillId="0" borderId="19" xfId="7" applyFont="1" applyBorder="1" applyAlignment="1">
      <alignment horizontal="center" vertical="center"/>
    </xf>
    <xf numFmtId="0" fontId="12" fillId="0" borderId="4" xfId="7" applyFont="1" applyBorder="1" applyAlignment="1">
      <alignment horizontal="center" vertical="center"/>
    </xf>
    <xf numFmtId="0" fontId="12" fillId="0" borderId="42" xfId="7" applyFont="1" applyBorder="1" applyAlignment="1">
      <alignment horizontal="center" vertical="center"/>
    </xf>
    <xf numFmtId="0" fontId="12" fillId="0" borderId="158" xfId="7" applyFont="1" applyBorder="1" applyAlignment="1">
      <alignment horizontal="distributed" vertical="center" justifyLastLine="1"/>
    </xf>
    <xf numFmtId="0" fontId="12" fillId="0" borderId="159" xfId="7" applyFont="1" applyBorder="1" applyAlignment="1">
      <alignment horizontal="distributed" vertical="center" justifyLastLine="1"/>
    </xf>
    <xf numFmtId="0" fontId="12" fillId="0" borderId="19" xfId="7" applyFont="1" applyBorder="1" applyAlignment="1">
      <alignment horizontal="distributed" vertical="center" justifyLastLine="1"/>
    </xf>
    <xf numFmtId="0" fontId="12" fillId="0" borderId="147" xfId="7" applyFont="1" applyBorder="1" applyAlignment="1">
      <alignment horizontal="distributed" vertical="center" justifyLastLine="1"/>
    </xf>
    <xf numFmtId="0" fontId="12" fillId="0" borderId="0" xfId="7" applyFont="1">
      <alignment vertical="center"/>
    </xf>
    <xf numFmtId="0" fontId="12" fillId="0" borderId="0" xfId="7" applyFont="1" applyAlignment="1">
      <alignment horizontal="right" vertical="center"/>
    </xf>
    <xf numFmtId="0" fontId="54" fillId="0" borderId="4" xfId="7" applyFont="1" applyBorder="1">
      <alignment vertical="center"/>
    </xf>
    <xf numFmtId="0" fontId="12" fillId="0" borderId="4" xfId="7" applyFont="1" applyBorder="1" applyAlignment="1">
      <alignment horizontal="right" vertical="center"/>
    </xf>
    <xf numFmtId="0" fontId="5" fillId="0" borderId="0" xfId="0" applyFont="1" applyAlignment="1">
      <alignment horizontal="right" vertical="center"/>
    </xf>
    <xf numFmtId="38" fontId="8" fillId="3" borderId="0" xfId="3" applyFont="1" applyFill="1" applyAlignment="1">
      <alignment horizontal="right" vertical="center"/>
    </xf>
    <xf numFmtId="0" fontId="0" fillId="3" borderId="0" xfId="0" applyFill="1" applyAlignment="1">
      <alignment horizontal="right" vertical="center"/>
    </xf>
    <xf numFmtId="0" fontId="8" fillId="0" borderId="0" xfId="0" applyFont="1" applyAlignment="1">
      <alignment horizontal="left" vertical="center"/>
    </xf>
    <xf numFmtId="0" fontId="23" fillId="0" borderId="0" xfId="0" applyFont="1" applyAlignment="1">
      <alignment horizontal="center" vertical="center"/>
    </xf>
    <xf numFmtId="0" fontId="8" fillId="3" borderId="5" xfId="0" applyFont="1" applyFill="1" applyBorder="1" applyAlignment="1">
      <alignment horizontal="left" vertical="center"/>
    </xf>
    <xf numFmtId="38" fontId="8" fillId="0" borderId="4" xfId="3" applyFont="1" applyFill="1" applyBorder="1" applyAlignment="1">
      <alignment horizontal="right" vertical="center"/>
    </xf>
    <xf numFmtId="0" fontId="8" fillId="0" borderId="0" xfId="0" applyFont="1" applyAlignment="1">
      <alignment horizontal="left" vertical="center" shrinkToFit="1"/>
    </xf>
    <xf numFmtId="0" fontId="0" fillId="0" borderId="0" xfId="0" applyAlignment="1">
      <alignment horizontal="left" vertical="top" wrapText="1"/>
    </xf>
    <xf numFmtId="0" fontId="0" fillId="0" borderId="0" xfId="0" applyAlignment="1">
      <alignment horizontal="left" vertical="top"/>
    </xf>
    <xf numFmtId="0" fontId="12" fillId="0" borderId="0" xfId="7" applyFont="1" applyAlignment="1">
      <alignment vertical="center" wrapText="1"/>
    </xf>
    <xf numFmtId="0" fontId="71" fillId="0" borderId="0" xfId="7" applyFont="1" applyAlignment="1">
      <alignment horizontal="center" vertical="center"/>
    </xf>
    <xf numFmtId="0" fontId="12" fillId="0" borderId="0" xfId="7" applyFont="1" applyAlignment="1">
      <alignment horizontal="left" vertical="center" wrapText="1"/>
    </xf>
    <xf numFmtId="0" fontId="12" fillId="0" borderId="7" xfId="7" applyFont="1" applyBorder="1" applyAlignment="1">
      <alignment horizontal="center" vertical="center" shrinkToFit="1"/>
    </xf>
    <xf numFmtId="0" fontId="12" fillId="0" borderId="8" xfId="7" applyFont="1" applyBorder="1" applyAlignment="1">
      <alignment horizontal="center" vertical="center" shrinkToFit="1"/>
    </xf>
    <xf numFmtId="0" fontId="12" fillId="0" borderId="6" xfId="7" applyFont="1" applyBorder="1">
      <alignment vertical="center"/>
    </xf>
    <xf numFmtId="0" fontId="12" fillId="0" borderId="20" xfId="7" applyFont="1" applyBorder="1">
      <alignment vertical="center"/>
    </xf>
    <xf numFmtId="0" fontId="12" fillId="0" borderId="19" xfId="7" applyFont="1" applyBorder="1">
      <alignment vertical="center"/>
    </xf>
    <xf numFmtId="0" fontId="12" fillId="0" borderId="42" xfId="7" applyFont="1" applyBorder="1" applyAlignment="1">
      <alignment horizontal="distributed" vertical="center" justifyLastLine="1"/>
    </xf>
    <xf numFmtId="0" fontId="12" fillId="0" borderId="4" xfId="7" applyFont="1" applyBorder="1" applyAlignment="1">
      <alignment horizontal="distributed" vertical="center" justifyLastLine="1"/>
    </xf>
    <xf numFmtId="0" fontId="12" fillId="0" borderId="140" xfId="7" applyFont="1" applyBorder="1" applyAlignment="1">
      <alignment horizontal="center" vertical="distributed" textRotation="255" justifyLastLine="1"/>
    </xf>
    <xf numFmtId="0" fontId="12" fillId="0" borderId="170" xfId="7" applyFont="1" applyBorder="1" applyAlignment="1">
      <alignment horizontal="center" vertical="distributed" textRotation="255" justifyLastLine="1"/>
    </xf>
    <xf numFmtId="0" fontId="12" fillId="0" borderId="163" xfId="7" applyFont="1" applyBorder="1" applyAlignment="1">
      <alignment horizontal="center" vertical="distributed" textRotation="255" justifyLastLine="1"/>
    </xf>
    <xf numFmtId="0" fontId="12" fillId="0" borderId="8" xfId="7" applyFont="1" applyBorder="1" applyAlignment="1">
      <alignment horizontal="distributed" vertical="center" justifyLastLine="1"/>
    </xf>
    <xf numFmtId="0" fontId="12" fillId="0" borderId="188" xfId="7" applyFont="1" applyBorder="1" applyAlignment="1">
      <alignment horizontal="distributed" vertical="center" justifyLastLine="1"/>
    </xf>
    <xf numFmtId="0" fontId="12" fillId="0" borderId="52" xfId="7" applyFont="1" applyBorder="1">
      <alignment vertical="center"/>
    </xf>
    <xf numFmtId="0" fontId="12" fillId="0" borderId="95" xfId="7" applyFont="1" applyBorder="1">
      <alignment vertical="center"/>
    </xf>
    <xf numFmtId="0" fontId="12" fillId="0" borderId="194" xfId="7" applyFont="1" applyBorder="1">
      <alignment vertical="center"/>
    </xf>
    <xf numFmtId="0" fontId="12" fillId="0" borderId="195" xfId="7" applyFont="1" applyBorder="1">
      <alignment vertical="center"/>
    </xf>
    <xf numFmtId="0" fontId="12" fillId="0" borderId="184" xfId="7" applyFont="1" applyBorder="1">
      <alignment vertical="center"/>
    </xf>
    <xf numFmtId="0" fontId="12" fillId="0" borderId="185" xfId="7" applyFont="1" applyBorder="1">
      <alignment vertical="center"/>
    </xf>
    <xf numFmtId="0" fontId="12" fillId="0" borderId="189" xfId="7" applyFont="1" applyBorder="1">
      <alignment vertical="center"/>
    </xf>
    <xf numFmtId="0" fontId="12" fillId="0" borderId="190" xfId="7" applyFont="1" applyBorder="1">
      <alignment vertical="center"/>
    </xf>
    <xf numFmtId="0" fontId="12" fillId="0" borderId="171" xfId="7" applyFont="1" applyBorder="1">
      <alignment vertical="center"/>
    </xf>
    <xf numFmtId="0" fontId="12" fillId="0" borderId="172" xfId="7" applyFont="1" applyBorder="1">
      <alignment vertical="center"/>
    </xf>
    <xf numFmtId="38" fontId="12" fillId="0" borderId="7" xfId="8" applyFont="1" applyBorder="1" applyAlignment="1">
      <alignment horizontal="distributed" vertical="center" justifyLastLine="1"/>
    </xf>
    <xf numFmtId="38" fontId="12" fillId="0" borderId="138" xfId="8" applyFont="1" applyBorder="1" applyAlignment="1">
      <alignment horizontal="distributed" vertical="center" justifyLastLine="1"/>
    </xf>
    <xf numFmtId="0" fontId="12" fillId="0" borderId="100" xfId="7" applyFont="1" applyBorder="1">
      <alignment vertical="center"/>
    </xf>
    <xf numFmtId="0" fontId="12" fillId="0" borderId="68" xfId="7" applyFont="1" applyBorder="1">
      <alignment vertical="center"/>
    </xf>
    <xf numFmtId="38" fontId="12" fillId="0" borderId="19" xfId="8" applyFont="1" applyBorder="1" applyAlignment="1">
      <alignment horizontal="center" vertical="center"/>
    </xf>
    <xf numFmtId="38" fontId="12" fillId="0" borderId="4" xfId="8" applyFont="1" applyBorder="1" applyAlignment="1">
      <alignment horizontal="center" vertical="center"/>
    </xf>
    <xf numFmtId="0" fontId="12" fillId="0" borderId="132" xfId="7" applyFont="1" applyBorder="1" applyAlignment="1">
      <alignment horizontal="center" vertical="center" shrinkToFit="1"/>
    </xf>
    <xf numFmtId="0" fontId="12" fillId="0" borderId="133" xfId="7" applyFont="1" applyBorder="1" applyAlignment="1">
      <alignment horizontal="center" vertical="center" shrinkToFit="1"/>
    </xf>
    <xf numFmtId="0" fontId="12" fillId="0" borderId="134" xfId="7" applyFont="1" applyBorder="1" applyAlignment="1">
      <alignment horizontal="center" vertical="center" shrinkToFit="1"/>
    </xf>
    <xf numFmtId="0" fontId="12" fillId="0" borderId="5" xfId="7" applyFont="1" applyBorder="1" applyAlignment="1">
      <alignment horizontal="distributed" vertical="center" justifyLastLine="1"/>
    </xf>
    <xf numFmtId="0" fontId="12" fillId="0" borderId="146" xfId="7" applyFont="1" applyBorder="1" applyAlignment="1">
      <alignment horizontal="center" vertical="distributed" textRotation="255" justifyLastLine="1"/>
    </xf>
    <xf numFmtId="0" fontId="12" fillId="0" borderId="138" xfId="7" applyFont="1" applyBorder="1" applyAlignment="1">
      <alignment horizontal="distributed" vertical="center" justifyLastLine="1"/>
    </xf>
    <xf numFmtId="0" fontId="12" fillId="0" borderId="140" xfId="7" applyFont="1" applyBorder="1" applyAlignment="1">
      <alignment horizontal="distributed" vertical="center" justifyLastLine="1"/>
    </xf>
    <xf numFmtId="0" fontId="12" fillId="0" borderId="170" xfId="7" applyFont="1" applyBorder="1" applyAlignment="1">
      <alignment horizontal="distributed" vertical="center" justifyLastLine="1"/>
    </xf>
    <xf numFmtId="0" fontId="12" fillId="0" borderId="146" xfId="7" applyFont="1" applyBorder="1" applyAlignment="1">
      <alignment horizontal="distributed" vertical="center" justifyLastLine="1"/>
    </xf>
    <xf numFmtId="0" fontId="12" fillId="0" borderId="38" xfId="7" applyFont="1" applyBorder="1" applyAlignment="1">
      <alignment horizontal="distributed" vertical="center" justifyLastLine="1"/>
    </xf>
    <xf numFmtId="0" fontId="12" fillId="0" borderId="23" xfId="7" applyFont="1" applyBorder="1">
      <alignment vertical="center"/>
    </xf>
    <xf numFmtId="0" fontId="12" fillId="0" borderId="41" xfId="7" applyFont="1" applyBorder="1">
      <alignment vertical="center"/>
    </xf>
    <xf numFmtId="0" fontId="12" fillId="0" borderId="42" xfId="7" applyFont="1" applyBorder="1">
      <alignment vertical="center"/>
    </xf>
    <xf numFmtId="0" fontId="69" fillId="0" borderId="0" xfId="7" applyFont="1">
      <alignment vertical="center"/>
    </xf>
    <xf numFmtId="0" fontId="12" fillId="0" borderId="196" xfId="7" applyFont="1" applyBorder="1" applyAlignment="1">
      <alignment horizontal="distributed" vertical="center" justifyLastLine="1"/>
    </xf>
  </cellXfs>
  <cellStyles count="10">
    <cellStyle name="Excel Built-in Comma [0]" xfId="2" xr:uid="{00000000-0005-0000-0000-000000000000}"/>
    <cellStyle name="桁区切り" xfId="3" builtinId="6"/>
    <cellStyle name="桁区切り 2" xfId="8" xr:uid="{00000000-0005-0000-0000-000002000000}"/>
    <cellStyle name="標準" xfId="0" builtinId="0"/>
    <cellStyle name="標準 2" xfId="1" xr:uid="{00000000-0005-0000-0000-000004000000}"/>
    <cellStyle name="標準 3" xfId="7" xr:uid="{00000000-0005-0000-0000-000005000000}"/>
    <cellStyle name="標準 5" xfId="4" xr:uid="{00000000-0005-0000-0000-000006000000}"/>
    <cellStyle name="標準 6" xfId="5" xr:uid="{00000000-0005-0000-0000-000007000000}"/>
    <cellStyle name="標準_③-２加算様式（就労）" xfId="9" xr:uid="{00000000-0005-0000-0000-000008000000}"/>
    <cellStyle name="標準_Book2" xfId="6" xr:uid="{00000000-0005-0000-0000-000009000000}"/>
  </cellStyles>
  <dxfs count="3">
    <dxf>
      <font>
        <condense val="0"/>
        <extend val="0"/>
        <color indexed="9"/>
      </font>
    </dxf>
    <dxf>
      <fill>
        <patternFill>
          <bgColor indexed="1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100852</xdr:colOff>
      <xdr:row>3</xdr:row>
      <xdr:rowOff>0</xdr:rowOff>
    </xdr:from>
    <xdr:to>
      <xdr:col>7</xdr:col>
      <xdr:colOff>76686</xdr:colOff>
      <xdr:row>4</xdr:row>
      <xdr:rowOff>56030</xdr:rowOff>
    </xdr:to>
    <xdr:sp macro="" textlink="">
      <xdr:nvSpPr>
        <xdr:cNvPr id="3" name="テキスト ボックス 2">
          <a:extLst>
            <a:ext uri="{FF2B5EF4-FFF2-40B4-BE49-F238E27FC236}">
              <a16:creationId xmlns:a16="http://schemas.microsoft.com/office/drawing/2014/main" id="{B3A1008E-BB7E-4F95-BCBF-298FF66591C0}"/>
            </a:ext>
          </a:extLst>
        </xdr:cNvPr>
        <xdr:cNvSpPr txBox="1"/>
      </xdr:nvSpPr>
      <xdr:spPr>
        <a:xfrm>
          <a:off x="6790764" y="627529"/>
          <a:ext cx="2710069" cy="560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各様式の入力内容が反映されるため、こちらのシートへの入力は不要です。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596348</xdr:colOff>
      <xdr:row>4</xdr:row>
      <xdr:rowOff>16565</xdr:rowOff>
    </xdr:from>
    <xdr:to>
      <xdr:col>9</xdr:col>
      <xdr:colOff>563217</xdr:colOff>
      <xdr:row>9</xdr:row>
      <xdr:rowOff>679174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71522" y="753717"/>
          <a:ext cx="2716695" cy="2153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作成要領</a:t>
          </a:r>
          <a:endParaRPr kumimoji="1" lang="en-US" altLang="ja-JP" sz="1100"/>
        </a:p>
        <a:p>
          <a:r>
            <a:rPr kumimoji="1" lang="ja-JP" altLang="en-US" sz="1100"/>
            <a:t>・市外・過去含め運営実績のあるものを全て記載すること。</a:t>
          </a:r>
          <a:endParaRPr kumimoji="1" lang="en-US" altLang="ja-JP" sz="1100"/>
        </a:p>
        <a:p>
          <a:r>
            <a:rPr kumimoji="1" lang="ja-JP" altLang="en-US" sz="1100"/>
            <a:t>・多機能型事業所は</a:t>
          </a:r>
          <a:r>
            <a:rPr kumimoji="1" lang="en-US" altLang="ja-JP" sz="1100"/>
            <a:t>1</a:t>
          </a:r>
          <a:r>
            <a:rPr kumimoji="1" lang="ja-JP" altLang="en-US" sz="1100"/>
            <a:t>行に記載すること。</a:t>
          </a:r>
          <a:endParaRPr kumimoji="1" lang="en-US" altLang="ja-JP" sz="1100"/>
        </a:p>
        <a:p>
          <a:r>
            <a:rPr kumimoji="1" lang="ja-JP" altLang="en-US" sz="1100"/>
            <a:t>・障害者支援施設はサービス数にかかわらず</a:t>
          </a:r>
          <a:r>
            <a:rPr kumimoji="1" lang="en-US" altLang="ja-JP" sz="1100"/>
            <a:t>1</a:t>
          </a:r>
          <a:r>
            <a:rPr kumimoji="1" lang="ja-JP" altLang="en-US" sz="1100"/>
            <a:t>行に記載すること。</a:t>
          </a:r>
          <a:endParaRPr kumimoji="1" lang="en-US" altLang="ja-JP" sz="1100"/>
        </a:p>
        <a:p>
          <a:r>
            <a:rPr kumimoji="1" lang="ja-JP" altLang="en-US" sz="1100"/>
            <a:t>・集計の都合上、行を追加する際は中ほどの行に挿入すること。（最終行に行を挿入すると集計されないため）</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133350</xdr:colOff>
      <xdr:row>10</xdr:row>
      <xdr:rowOff>0</xdr:rowOff>
    </xdr:from>
    <xdr:to>
      <xdr:col>3</xdr:col>
      <xdr:colOff>381000</xdr:colOff>
      <xdr:row>10</xdr:row>
      <xdr:rowOff>238125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209925" y="325564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133350</xdr:colOff>
      <xdr:row>10</xdr:row>
      <xdr:rowOff>0</xdr:rowOff>
    </xdr:from>
    <xdr:to>
      <xdr:col>8</xdr:col>
      <xdr:colOff>381000</xdr:colOff>
      <xdr:row>10</xdr:row>
      <xdr:rowOff>238125</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6334125" y="335851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10</xdr:row>
      <xdr:rowOff>0</xdr:rowOff>
    </xdr:from>
    <xdr:to>
      <xdr:col>3</xdr:col>
      <xdr:colOff>381000</xdr:colOff>
      <xdr:row>10</xdr:row>
      <xdr:rowOff>238125</xdr:rowOff>
    </xdr:to>
    <xdr:sp macro="" textlink="">
      <xdr:nvSpPr>
        <xdr:cNvPr id="4" name="Text Box 4">
          <a:extLst>
            <a:ext uri="{FF2B5EF4-FFF2-40B4-BE49-F238E27FC236}">
              <a16:creationId xmlns:a16="http://schemas.microsoft.com/office/drawing/2014/main" id="{00000000-0008-0000-0400-000004000000}"/>
            </a:ext>
          </a:extLst>
        </xdr:cNvPr>
        <xdr:cNvSpPr txBox="1">
          <a:spLocks noChangeArrowheads="1"/>
        </xdr:cNvSpPr>
      </xdr:nvSpPr>
      <xdr:spPr bwMode="auto">
        <a:xfrm>
          <a:off x="3209925" y="335851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133350</xdr:colOff>
      <xdr:row>10</xdr:row>
      <xdr:rowOff>0</xdr:rowOff>
    </xdr:from>
    <xdr:to>
      <xdr:col>8</xdr:col>
      <xdr:colOff>381000</xdr:colOff>
      <xdr:row>10</xdr:row>
      <xdr:rowOff>238125</xdr:rowOff>
    </xdr:to>
    <xdr:sp macro="" textlink="">
      <xdr:nvSpPr>
        <xdr:cNvPr id="5" name="Text Box 5">
          <a:extLst>
            <a:ext uri="{FF2B5EF4-FFF2-40B4-BE49-F238E27FC236}">
              <a16:creationId xmlns:a16="http://schemas.microsoft.com/office/drawing/2014/main" id="{00000000-0008-0000-0400-000005000000}"/>
            </a:ext>
          </a:extLst>
        </xdr:cNvPr>
        <xdr:cNvSpPr txBox="1">
          <a:spLocks noChangeArrowheads="1"/>
        </xdr:cNvSpPr>
      </xdr:nvSpPr>
      <xdr:spPr bwMode="auto">
        <a:xfrm>
          <a:off x="6334125" y="346138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10</xdr:row>
      <xdr:rowOff>0</xdr:rowOff>
    </xdr:from>
    <xdr:to>
      <xdr:col>3</xdr:col>
      <xdr:colOff>381000</xdr:colOff>
      <xdr:row>10</xdr:row>
      <xdr:rowOff>238125</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3209925" y="346138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54</xdr:col>
      <xdr:colOff>152400</xdr:colOff>
      <xdr:row>4</xdr:row>
      <xdr:rowOff>165100</xdr:rowOff>
    </xdr:from>
    <xdr:to>
      <xdr:col>71</xdr:col>
      <xdr:colOff>88900</xdr:colOff>
      <xdr:row>16</xdr:row>
      <xdr:rowOff>101600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2496800" y="1257300"/>
          <a:ext cx="3822700" cy="304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作成要領</a:t>
          </a:r>
          <a:r>
            <a:rPr kumimoji="1" lang="en-US" altLang="ja-JP" sz="1100"/>
            <a:t>】</a:t>
          </a:r>
        </a:p>
        <a:p>
          <a:r>
            <a:rPr kumimoji="1" lang="ja-JP" altLang="en-US" sz="1100"/>
            <a:t>・新設する重心放デイのものをそれぞれ作成すること。</a:t>
          </a:r>
          <a:endParaRPr kumimoji="1" lang="en-US" altLang="ja-JP" sz="1100"/>
        </a:p>
        <a:p>
          <a:r>
            <a:rPr kumimoji="1" lang="ja-JP" altLang="en-US" sz="1100"/>
            <a:t>・同一建物で他のサービスも実施する場合は、サービスごとに勤務形態一覧表も作成すること</a:t>
          </a:r>
          <a:endParaRPr kumimoji="1" lang="en-US" altLang="ja-JP" sz="1100"/>
        </a:p>
        <a:p>
          <a:r>
            <a:rPr kumimoji="1" lang="ja-JP" altLang="en-US" sz="1100"/>
            <a:t>・算定する予定の加算は全て「該当する体制等」の欄に記載すること。</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104775</xdr:colOff>
      <xdr:row>2</xdr:row>
      <xdr:rowOff>123824</xdr:rowOff>
    </xdr:from>
    <xdr:to>
      <xdr:col>12</xdr:col>
      <xdr:colOff>28575</xdr:colOff>
      <xdr:row>5</xdr:row>
      <xdr:rowOff>190499</xdr:rowOff>
    </xdr:to>
    <xdr:sp macro="" textlink="">
      <xdr:nvSpPr>
        <xdr:cNvPr id="2" name="テキスト ボックス 1">
          <a:extLst>
            <a:ext uri="{FF2B5EF4-FFF2-40B4-BE49-F238E27FC236}">
              <a16:creationId xmlns:a16="http://schemas.microsoft.com/office/drawing/2014/main" id="{AD459350-0C46-FADF-D19D-F6F89C85002A}"/>
            </a:ext>
          </a:extLst>
        </xdr:cNvPr>
        <xdr:cNvSpPr txBox="1"/>
      </xdr:nvSpPr>
      <xdr:spPr>
        <a:xfrm>
          <a:off x="7200900" y="485774"/>
          <a:ext cx="4038600" cy="2200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資料作成時の留意事項</a:t>
          </a:r>
          <a:endParaRPr kumimoji="1" lang="en-US" altLang="ja-JP" sz="1100"/>
        </a:p>
        <a:p>
          <a:r>
            <a:rPr kumimoji="1" lang="ja-JP" altLang="en-US" sz="1100"/>
            <a:t>・運営に関する計画・取り組み等については、基準等を羅列</a:t>
          </a:r>
          <a:endParaRPr kumimoji="1" lang="en-US" altLang="ja-JP" sz="1100"/>
        </a:p>
        <a:p>
          <a:r>
            <a:rPr kumimoji="1" lang="ja-JP" altLang="en-US" sz="1100"/>
            <a:t>　するのではなく、具体的にどのような取り組みを行ってい</a:t>
          </a:r>
          <a:endParaRPr kumimoji="1" lang="en-US" altLang="ja-JP" sz="1100"/>
        </a:p>
        <a:p>
          <a:r>
            <a:rPr kumimoji="1" lang="ja-JP" altLang="en-US" sz="1100"/>
            <a:t>　くかを記載すること。その際、放課後等デイサービス事業</a:t>
          </a:r>
          <a:endParaRPr kumimoji="1" lang="en-US" altLang="ja-JP" sz="1100"/>
        </a:p>
        <a:p>
          <a:r>
            <a:rPr kumimoji="1" lang="ja-JP" altLang="en-US" sz="1100"/>
            <a:t>　等の実績のある法人については、現在の取り組み状況を今</a:t>
          </a:r>
          <a:endParaRPr kumimoji="1" lang="en-US" altLang="ja-JP" sz="1100"/>
        </a:p>
        <a:p>
          <a:r>
            <a:rPr kumimoji="1" lang="ja-JP" altLang="en-US" sz="1100"/>
            <a:t>　後の計画に併せて記載すること。</a:t>
          </a:r>
          <a:endParaRPr kumimoji="1" lang="en-US" altLang="ja-JP" sz="1100"/>
        </a:p>
        <a:p>
          <a:r>
            <a:rPr kumimoji="1" lang="ja-JP" altLang="en-US" sz="1100"/>
            <a:t>・報酬上の加算を取得する場合や、基準を超えて力を入れて</a:t>
          </a:r>
          <a:endParaRPr kumimoji="1" lang="en-US" altLang="ja-JP" sz="1100"/>
        </a:p>
        <a:p>
          <a:r>
            <a:rPr kumimoji="1" lang="ja-JP" altLang="en-US" sz="1100"/>
            <a:t>　取り組むものについては必ず記載すること。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647700</xdr:colOff>
      <xdr:row>5</xdr:row>
      <xdr:rowOff>9525</xdr:rowOff>
    </xdr:from>
    <xdr:to>
      <xdr:col>16</xdr:col>
      <xdr:colOff>628650</xdr:colOff>
      <xdr:row>18</xdr:row>
      <xdr:rowOff>38100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105775" y="1085850"/>
          <a:ext cx="27241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介護保険事業収入等、法人で使用していない勘定科目は削除可能</a:t>
          </a:r>
          <a:endParaRPr kumimoji="1" lang="en-US" altLang="ja-JP" sz="1100"/>
        </a:p>
        <a:p>
          <a:endParaRPr kumimoji="1" lang="en-US" altLang="ja-JP" sz="1100"/>
        </a:p>
        <a:p>
          <a:r>
            <a:rPr kumimoji="1" lang="ja-JP" altLang="en-US" sz="1100"/>
            <a:t>サービス区分には、法人で運営する全事業を記載すること</a:t>
          </a:r>
          <a:endParaRPr kumimoji="1" lang="en-US" altLang="ja-JP" sz="1100"/>
        </a:p>
      </xdr:txBody>
    </xdr:sp>
    <xdr:clientData/>
  </xdr:twoCellAnchor>
  <xdr:twoCellAnchor>
    <xdr:from>
      <xdr:col>9</xdr:col>
      <xdr:colOff>424890</xdr:colOff>
      <xdr:row>1</xdr:row>
      <xdr:rowOff>211978</xdr:rowOff>
    </xdr:from>
    <xdr:to>
      <xdr:col>11</xdr:col>
      <xdr:colOff>424890</xdr:colOff>
      <xdr:row>3</xdr:row>
      <xdr:rowOff>56029</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949390" y="391272"/>
          <a:ext cx="1299882" cy="3595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１年度目</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647700</xdr:colOff>
      <xdr:row>5</xdr:row>
      <xdr:rowOff>9525</xdr:rowOff>
    </xdr:from>
    <xdr:to>
      <xdr:col>16</xdr:col>
      <xdr:colOff>628650</xdr:colOff>
      <xdr:row>18</xdr:row>
      <xdr:rowOff>38100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8105775" y="1085850"/>
          <a:ext cx="27241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介護保険事業収入等、法人で使用していない勘定科目は削除可能</a:t>
          </a:r>
          <a:endParaRPr kumimoji="1" lang="en-US" altLang="ja-JP" sz="1100"/>
        </a:p>
        <a:p>
          <a:endParaRPr kumimoji="1" lang="en-US" altLang="ja-JP" sz="1100"/>
        </a:p>
        <a:p>
          <a:r>
            <a:rPr kumimoji="1" lang="ja-JP" altLang="en-US" sz="1100"/>
            <a:t>サービス区分には、法人で運営する全事業を記載すること</a:t>
          </a:r>
          <a:endParaRPr kumimoji="1" lang="en-US" altLang="ja-JP" sz="1100"/>
        </a:p>
      </xdr:txBody>
    </xdr:sp>
    <xdr:clientData/>
  </xdr:twoCellAnchor>
  <xdr:twoCellAnchor>
    <xdr:from>
      <xdr:col>9</xdr:col>
      <xdr:colOff>415925</xdr:colOff>
      <xdr:row>1</xdr:row>
      <xdr:rowOff>130175</xdr:rowOff>
    </xdr:from>
    <xdr:to>
      <xdr:col>11</xdr:col>
      <xdr:colOff>415925</xdr:colOff>
      <xdr:row>2</xdr:row>
      <xdr:rowOff>200025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930900" y="311150"/>
          <a:ext cx="129540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２年度目</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647700</xdr:colOff>
      <xdr:row>5</xdr:row>
      <xdr:rowOff>9525</xdr:rowOff>
    </xdr:from>
    <xdr:to>
      <xdr:col>16</xdr:col>
      <xdr:colOff>628650</xdr:colOff>
      <xdr:row>18</xdr:row>
      <xdr:rowOff>38100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105775" y="1085850"/>
          <a:ext cx="27241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介護保険事業収入等、法人で使用していない勘定科目は削除可能</a:t>
          </a:r>
          <a:endParaRPr kumimoji="1" lang="en-US" altLang="ja-JP" sz="1100"/>
        </a:p>
        <a:p>
          <a:endParaRPr kumimoji="1" lang="en-US" altLang="ja-JP" sz="1100"/>
        </a:p>
        <a:p>
          <a:r>
            <a:rPr kumimoji="1" lang="ja-JP" altLang="en-US" sz="1100"/>
            <a:t>サービス区分には、法人で運営する全事業を記載すること</a:t>
          </a:r>
          <a:endParaRPr kumimoji="1" lang="en-US" altLang="ja-JP" sz="1100"/>
        </a:p>
      </xdr:txBody>
    </xdr:sp>
    <xdr:clientData/>
  </xdr:twoCellAnchor>
  <xdr:twoCellAnchor>
    <xdr:from>
      <xdr:col>9</xdr:col>
      <xdr:colOff>492125</xdr:colOff>
      <xdr:row>1</xdr:row>
      <xdr:rowOff>111125</xdr:rowOff>
    </xdr:from>
    <xdr:to>
      <xdr:col>11</xdr:col>
      <xdr:colOff>492125</xdr:colOff>
      <xdr:row>2</xdr:row>
      <xdr:rowOff>174625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032500" y="285750"/>
          <a:ext cx="130175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３年度目</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243417</xdr:colOff>
      <xdr:row>2</xdr:row>
      <xdr:rowOff>148167</xdr:rowOff>
    </xdr:from>
    <xdr:to>
      <xdr:col>21</xdr:col>
      <xdr:colOff>571500</xdr:colOff>
      <xdr:row>6</xdr:row>
      <xdr:rowOff>10583</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092017" y="700617"/>
          <a:ext cx="5538258" cy="70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ＭＳ ゴシック" panose="020B0609070205080204" pitchFamily="49" charset="-128"/>
              <a:ea typeface="ＭＳ ゴシック" panose="020B0609070205080204" pitchFamily="49" charset="-128"/>
            </a:rPr>
            <a:t>先にこちらを入力してください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7"/>
  <sheetViews>
    <sheetView tabSelected="1" zoomScaleNormal="100" zoomScaleSheetLayoutView="100" workbookViewId="0"/>
  </sheetViews>
  <sheetFormatPr defaultRowHeight="13.5"/>
  <cols>
    <col min="1" max="1" width="7.75" customWidth="1"/>
    <col min="2" max="2" width="27.5" customWidth="1"/>
    <col min="3" max="3" width="55.875" customWidth="1"/>
    <col min="4" max="4" width="6" customWidth="1"/>
    <col min="5" max="5" width="51.625" bestFit="1" customWidth="1"/>
  </cols>
  <sheetData>
    <row r="1" spans="1:9" ht="14.25">
      <c r="A1" s="504" t="s">
        <v>850</v>
      </c>
      <c r="B1" s="505"/>
      <c r="C1" s="522"/>
      <c r="D1" s="522"/>
    </row>
    <row r="2" spans="1:9" ht="17.25">
      <c r="A2" s="520" t="s">
        <v>849</v>
      </c>
      <c r="B2" s="520"/>
      <c r="C2" s="520"/>
      <c r="D2" s="520"/>
      <c r="E2" s="408"/>
      <c r="F2" s="408"/>
      <c r="G2" s="408"/>
      <c r="H2" s="408"/>
      <c r="I2" s="408"/>
    </row>
    <row r="3" spans="1:9" ht="17.25">
      <c r="A3" s="506"/>
      <c r="B3" s="506"/>
      <c r="C3" s="506"/>
      <c r="D3" s="506"/>
      <c r="E3" s="408"/>
      <c r="F3" s="408"/>
      <c r="G3" s="408"/>
      <c r="H3" s="408"/>
      <c r="I3" s="408"/>
    </row>
    <row r="4" spans="1:9" s="505" customFormat="1">
      <c r="A4" s="523" t="s">
        <v>802</v>
      </c>
      <c r="B4" s="524"/>
      <c r="C4" s="524"/>
      <c r="D4" s="525"/>
    </row>
    <row r="5" spans="1:9">
      <c r="A5" s="499" t="s">
        <v>851</v>
      </c>
      <c r="B5" s="411" t="s">
        <v>0</v>
      </c>
      <c r="C5" s="411" t="s">
        <v>1</v>
      </c>
      <c r="D5" s="411" t="s">
        <v>2</v>
      </c>
    </row>
    <row r="6" spans="1:9" s="12" customFormat="1">
      <c r="A6" s="495">
        <f>ROW()-5</f>
        <v>1</v>
      </c>
      <c r="B6" s="496" t="s">
        <v>797</v>
      </c>
      <c r="C6" s="496" t="s">
        <v>798</v>
      </c>
      <c r="D6" s="496"/>
    </row>
    <row r="7" spans="1:9" s="12" customFormat="1">
      <c r="A7" s="495">
        <f t="shared" ref="A7:A22" si="0">ROW()-5</f>
        <v>2</v>
      </c>
      <c r="B7" s="496" t="s">
        <v>835</v>
      </c>
      <c r="C7" s="496" t="s">
        <v>795</v>
      </c>
      <c r="D7" s="496"/>
    </row>
    <row r="8" spans="1:9" s="12" customFormat="1">
      <c r="A8" s="495">
        <f t="shared" si="0"/>
        <v>3</v>
      </c>
      <c r="B8" s="496" t="s">
        <v>836</v>
      </c>
      <c r="C8" s="496" t="s">
        <v>3</v>
      </c>
      <c r="D8" s="496"/>
    </row>
    <row r="9" spans="1:9" s="12" customFormat="1" ht="24">
      <c r="A9" s="495">
        <f t="shared" si="0"/>
        <v>4</v>
      </c>
      <c r="B9" s="496" t="s">
        <v>837</v>
      </c>
      <c r="C9" s="496" t="s">
        <v>799</v>
      </c>
      <c r="D9" s="496"/>
    </row>
    <row r="10" spans="1:9" s="12" customFormat="1" ht="24">
      <c r="A10" s="495">
        <f t="shared" si="0"/>
        <v>5</v>
      </c>
      <c r="B10" s="496" t="s">
        <v>857</v>
      </c>
      <c r="C10" s="496" t="s">
        <v>858</v>
      </c>
      <c r="D10" s="496"/>
    </row>
    <row r="11" spans="1:9" s="12" customFormat="1">
      <c r="A11" s="495">
        <f t="shared" si="0"/>
        <v>6</v>
      </c>
      <c r="B11" s="496" t="s">
        <v>838</v>
      </c>
      <c r="C11" s="496" t="s">
        <v>804</v>
      </c>
      <c r="D11" s="496"/>
    </row>
    <row r="12" spans="1:9" s="12" customFormat="1">
      <c r="A12" s="495">
        <f t="shared" si="0"/>
        <v>7</v>
      </c>
      <c r="B12" s="496" t="s">
        <v>808</v>
      </c>
      <c r="C12" s="496" t="s">
        <v>931</v>
      </c>
      <c r="D12" s="496"/>
    </row>
    <row r="13" spans="1:9" s="12" customFormat="1">
      <c r="A13" s="495">
        <f t="shared" si="0"/>
        <v>8</v>
      </c>
      <c r="B13" s="496" t="s">
        <v>809</v>
      </c>
      <c r="C13" s="496" t="s">
        <v>852</v>
      </c>
      <c r="D13" s="496"/>
    </row>
    <row r="14" spans="1:9" s="12" customFormat="1" ht="48">
      <c r="A14" s="495">
        <f t="shared" si="0"/>
        <v>9</v>
      </c>
      <c r="B14" s="496" t="s">
        <v>839</v>
      </c>
      <c r="C14" s="496" t="s">
        <v>899</v>
      </c>
      <c r="D14" s="496"/>
    </row>
    <row r="15" spans="1:9" s="12" customFormat="1" ht="72">
      <c r="A15" s="495">
        <f t="shared" si="0"/>
        <v>10</v>
      </c>
      <c r="B15" s="496" t="s">
        <v>840</v>
      </c>
      <c r="C15" s="496" t="s">
        <v>900</v>
      </c>
      <c r="D15" s="496"/>
    </row>
    <row r="16" spans="1:9" s="12" customFormat="1" ht="48">
      <c r="A16" s="495">
        <f t="shared" si="0"/>
        <v>11</v>
      </c>
      <c r="B16" s="496" t="s">
        <v>841</v>
      </c>
      <c r="C16" s="496" t="s">
        <v>945</v>
      </c>
      <c r="D16" s="496"/>
    </row>
    <row r="17" spans="1:5" s="12" customFormat="1" ht="24">
      <c r="A17" s="495">
        <f t="shared" si="0"/>
        <v>12</v>
      </c>
      <c r="B17" s="496" t="s">
        <v>842</v>
      </c>
      <c r="C17" s="496" t="s">
        <v>7</v>
      </c>
      <c r="D17" s="496"/>
    </row>
    <row r="18" spans="1:5" s="12" customFormat="1" ht="36">
      <c r="A18" s="495">
        <f t="shared" si="0"/>
        <v>13</v>
      </c>
      <c r="B18" s="496" t="s">
        <v>843</v>
      </c>
      <c r="C18" s="496" t="s">
        <v>698</v>
      </c>
      <c r="D18" s="496"/>
    </row>
    <row r="19" spans="1:5" s="12" customFormat="1" ht="24">
      <c r="A19" s="495">
        <f t="shared" si="0"/>
        <v>14</v>
      </c>
      <c r="B19" s="496" t="s">
        <v>810</v>
      </c>
      <c r="C19" s="496" t="s">
        <v>811</v>
      </c>
      <c r="D19" s="496"/>
    </row>
    <row r="20" spans="1:5" s="12" customFormat="1" ht="24">
      <c r="A20" s="495">
        <f t="shared" si="0"/>
        <v>15</v>
      </c>
      <c r="B20" s="496" t="s">
        <v>844</v>
      </c>
      <c r="C20" s="497" t="s">
        <v>699</v>
      </c>
      <c r="D20" s="498"/>
    </row>
    <row r="21" spans="1:5" s="12" customFormat="1">
      <c r="A21" s="495">
        <f t="shared" si="0"/>
        <v>16</v>
      </c>
      <c r="B21" s="496" t="s">
        <v>831</v>
      </c>
      <c r="C21" s="496" t="s">
        <v>832</v>
      </c>
      <c r="D21" s="496"/>
    </row>
    <row r="22" spans="1:5" s="12" customFormat="1" ht="24">
      <c r="A22" s="495">
        <f t="shared" si="0"/>
        <v>17</v>
      </c>
      <c r="B22" s="496" t="s">
        <v>833</v>
      </c>
      <c r="C22" s="496" t="s">
        <v>830</v>
      </c>
      <c r="D22" s="496"/>
    </row>
    <row r="23" spans="1:5" s="509" customFormat="1">
      <c r="A23" s="507"/>
      <c r="B23" s="508"/>
      <c r="C23" s="508"/>
      <c r="D23" s="508"/>
    </row>
    <row r="24" spans="1:5">
      <c r="A24" s="526" t="s">
        <v>803</v>
      </c>
      <c r="B24" s="527"/>
      <c r="C24" s="527"/>
      <c r="D24" s="528"/>
    </row>
    <row r="25" spans="1:5">
      <c r="A25" s="499" t="s">
        <v>851</v>
      </c>
      <c r="B25" s="411" t="s">
        <v>0</v>
      </c>
      <c r="C25" s="411" t="s">
        <v>1</v>
      </c>
      <c r="D25" s="411" t="s">
        <v>2</v>
      </c>
    </row>
    <row r="26" spans="1:5" s="12" customFormat="1">
      <c r="A26" s="495">
        <f>A22+1</f>
        <v>18</v>
      </c>
      <c r="B26" s="496" t="s">
        <v>807</v>
      </c>
      <c r="C26" s="496"/>
      <c r="D26" s="496"/>
      <c r="E26" s="517" t="s">
        <v>825</v>
      </c>
    </row>
    <row r="27" spans="1:5" s="12" customFormat="1">
      <c r="A27" s="495">
        <f>A26+1</f>
        <v>19</v>
      </c>
      <c r="B27" s="496" t="s">
        <v>806</v>
      </c>
      <c r="C27" s="496"/>
      <c r="D27" s="496"/>
      <c r="E27" s="517"/>
    </row>
    <row r="28" spans="1:5" s="12" customFormat="1" ht="24">
      <c r="A28" s="495">
        <f t="shared" ref="A28:A35" si="1">A27+1</f>
        <v>20</v>
      </c>
      <c r="B28" s="496" t="s">
        <v>805</v>
      </c>
      <c r="C28" s="496"/>
      <c r="D28" s="496"/>
      <c r="E28" s="517"/>
    </row>
    <row r="29" spans="1:5" s="12" customFormat="1">
      <c r="A29" s="495">
        <f t="shared" si="1"/>
        <v>21</v>
      </c>
      <c r="B29" s="496" t="s">
        <v>4</v>
      </c>
      <c r="C29" s="498" t="s">
        <v>910</v>
      </c>
      <c r="D29" s="498"/>
      <c r="E29" s="517"/>
    </row>
    <row r="30" spans="1:5" s="12" customFormat="1">
      <c r="A30" s="495">
        <f t="shared" si="1"/>
        <v>22</v>
      </c>
      <c r="B30" s="496" t="s">
        <v>818</v>
      </c>
      <c r="C30" s="498" t="s">
        <v>826</v>
      </c>
      <c r="D30" s="498"/>
      <c r="E30" s="517"/>
    </row>
    <row r="31" spans="1:5" s="12" customFormat="1">
      <c r="A31" s="495">
        <f t="shared" si="1"/>
        <v>23</v>
      </c>
      <c r="B31" s="496" t="s">
        <v>816</v>
      </c>
      <c r="C31" s="496" t="s">
        <v>5</v>
      </c>
      <c r="D31" s="496"/>
      <c r="E31" s="517"/>
    </row>
    <row r="32" spans="1:5" s="12" customFormat="1" ht="24">
      <c r="A32" s="495">
        <f t="shared" si="1"/>
        <v>24</v>
      </c>
      <c r="B32" s="496" t="s">
        <v>815</v>
      </c>
      <c r="C32" s="496" t="s">
        <v>817</v>
      </c>
      <c r="D32" s="496"/>
      <c r="E32" s="517"/>
    </row>
    <row r="33" spans="1:5" s="12" customFormat="1">
      <c r="A33" s="495">
        <f t="shared" si="1"/>
        <v>25</v>
      </c>
      <c r="B33" s="496" t="s">
        <v>814</v>
      </c>
      <c r="C33" s="496" t="s">
        <v>6</v>
      </c>
      <c r="D33" s="496"/>
      <c r="E33" s="517"/>
    </row>
    <row r="34" spans="1:5" s="12" customFormat="1" ht="36">
      <c r="A34" s="495">
        <f t="shared" si="1"/>
        <v>26</v>
      </c>
      <c r="B34" s="496" t="s">
        <v>813</v>
      </c>
      <c r="C34" s="496" t="s">
        <v>913</v>
      </c>
      <c r="D34" s="496"/>
    </row>
    <row r="35" spans="1:5" s="12" customFormat="1" ht="36">
      <c r="A35" s="495">
        <f t="shared" si="1"/>
        <v>27</v>
      </c>
      <c r="B35" s="496" t="s">
        <v>812</v>
      </c>
      <c r="C35" s="496" t="s">
        <v>911</v>
      </c>
      <c r="D35" s="496"/>
    </row>
    <row r="36" spans="1:5" s="509" customFormat="1">
      <c r="A36" s="507"/>
      <c r="B36" s="508"/>
      <c r="C36" s="508"/>
      <c r="D36" s="508"/>
    </row>
    <row r="37" spans="1:5" s="505" customFormat="1">
      <c r="A37" s="523" t="s">
        <v>894</v>
      </c>
      <c r="B37" s="524"/>
      <c r="C37" s="524"/>
      <c r="D37" s="525"/>
    </row>
    <row r="38" spans="1:5">
      <c r="A38" s="499" t="s">
        <v>851</v>
      </c>
      <c r="B38" s="411" t="s">
        <v>0</v>
      </c>
      <c r="C38" s="411" t="s">
        <v>1</v>
      </c>
      <c r="D38" s="411" t="s">
        <v>2</v>
      </c>
    </row>
    <row r="39" spans="1:5" s="12" customFormat="1">
      <c r="A39" s="495">
        <f>A35+1</f>
        <v>28</v>
      </c>
      <c r="B39" s="496" t="s">
        <v>845</v>
      </c>
      <c r="C39" s="500"/>
      <c r="D39" s="496"/>
    </row>
    <row r="40" spans="1:5" s="12" customFormat="1">
      <c r="A40" s="495">
        <f>A39+1</f>
        <v>29</v>
      </c>
      <c r="B40" s="496" t="s">
        <v>846</v>
      </c>
      <c r="C40" s="500"/>
      <c r="D40" s="496"/>
    </row>
    <row r="41" spans="1:5" s="12" customFormat="1">
      <c r="A41" s="495">
        <f>A40+1</f>
        <v>30</v>
      </c>
      <c r="B41" s="496" t="s">
        <v>847</v>
      </c>
      <c r="C41" s="500"/>
      <c r="D41" s="496"/>
    </row>
    <row r="42" spans="1:5" s="509" customFormat="1">
      <c r="A42" s="507"/>
      <c r="B42" s="508"/>
      <c r="C42" s="508"/>
      <c r="D42" s="508"/>
    </row>
    <row r="43" spans="1:5" s="509" customFormat="1">
      <c r="A43" s="523" t="s">
        <v>890</v>
      </c>
      <c r="B43" s="524"/>
      <c r="C43" s="524"/>
      <c r="D43" s="525"/>
    </row>
    <row r="44" spans="1:5">
      <c r="A44" s="499" t="s">
        <v>851</v>
      </c>
      <c r="B44" s="411" t="s">
        <v>0</v>
      </c>
      <c r="C44" s="411" t="s">
        <v>1</v>
      </c>
      <c r="D44" s="411" t="s">
        <v>2</v>
      </c>
    </row>
    <row r="45" spans="1:5" s="12" customFormat="1" ht="24">
      <c r="A45" s="495">
        <f>A41+1</f>
        <v>31</v>
      </c>
      <c r="B45" s="496" t="s">
        <v>848</v>
      </c>
      <c r="C45" s="496" t="s">
        <v>891</v>
      </c>
      <c r="D45" s="496"/>
    </row>
    <row r="46" spans="1:5" s="12" customFormat="1" ht="36">
      <c r="A46" s="495">
        <f>A45+1</f>
        <v>32</v>
      </c>
      <c r="B46" s="496" t="s">
        <v>892</v>
      </c>
      <c r="C46" s="496" t="s">
        <v>914</v>
      </c>
      <c r="D46" s="496"/>
    </row>
    <row r="47" spans="1:5" s="12" customFormat="1" ht="24">
      <c r="A47" s="495">
        <f t="shared" ref="A47:A50" si="2">A46+1</f>
        <v>33</v>
      </c>
      <c r="B47" s="496" t="s">
        <v>822</v>
      </c>
      <c r="C47" s="496" t="s">
        <v>819</v>
      </c>
      <c r="D47" s="496"/>
    </row>
    <row r="48" spans="1:5" s="12" customFormat="1">
      <c r="A48" s="495">
        <f t="shared" si="2"/>
        <v>34</v>
      </c>
      <c r="B48" s="496" t="s">
        <v>823</v>
      </c>
      <c r="C48" s="496" t="s">
        <v>820</v>
      </c>
      <c r="D48" s="496"/>
    </row>
    <row r="49" spans="1:4" s="12" customFormat="1" ht="36">
      <c r="A49" s="495">
        <f t="shared" si="2"/>
        <v>35</v>
      </c>
      <c r="B49" s="496" t="s">
        <v>813</v>
      </c>
      <c r="C49" s="496" t="s">
        <v>913</v>
      </c>
      <c r="D49" s="496"/>
    </row>
    <row r="50" spans="1:4" s="12" customFormat="1">
      <c r="A50" s="495">
        <f t="shared" si="2"/>
        <v>36</v>
      </c>
      <c r="B50" s="496" t="s">
        <v>824</v>
      </c>
      <c r="C50" s="496" t="s">
        <v>912</v>
      </c>
      <c r="D50" s="496"/>
    </row>
    <row r="51" spans="1:4" s="509" customFormat="1">
      <c r="A51" s="507"/>
      <c r="B51" s="508"/>
      <c r="C51" s="508"/>
      <c r="D51" s="508"/>
    </row>
    <row r="52" spans="1:4" s="509" customFormat="1" ht="13.5" customHeight="1">
      <c r="A52" s="523" t="s">
        <v>893</v>
      </c>
      <c r="B52" s="524"/>
      <c r="C52" s="524"/>
      <c r="D52" s="525"/>
    </row>
    <row r="53" spans="1:4">
      <c r="A53" s="499" t="s">
        <v>851</v>
      </c>
      <c r="B53" s="411" t="s">
        <v>0</v>
      </c>
      <c r="C53" s="411" t="s">
        <v>1</v>
      </c>
      <c r="D53" s="411" t="s">
        <v>2</v>
      </c>
    </row>
    <row r="54" spans="1:4" s="12" customFormat="1" ht="24">
      <c r="A54" s="495">
        <f>A50+1</f>
        <v>37</v>
      </c>
      <c r="B54" s="496" t="s">
        <v>800</v>
      </c>
      <c r="C54" s="496" t="s">
        <v>891</v>
      </c>
      <c r="D54" s="496"/>
    </row>
    <row r="55" spans="1:4" s="12" customFormat="1">
      <c r="A55" s="495">
        <f>A54+1</f>
        <v>38</v>
      </c>
      <c r="B55" s="496" t="s">
        <v>806</v>
      </c>
      <c r="C55" s="496" t="s">
        <v>821</v>
      </c>
      <c r="D55" s="496"/>
    </row>
    <row r="56" spans="1:4" s="12" customFormat="1">
      <c r="A56" s="495">
        <f t="shared" ref="A56:A61" si="3">A55+1</f>
        <v>39</v>
      </c>
      <c r="B56" s="496" t="s">
        <v>807</v>
      </c>
      <c r="C56" s="496" t="s">
        <v>821</v>
      </c>
      <c r="D56" s="496"/>
    </row>
    <row r="57" spans="1:4" s="12" customFormat="1" ht="24">
      <c r="A57" s="495">
        <f t="shared" si="3"/>
        <v>40</v>
      </c>
      <c r="B57" s="496" t="s">
        <v>827</v>
      </c>
      <c r="C57" s="496" t="s">
        <v>801</v>
      </c>
      <c r="D57" s="496"/>
    </row>
    <row r="58" spans="1:4" s="12" customFormat="1" ht="36">
      <c r="A58" s="495">
        <f t="shared" si="3"/>
        <v>41</v>
      </c>
      <c r="B58" s="496" t="s">
        <v>813</v>
      </c>
      <c r="C58" s="496" t="s">
        <v>913</v>
      </c>
      <c r="D58" s="496"/>
    </row>
    <row r="59" spans="1:4" s="12" customFormat="1" ht="24">
      <c r="A59" s="495">
        <f t="shared" si="3"/>
        <v>42</v>
      </c>
      <c r="B59" s="496" t="s">
        <v>828</v>
      </c>
      <c r="C59" s="496" t="s">
        <v>829</v>
      </c>
      <c r="D59" s="496"/>
    </row>
    <row r="60" spans="1:4" s="12" customFormat="1">
      <c r="A60" s="495">
        <f t="shared" si="3"/>
        <v>43</v>
      </c>
      <c r="B60" s="496" t="s">
        <v>834</v>
      </c>
      <c r="C60" s="496"/>
      <c r="D60" s="496"/>
    </row>
    <row r="61" spans="1:4" s="12" customFormat="1">
      <c r="A61" s="495">
        <f t="shared" si="3"/>
        <v>44</v>
      </c>
      <c r="B61" s="496" t="s">
        <v>814</v>
      </c>
      <c r="C61" s="496" t="s">
        <v>8</v>
      </c>
      <c r="D61" s="496"/>
    </row>
    <row r="62" spans="1:4" s="505" customFormat="1"/>
    <row r="63" spans="1:4" s="505" customFormat="1" ht="54" customHeight="1">
      <c r="A63" s="519" t="s">
        <v>898</v>
      </c>
      <c r="B63" s="519"/>
      <c r="C63" s="519"/>
      <c r="D63" s="519"/>
    </row>
    <row r="64" spans="1:4" s="505" customFormat="1">
      <c r="A64" s="510"/>
      <c r="B64" s="509"/>
      <c r="C64" s="509"/>
      <c r="D64" s="509"/>
    </row>
    <row r="65" spans="1:4" s="505" customFormat="1" ht="22.5" customHeight="1">
      <c r="A65" s="521" t="s">
        <v>895</v>
      </c>
      <c r="B65" s="521"/>
      <c r="C65" s="509"/>
      <c r="D65" s="509"/>
    </row>
    <row r="66" spans="1:4" s="505" customFormat="1" ht="22.5" customHeight="1">
      <c r="A66" s="518" t="s">
        <v>896</v>
      </c>
      <c r="B66" s="518"/>
      <c r="C66" s="518"/>
      <c r="D66" s="518"/>
    </row>
    <row r="67" spans="1:4" s="505" customFormat="1" ht="22.5" customHeight="1">
      <c r="A67" s="511" t="s">
        <v>897</v>
      </c>
      <c r="B67" s="509"/>
      <c r="C67" s="509"/>
      <c r="D67" s="509"/>
    </row>
  </sheetData>
  <mergeCells count="11">
    <mergeCell ref="C1:D1"/>
    <mergeCell ref="A4:D4"/>
    <mergeCell ref="A52:D52"/>
    <mergeCell ref="A37:D37"/>
    <mergeCell ref="A24:D24"/>
    <mergeCell ref="A43:D43"/>
    <mergeCell ref="E26:E33"/>
    <mergeCell ref="A66:D66"/>
    <mergeCell ref="A63:D63"/>
    <mergeCell ref="A2:D2"/>
    <mergeCell ref="A65:B65"/>
  </mergeCells>
  <phoneticPr fontId="2"/>
  <pageMargins left="0.7" right="0.7" top="0.75" bottom="0.75" header="0.3" footer="0.3"/>
  <pageSetup paperSize="9" scale="92" fitToHeight="0" orientation="portrait" r:id="rId1"/>
  <headerFooter>
    <oddFooter>&amp;C&amp;P/&amp;N</oddFooter>
  </headerFooter>
  <rowBreaks count="1" manualBreakCount="1">
    <brk id="36"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35"/>
  <sheetViews>
    <sheetView view="pageBreakPreview" zoomScale="75" zoomScaleNormal="100" zoomScaleSheetLayoutView="100" workbookViewId="0"/>
  </sheetViews>
  <sheetFormatPr defaultColWidth="3" defaultRowHeight="21" customHeight="1"/>
  <cols>
    <col min="1" max="1" width="3" style="363" customWidth="1"/>
    <col min="2" max="4" width="3" style="407" customWidth="1"/>
    <col min="5" max="16384" width="3" style="363"/>
  </cols>
  <sheetData>
    <row r="1" spans="1:53" ht="24" customHeight="1">
      <c r="A1" s="1" t="s">
        <v>673</v>
      </c>
      <c r="B1" s="362"/>
      <c r="C1" s="362"/>
      <c r="D1" s="362"/>
      <c r="E1" s="632" t="s">
        <v>636</v>
      </c>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535">
        <f>'1'!$F$10</f>
        <v>0</v>
      </c>
      <c r="AW1" s="535"/>
      <c r="AX1" s="535"/>
      <c r="AY1" s="535"/>
      <c r="AZ1" s="535"/>
      <c r="BA1" s="362"/>
    </row>
    <row r="2" spans="1:53" ht="14.25" customHeight="1">
      <c r="A2" s="364"/>
      <c r="B2" s="364"/>
      <c r="C2" s="364"/>
      <c r="D2" s="364"/>
      <c r="E2" s="364"/>
      <c r="F2" s="364"/>
      <c r="G2" s="364"/>
      <c r="H2" s="364"/>
      <c r="I2" s="364"/>
      <c r="J2" s="364"/>
      <c r="K2" s="364"/>
      <c r="L2" s="364"/>
      <c r="M2" s="364"/>
      <c r="N2" s="364"/>
      <c r="O2" s="364"/>
      <c r="P2" s="364"/>
      <c r="Q2" s="365"/>
      <c r="R2" s="365"/>
      <c r="S2" s="365"/>
      <c r="T2" s="365"/>
      <c r="U2" s="365"/>
      <c r="V2" s="365"/>
      <c r="W2" s="365"/>
      <c r="X2" s="365"/>
      <c r="Y2" s="365"/>
      <c r="Z2" s="365"/>
      <c r="AA2" s="366"/>
      <c r="AB2" s="366"/>
      <c r="AC2" s="366"/>
      <c r="AD2" s="366"/>
      <c r="AE2" s="366"/>
      <c r="AF2" s="366"/>
      <c r="AG2" s="366"/>
      <c r="AH2" s="366"/>
      <c r="AI2" s="365"/>
      <c r="AJ2" s="365"/>
      <c r="AK2" s="365"/>
      <c r="AL2" s="365"/>
      <c r="AM2" s="365"/>
      <c r="AN2" s="365"/>
      <c r="AO2" s="365"/>
      <c r="AP2" s="365"/>
      <c r="AQ2" s="365"/>
      <c r="AR2" s="366"/>
      <c r="AS2" s="366"/>
      <c r="AT2" s="366"/>
      <c r="AU2" s="366"/>
      <c r="AV2" s="366"/>
      <c r="AW2" s="366"/>
      <c r="AX2" s="366"/>
      <c r="AY2" s="366"/>
      <c r="AZ2" s="364"/>
    </row>
    <row r="3" spans="1:53" s="367" customFormat="1" ht="24" customHeight="1">
      <c r="A3" s="633" t="s">
        <v>637</v>
      </c>
      <c r="B3" s="634"/>
      <c r="C3" s="634"/>
      <c r="D3" s="634"/>
      <c r="E3" s="634"/>
      <c r="F3" s="634"/>
      <c r="G3" s="634"/>
      <c r="H3" s="634"/>
      <c r="I3" s="635"/>
      <c r="J3" s="608"/>
      <c r="K3" s="609"/>
      <c r="L3" s="609"/>
      <c r="M3" s="609"/>
      <c r="N3" s="609"/>
      <c r="O3" s="609"/>
      <c r="P3" s="609"/>
      <c r="Q3" s="609"/>
      <c r="R3" s="609"/>
      <c r="S3" s="609"/>
      <c r="T3" s="609"/>
      <c r="U3" s="609"/>
      <c r="V3" s="609"/>
      <c r="W3" s="609"/>
      <c r="X3" s="609"/>
      <c r="Y3" s="609"/>
      <c r="Z3" s="610"/>
      <c r="AA3" s="633" t="s">
        <v>638</v>
      </c>
      <c r="AB3" s="634"/>
      <c r="AC3" s="634"/>
      <c r="AD3" s="634"/>
      <c r="AE3" s="634"/>
      <c r="AF3" s="634"/>
      <c r="AG3" s="634"/>
      <c r="AH3" s="634"/>
      <c r="AI3" s="634"/>
      <c r="AJ3" s="636"/>
      <c r="AK3" s="603"/>
      <c r="AL3" s="603"/>
      <c r="AM3" s="603"/>
      <c r="AN3" s="603"/>
      <c r="AO3" s="603"/>
      <c r="AP3" s="603"/>
      <c r="AQ3" s="603"/>
      <c r="AR3" s="603"/>
      <c r="AS3" s="603"/>
      <c r="AT3" s="603"/>
      <c r="AU3" s="603"/>
      <c r="AV3" s="603"/>
      <c r="AW3" s="603"/>
      <c r="AX3" s="603"/>
      <c r="AY3" s="603"/>
      <c r="AZ3" s="604"/>
    </row>
    <row r="4" spans="1:53" s="367" customFormat="1" ht="24" customHeight="1">
      <c r="A4" s="633" t="s">
        <v>639</v>
      </c>
      <c r="B4" s="634"/>
      <c r="C4" s="634"/>
      <c r="D4" s="634"/>
      <c r="E4" s="634"/>
      <c r="F4" s="634"/>
      <c r="G4" s="634"/>
      <c r="H4" s="634"/>
      <c r="I4" s="635"/>
      <c r="J4" s="636" t="s">
        <v>640</v>
      </c>
      <c r="K4" s="603"/>
      <c r="L4" s="603"/>
      <c r="M4" s="603"/>
      <c r="N4" s="603"/>
      <c r="O4" s="603"/>
      <c r="P4" s="603"/>
      <c r="Q4" s="604"/>
      <c r="R4" s="637" t="s">
        <v>641</v>
      </c>
      <c r="S4" s="638"/>
      <c r="T4" s="638"/>
      <c r="U4" s="638"/>
      <c r="V4" s="638"/>
      <c r="W4" s="638"/>
      <c r="X4" s="638"/>
      <c r="Y4" s="638"/>
      <c r="Z4" s="639"/>
      <c r="AA4" s="636" t="s">
        <v>640</v>
      </c>
      <c r="AB4" s="603"/>
      <c r="AC4" s="603"/>
      <c r="AD4" s="603"/>
      <c r="AE4" s="603"/>
      <c r="AF4" s="603"/>
      <c r="AG4" s="603"/>
      <c r="AH4" s="603"/>
      <c r="AI4" s="604"/>
      <c r="AJ4" s="633" t="s">
        <v>642</v>
      </c>
      <c r="AK4" s="634"/>
      <c r="AL4" s="634"/>
      <c r="AM4" s="634"/>
      <c r="AN4" s="634"/>
      <c r="AO4" s="634"/>
      <c r="AP4" s="634"/>
      <c r="AQ4" s="634"/>
      <c r="AR4" s="635"/>
      <c r="AS4" s="603" t="s">
        <v>640</v>
      </c>
      <c r="AT4" s="603"/>
      <c r="AU4" s="603"/>
      <c r="AV4" s="603"/>
      <c r="AW4" s="603"/>
      <c r="AX4" s="603"/>
      <c r="AY4" s="603"/>
      <c r="AZ4" s="604"/>
    </row>
    <row r="5" spans="1:53" s="367" customFormat="1" ht="15" customHeight="1">
      <c r="A5" s="605" t="s">
        <v>643</v>
      </c>
      <c r="B5" s="606"/>
      <c r="C5" s="606"/>
      <c r="D5" s="606"/>
      <c r="E5" s="606"/>
      <c r="F5" s="606"/>
      <c r="G5" s="606"/>
      <c r="H5" s="606"/>
      <c r="I5" s="607"/>
      <c r="J5" s="608"/>
      <c r="K5" s="609"/>
      <c r="L5" s="609"/>
      <c r="M5" s="609"/>
      <c r="N5" s="609"/>
      <c r="O5" s="609"/>
      <c r="P5" s="609"/>
      <c r="Q5" s="610"/>
      <c r="R5" s="614" t="s">
        <v>644</v>
      </c>
      <c r="S5" s="615"/>
      <c r="T5" s="615"/>
      <c r="U5" s="615"/>
      <c r="V5" s="615"/>
      <c r="W5" s="615"/>
      <c r="X5" s="615"/>
      <c r="Y5" s="615"/>
      <c r="Z5" s="616"/>
      <c r="AA5" s="608"/>
      <c r="AB5" s="609"/>
      <c r="AC5" s="609"/>
      <c r="AD5" s="609"/>
      <c r="AE5" s="609"/>
      <c r="AF5" s="609"/>
      <c r="AG5" s="609"/>
      <c r="AH5" s="609"/>
      <c r="AI5" s="610"/>
      <c r="AJ5" s="620" t="s">
        <v>645</v>
      </c>
      <c r="AK5" s="621"/>
      <c r="AL5" s="621"/>
      <c r="AM5" s="621"/>
      <c r="AN5" s="621"/>
      <c r="AO5" s="621"/>
      <c r="AP5" s="621"/>
      <c r="AQ5" s="621"/>
      <c r="AR5" s="622"/>
      <c r="AS5" s="626"/>
      <c r="AT5" s="627"/>
      <c r="AU5" s="627"/>
      <c r="AV5" s="627"/>
      <c r="AW5" s="627"/>
      <c r="AX5" s="627"/>
      <c r="AY5" s="627"/>
      <c r="AZ5" s="628"/>
    </row>
    <row r="6" spans="1:53" s="367" customFormat="1" ht="11.25" customHeight="1">
      <c r="A6" s="629" t="s">
        <v>646</v>
      </c>
      <c r="B6" s="630"/>
      <c r="C6" s="630"/>
      <c r="D6" s="630"/>
      <c r="E6" s="630"/>
      <c r="F6" s="630"/>
      <c r="G6" s="630"/>
      <c r="H6" s="630"/>
      <c r="I6" s="631"/>
      <c r="J6" s="611"/>
      <c r="K6" s="612"/>
      <c r="L6" s="612"/>
      <c r="M6" s="612"/>
      <c r="N6" s="612"/>
      <c r="O6" s="612"/>
      <c r="P6" s="612"/>
      <c r="Q6" s="613"/>
      <c r="R6" s="617"/>
      <c r="S6" s="618"/>
      <c r="T6" s="618"/>
      <c r="U6" s="618"/>
      <c r="V6" s="618"/>
      <c r="W6" s="618"/>
      <c r="X6" s="618"/>
      <c r="Y6" s="618"/>
      <c r="Z6" s="619"/>
      <c r="AA6" s="611"/>
      <c r="AB6" s="612"/>
      <c r="AC6" s="612"/>
      <c r="AD6" s="612"/>
      <c r="AE6" s="612"/>
      <c r="AF6" s="612"/>
      <c r="AG6" s="612"/>
      <c r="AH6" s="612"/>
      <c r="AI6" s="613"/>
      <c r="AJ6" s="623"/>
      <c r="AK6" s="624"/>
      <c r="AL6" s="624"/>
      <c r="AM6" s="624"/>
      <c r="AN6" s="624"/>
      <c r="AO6" s="624"/>
      <c r="AP6" s="624"/>
      <c r="AQ6" s="624"/>
      <c r="AR6" s="625"/>
      <c r="AS6" s="611"/>
      <c r="AT6" s="612"/>
      <c r="AU6" s="612"/>
      <c r="AV6" s="612"/>
      <c r="AW6" s="612"/>
      <c r="AX6" s="612"/>
      <c r="AY6" s="612"/>
      <c r="AZ6" s="613"/>
    </row>
    <row r="7" spans="1:53" s="367" customFormat="1" ht="17.25" customHeight="1">
      <c r="A7" s="658" t="s">
        <v>647</v>
      </c>
      <c r="B7" s="658"/>
      <c r="C7" s="658"/>
      <c r="D7" s="658"/>
      <c r="E7" s="658"/>
      <c r="F7" s="642" t="s">
        <v>648</v>
      </c>
      <c r="G7" s="642"/>
      <c r="H7" s="642"/>
      <c r="I7" s="642"/>
      <c r="J7" s="658" t="s">
        <v>649</v>
      </c>
      <c r="K7" s="658"/>
      <c r="L7" s="658"/>
      <c r="M7" s="658"/>
      <c r="N7" s="658"/>
      <c r="O7" s="636"/>
      <c r="P7" s="640" t="s">
        <v>650</v>
      </c>
      <c r="Q7" s="640"/>
      <c r="R7" s="640"/>
      <c r="S7" s="640"/>
      <c r="T7" s="640"/>
      <c r="U7" s="640"/>
      <c r="V7" s="640"/>
      <c r="W7" s="640" t="s">
        <v>651</v>
      </c>
      <c r="X7" s="640"/>
      <c r="Y7" s="640"/>
      <c r="Z7" s="640"/>
      <c r="AA7" s="640"/>
      <c r="AB7" s="640"/>
      <c r="AC7" s="640"/>
      <c r="AD7" s="610" t="s">
        <v>652</v>
      </c>
      <c r="AE7" s="640"/>
      <c r="AF7" s="640"/>
      <c r="AG7" s="640"/>
      <c r="AH7" s="640"/>
      <c r="AI7" s="640"/>
      <c r="AJ7" s="608"/>
      <c r="AK7" s="640" t="s">
        <v>653</v>
      </c>
      <c r="AL7" s="640"/>
      <c r="AM7" s="640"/>
      <c r="AN7" s="640"/>
      <c r="AO7" s="640"/>
      <c r="AP7" s="640"/>
      <c r="AQ7" s="640"/>
      <c r="AR7" s="641" t="s">
        <v>654</v>
      </c>
      <c r="AS7" s="642"/>
      <c r="AT7" s="642"/>
      <c r="AU7" s="642" t="s">
        <v>655</v>
      </c>
      <c r="AV7" s="642"/>
      <c r="AW7" s="642"/>
      <c r="AX7" s="643" t="s">
        <v>656</v>
      </c>
      <c r="AY7" s="644"/>
      <c r="AZ7" s="645"/>
    </row>
    <row r="8" spans="1:53" s="367" customFormat="1" ht="17.25" customHeight="1">
      <c r="A8" s="658"/>
      <c r="B8" s="658"/>
      <c r="C8" s="658"/>
      <c r="D8" s="658"/>
      <c r="E8" s="658"/>
      <c r="F8" s="642"/>
      <c r="G8" s="642"/>
      <c r="H8" s="642"/>
      <c r="I8" s="642"/>
      <c r="J8" s="658"/>
      <c r="K8" s="658"/>
      <c r="L8" s="658"/>
      <c r="M8" s="658"/>
      <c r="N8" s="658"/>
      <c r="O8" s="636"/>
      <c r="P8" s="368">
        <v>1</v>
      </c>
      <c r="Q8" s="369">
        <v>2</v>
      </c>
      <c r="R8" s="369">
        <v>3</v>
      </c>
      <c r="S8" s="369">
        <v>4</v>
      </c>
      <c r="T8" s="369">
        <v>5</v>
      </c>
      <c r="U8" s="369">
        <v>6</v>
      </c>
      <c r="V8" s="370">
        <v>7</v>
      </c>
      <c r="W8" s="368">
        <v>8</v>
      </c>
      <c r="X8" s="369">
        <v>9</v>
      </c>
      <c r="Y8" s="369">
        <v>10</v>
      </c>
      <c r="Z8" s="369">
        <v>11</v>
      </c>
      <c r="AA8" s="369">
        <v>12</v>
      </c>
      <c r="AB8" s="369">
        <v>13</v>
      </c>
      <c r="AC8" s="370">
        <v>14</v>
      </c>
      <c r="AD8" s="371">
        <v>15</v>
      </c>
      <c r="AE8" s="369">
        <v>16</v>
      </c>
      <c r="AF8" s="369">
        <v>17</v>
      </c>
      <c r="AG8" s="369">
        <v>18</v>
      </c>
      <c r="AH8" s="369">
        <v>19</v>
      </c>
      <c r="AI8" s="369">
        <v>20</v>
      </c>
      <c r="AJ8" s="372">
        <v>21</v>
      </c>
      <c r="AK8" s="368">
        <v>22</v>
      </c>
      <c r="AL8" s="369">
        <v>23</v>
      </c>
      <c r="AM8" s="369">
        <v>24</v>
      </c>
      <c r="AN8" s="369">
        <v>25</v>
      </c>
      <c r="AO8" s="369">
        <v>26</v>
      </c>
      <c r="AP8" s="369">
        <v>27</v>
      </c>
      <c r="AQ8" s="370">
        <v>28</v>
      </c>
      <c r="AR8" s="641"/>
      <c r="AS8" s="642"/>
      <c r="AT8" s="642"/>
      <c r="AU8" s="642"/>
      <c r="AV8" s="642"/>
      <c r="AW8" s="642"/>
      <c r="AX8" s="646"/>
      <c r="AY8" s="647"/>
      <c r="AZ8" s="648"/>
    </row>
    <row r="9" spans="1:53" s="367" customFormat="1" ht="17.25" customHeight="1">
      <c r="A9" s="658"/>
      <c r="B9" s="658"/>
      <c r="C9" s="658"/>
      <c r="D9" s="658"/>
      <c r="E9" s="658"/>
      <c r="F9" s="642"/>
      <c r="G9" s="642"/>
      <c r="H9" s="642"/>
      <c r="I9" s="642"/>
      <c r="J9" s="658"/>
      <c r="K9" s="658"/>
      <c r="L9" s="658"/>
      <c r="M9" s="658"/>
      <c r="N9" s="658"/>
      <c r="O9" s="636"/>
      <c r="P9" s="373"/>
      <c r="Q9" s="374"/>
      <c r="R9" s="374"/>
      <c r="S9" s="374"/>
      <c r="T9" s="374"/>
      <c r="U9" s="374"/>
      <c r="V9" s="375"/>
      <c r="W9" s="376"/>
      <c r="X9" s="374"/>
      <c r="Y9" s="374"/>
      <c r="Z9" s="374"/>
      <c r="AA9" s="374"/>
      <c r="AB9" s="374"/>
      <c r="AC9" s="375"/>
      <c r="AD9" s="377"/>
      <c r="AE9" s="374"/>
      <c r="AF9" s="374"/>
      <c r="AG9" s="374"/>
      <c r="AH9" s="374"/>
      <c r="AI9" s="374"/>
      <c r="AJ9" s="378"/>
      <c r="AK9" s="376"/>
      <c r="AL9" s="374"/>
      <c r="AM9" s="374"/>
      <c r="AN9" s="374"/>
      <c r="AO9" s="374"/>
      <c r="AP9" s="374"/>
      <c r="AQ9" s="375"/>
      <c r="AR9" s="641"/>
      <c r="AS9" s="642"/>
      <c r="AT9" s="642"/>
      <c r="AU9" s="642"/>
      <c r="AV9" s="642"/>
      <c r="AW9" s="642"/>
      <c r="AX9" s="649"/>
      <c r="AY9" s="650"/>
      <c r="AZ9" s="651"/>
    </row>
    <row r="10" spans="1:53" s="367" customFormat="1" ht="24" customHeight="1">
      <c r="A10" s="652"/>
      <c r="B10" s="652"/>
      <c r="C10" s="652"/>
      <c r="D10" s="652"/>
      <c r="E10" s="652"/>
      <c r="F10" s="653"/>
      <c r="G10" s="653"/>
      <c r="H10" s="653"/>
      <c r="I10" s="653"/>
      <c r="J10" s="652"/>
      <c r="K10" s="652"/>
      <c r="L10" s="652"/>
      <c r="M10" s="652"/>
      <c r="N10" s="652"/>
      <c r="O10" s="654"/>
      <c r="P10" s="379"/>
      <c r="Q10" s="380"/>
      <c r="R10" s="380"/>
      <c r="S10" s="380"/>
      <c r="T10" s="380"/>
      <c r="U10" s="380"/>
      <c r="V10" s="381"/>
      <c r="W10" s="379"/>
      <c r="X10" s="380"/>
      <c r="Y10" s="380"/>
      <c r="Z10" s="380"/>
      <c r="AA10" s="380"/>
      <c r="AB10" s="380"/>
      <c r="AC10" s="381"/>
      <c r="AD10" s="382"/>
      <c r="AE10" s="380"/>
      <c r="AF10" s="380"/>
      <c r="AG10" s="380"/>
      <c r="AH10" s="380"/>
      <c r="AI10" s="380"/>
      <c r="AJ10" s="383"/>
      <c r="AK10" s="379"/>
      <c r="AL10" s="380"/>
      <c r="AM10" s="380"/>
      <c r="AN10" s="380"/>
      <c r="AO10" s="380"/>
      <c r="AP10" s="380"/>
      <c r="AQ10" s="381"/>
      <c r="AR10" s="655">
        <f>SUM(P10:AQ10)</f>
        <v>0</v>
      </c>
      <c r="AS10" s="655"/>
      <c r="AT10" s="656"/>
      <c r="AU10" s="657">
        <f>+AR10/4</f>
        <v>0</v>
      </c>
      <c r="AV10" s="655"/>
      <c r="AW10" s="656"/>
      <c r="AX10" s="657">
        <f>IF(AR$22&lt;32,ROUNDDOWN(AU10/32,1),ROUNDDOWN(AU10/AR$22,1))</f>
        <v>0</v>
      </c>
      <c r="AY10" s="655"/>
      <c r="AZ10" s="656"/>
    </row>
    <row r="11" spans="1:53" s="367" customFormat="1" ht="24" customHeight="1">
      <c r="A11" s="659"/>
      <c r="B11" s="659"/>
      <c r="C11" s="659"/>
      <c r="D11" s="659"/>
      <c r="E11" s="659"/>
      <c r="F11" s="660"/>
      <c r="G11" s="660"/>
      <c r="H11" s="660"/>
      <c r="I11" s="660"/>
      <c r="J11" s="659"/>
      <c r="K11" s="659"/>
      <c r="L11" s="659"/>
      <c r="M11" s="659"/>
      <c r="N11" s="659"/>
      <c r="O11" s="661"/>
      <c r="P11" s="384"/>
      <c r="Q11" s="385"/>
      <c r="R11" s="385"/>
      <c r="S11" s="385"/>
      <c r="T11" s="385"/>
      <c r="U11" s="385"/>
      <c r="V11" s="386"/>
      <c r="W11" s="384"/>
      <c r="X11" s="385"/>
      <c r="Y11" s="385"/>
      <c r="Z11" s="385"/>
      <c r="AA11" s="385"/>
      <c r="AB11" s="385"/>
      <c r="AC11" s="386"/>
      <c r="AD11" s="387"/>
      <c r="AE11" s="385"/>
      <c r="AF11" s="385"/>
      <c r="AG11" s="385"/>
      <c r="AH11" s="385"/>
      <c r="AI11" s="385"/>
      <c r="AJ11" s="388"/>
      <c r="AK11" s="384"/>
      <c r="AL11" s="385"/>
      <c r="AM11" s="385"/>
      <c r="AN11" s="385"/>
      <c r="AO11" s="385"/>
      <c r="AP11" s="385"/>
      <c r="AQ11" s="386"/>
      <c r="AR11" s="662">
        <f t="shared" ref="AR11:AR21" si="0">SUM(P11:AQ11)</f>
        <v>0</v>
      </c>
      <c r="AS11" s="662"/>
      <c r="AT11" s="663"/>
      <c r="AU11" s="664">
        <f t="shared" ref="AU11:AU20" si="1">+AR11/4</f>
        <v>0</v>
      </c>
      <c r="AV11" s="662"/>
      <c r="AW11" s="663"/>
      <c r="AX11" s="664">
        <f t="shared" ref="AX11:AX19" si="2">IF(AR$22&lt;32,ROUNDDOWN(AU11/32,1),ROUNDDOWN(AU11/AR$22,1))</f>
        <v>0</v>
      </c>
      <c r="AY11" s="662"/>
      <c r="AZ11" s="663"/>
    </row>
    <row r="12" spans="1:53" s="367" customFormat="1" ht="24" customHeight="1">
      <c r="A12" s="659"/>
      <c r="B12" s="659"/>
      <c r="C12" s="659"/>
      <c r="D12" s="659"/>
      <c r="E12" s="659"/>
      <c r="F12" s="660"/>
      <c r="G12" s="660"/>
      <c r="H12" s="660"/>
      <c r="I12" s="660"/>
      <c r="J12" s="659"/>
      <c r="K12" s="659"/>
      <c r="L12" s="659"/>
      <c r="M12" s="659"/>
      <c r="N12" s="659"/>
      <c r="O12" s="661"/>
      <c r="P12" s="384"/>
      <c r="Q12" s="385"/>
      <c r="R12" s="385"/>
      <c r="S12" s="385"/>
      <c r="T12" s="385"/>
      <c r="U12" s="385"/>
      <c r="V12" s="386"/>
      <c r="W12" s="384"/>
      <c r="X12" s="385"/>
      <c r="Y12" s="385"/>
      <c r="Z12" s="385"/>
      <c r="AA12" s="385"/>
      <c r="AB12" s="385"/>
      <c r="AC12" s="386"/>
      <c r="AD12" s="387"/>
      <c r="AE12" s="385"/>
      <c r="AF12" s="385"/>
      <c r="AG12" s="385"/>
      <c r="AH12" s="385"/>
      <c r="AI12" s="385"/>
      <c r="AJ12" s="388"/>
      <c r="AK12" s="384"/>
      <c r="AL12" s="385"/>
      <c r="AM12" s="385"/>
      <c r="AN12" s="385"/>
      <c r="AO12" s="385"/>
      <c r="AP12" s="385"/>
      <c r="AQ12" s="386"/>
      <c r="AR12" s="662">
        <f t="shared" si="0"/>
        <v>0</v>
      </c>
      <c r="AS12" s="662"/>
      <c r="AT12" s="663"/>
      <c r="AU12" s="664">
        <f t="shared" si="1"/>
        <v>0</v>
      </c>
      <c r="AV12" s="662"/>
      <c r="AW12" s="663"/>
      <c r="AX12" s="664">
        <f t="shared" si="2"/>
        <v>0</v>
      </c>
      <c r="AY12" s="662"/>
      <c r="AZ12" s="663"/>
    </row>
    <row r="13" spans="1:53" s="367" customFormat="1" ht="24" customHeight="1">
      <c r="A13" s="659"/>
      <c r="B13" s="659"/>
      <c r="C13" s="659"/>
      <c r="D13" s="659"/>
      <c r="E13" s="659"/>
      <c r="F13" s="660"/>
      <c r="G13" s="660"/>
      <c r="H13" s="660"/>
      <c r="I13" s="660"/>
      <c r="J13" s="659"/>
      <c r="K13" s="659"/>
      <c r="L13" s="659"/>
      <c r="M13" s="659"/>
      <c r="N13" s="659"/>
      <c r="O13" s="661"/>
      <c r="P13" s="384"/>
      <c r="Q13" s="385"/>
      <c r="R13" s="385"/>
      <c r="S13" s="385"/>
      <c r="T13" s="385"/>
      <c r="U13" s="385"/>
      <c r="V13" s="386"/>
      <c r="W13" s="384"/>
      <c r="X13" s="385"/>
      <c r="Y13" s="385"/>
      <c r="Z13" s="385"/>
      <c r="AA13" s="385"/>
      <c r="AB13" s="385"/>
      <c r="AC13" s="386"/>
      <c r="AD13" s="387"/>
      <c r="AE13" s="385"/>
      <c r="AF13" s="385"/>
      <c r="AG13" s="385"/>
      <c r="AH13" s="385"/>
      <c r="AI13" s="385"/>
      <c r="AJ13" s="388"/>
      <c r="AK13" s="384"/>
      <c r="AL13" s="385"/>
      <c r="AM13" s="385"/>
      <c r="AN13" s="385"/>
      <c r="AO13" s="385"/>
      <c r="AP13" s="385"/>
      <c r="AQ13" s="386"/>
      <c r="AR13" s="662">
        <f t="shared" si="0"/>
        <v>0</v>
      </c>
      <c r="AS13" s="662"/>
      <c r="AT13" s="663"/>
      <c r="AU13" s="664">
        <f t="shared" si="1"/>
        <v>0</v>
      </c>
      <c r="AV13" s="662"/>
      <c r="AW13" s="663"/>
      <c r="AX13" s="664">
        <f t="shared" si="2"/>
        <v>0</v>
      </c>
      <c r="AY13" s="662"/>
      <c r="AZ13" s="663"/>
    </row>
    <row r="14" spans="1:53" s="367" customFormat="1" ht="24" customHeight="1">
      <c r="A14" s="659"/>
      <c r="B14" s="659"/>
      <c r="C14" s="659"/>
      <c r="D14" s="659"/>
      <c r="E14" s="659"/>
      <c r="F14" s="660"/>
      <c r="G14" s="660"/>
      <c r="H14" s="660"/>
      <c r="I14" s="660"/>
      <c r="J14" s="659"/>
      <c r="K14" s="659"/>
      <c r="L14" s="659"/>
      <c r="M14" s="659"/>
      <c r="N14" s="659"/>
      <c r="O14" s="661"/>
      <c r="P14" s="384"/>
      <c r="Q14" s="385"/>
      <c r="R14" s="385"/>
      <c r="S14" s="385"/>
      <c r="T14" s="385"/>
      <c r="U14" s="385"/>
      <c r="V14" s="386"/>
      <c r="W14" s="384"/>
      <c r="X14" s="385"/>
      <c r="Y14" s="385"/>
      <c r="Z14" s="385"/>
      <c r="AA14" s="385"/>
      <c r="AB14" s="385"/>
      <c r="AC14" s="386"/>
      <c r="AD14" s="387"/>
      <c r="AE14" s="385"/>
      <c r="AF14" s="385"/>
      <c r="AG14" s="385"/>
      <c r="AH14" s="385"/>
      <c r="AI14" s="385"/>
      <c r="AJ14" s="388"/>
      <c r="AK14" s="384"/>
      <c r="AL14" s="385"/>
      <c r="AM14" s="385"/>
      <c r="AN14" s="385"/>
      <c r="AO14" s="385"/>
      <c r="AP14" s="385"/>
      <c r="AQ14" s="386"/>
      <c r="AR14" s="662">
        <f t="shared" si="0"/>
        <v>0</v>
      </c>
      <c r="AS14" s="662"/>
      <c r="AT14" s="663"/>
      <c r="AU14" s="664">
        <f t="shared" si="1"/>
        <v>0</v>
      </c>
      <c r="AV14" s="662"/>
      <c r="AW14" s="663"/>
      <c r="AX14" s="664">
        <f t="shared" si="2"/>
        <v>0</v>
      </c>
      <c r="AY14" s="662"/>
      <c r="AZ14" s="663"/>
    </row>
    <row r="15" spans="1:53" s="367" customFormat="1" ht="24" customHeight="1">
      <c r="A15" s="659"/>
      <c r="B15" s="659"/>
      <c r="C15" s="659"/>
      <c r="D15" s="659"/>
      <c r="E15" s="659"/>
      <c r="F15" s="660"/>
      <c r="G15" s="660"/>
      <c r="H15" s="660"/>
      <c r="I15" s="660"/>
      <c r="J15" s="659"/>
      <c r="K15" s="659"/>
      <c r="L15" s="659"/>
      <c r="M15" s="659"/>
      <c r="N15" s="659"/>
      <c r="O15" s="661"/>
      <c r="P15" s="384"/>
      <c r="Q15" s="385"/>
      <c r="R15" s="385"/>
      <c r="S15" s="385"/>
      <c r="T15" s="385"/>
      <c r="U15" s="385"/>
      <c r="V15" s="386"/>
      <c r="W15" s="384"/>
      <c r="X15" s="385"/>
      <c r="Y15" s="385"/>
      <c r="Z15" s="385"/>
      <c r="AA15" s="385"/>
      <c r="AB15" s="385"/>
      <c r="AC15" s="386"/>
      <c r="AD15" s="387"/>
      <c r="AE15" s="385"/>
      <c r="AF15" s="385"/>
      <c r="AG15" s="385"/>
      <c r="AH15" s="385"/>
      <c r="AI15" s="385"/>
      <c r="AJ15" s="388"/>
      <c r="AK15" s="384"/>
      <c r="AL15" s="385"/>
      <c r="AM15" s="385"/>
      <c r="AN15" s="385"/>
      <c r="AO15" s="385"/>
      <c r="AP15" s="385"/>
      <c r="AQ15" s="386"/>
      <c r="AR15" s="662">
        <f t="shared" si="0"/>
        <v>0</v>
      </c>
      <c r="AS15" s="662"/>
      <c r="AT15" s="663"/>
      <c r="AU15" s="664">
        <f t="shared" si="1"/>
        <v>0</v>
      </c>
      <c r="AV15" s="662"/>
      <c r="AW15" s="663"/>
      <c r="AX15" s="664">
        <f t="shared" si="2"/>
        <v>0</v>
      </c>
      <c r="AY15" s="662"/>
      <c r="AZ15" s="663"/>
    </row>
    <row r="16" spans="1:53" s="367" customFormat="1" ht="24" customHeight="1">
      <c r="A16" s="659"/>
      <c r="B16" s="659"/>
      <c r="C16" s="659"/>
      <c r="D16" s="659"/>
      <c r="E16" s="659"/>
      <c r="F16" s="659"/>
      <c r="G16" s="659"/>
      <c r="H16" s="659"/>
      <c r="I16" s="659"/>
      <c r="J16" s="659"/>
      <c r="K16" s="659"/>
      <c r="L16" s="659"/>
      <c r="M16" s="659"/>
      <c r="N16" s="659"/>
      <c r="O16" s="661"/>
      <c r="P16" s="384"/>
      <c r="Q16" s="385"/>
      <c r="R16" s="385"/>
      <c r="S16" s="385"/>
      <c r="T16" s="385"/>
      <c r="U16" s="385"/>
      <c r="V16" s="386"/>
      <c r="W16" s="384"/>
      <c r="X16" s="385"/>
      <c r="Y16" s="385"/>
      <c r="Z16" s="385"/>
      <c r="AA16" s="385"/>
      <c r="AB16" s="385"/>
      <c r="AC16" s="386"/>
      <c r="AD16" s="387"/>
      <c r="AE16" s="385"/>
      <c r="AF16" s="385"/>
      <c r="AG16" s="385"/>
      <c r="AH16" s="385"/>
      <c r="AI16" s="385"/>
      <c r="AJ16" s="388"/>
      <c r="AK16" s="384"/>
      <c r="AL16" s="385"/>
      <c r="AM16" s="385"/>
      <c r="AN16" s="385"/>
      <c r="AO16" s="385"/>
      <c r="AP16" s="385"/>
      <c r="AQ16" s="386"/>
      <c r="AR16" s="662">
        <f t="shared" si="0"/>
        <v>0</v>
      </c>
      <c r="AS16" s="662"/>
      <c r="AT16" s="663"/>
      <c r="AU16" s="664">
        <f t="shared" si="1"/>
        <v>0</v>
      </c>
      <c r="AV16" s="662"/>
      <c r="AW16" s="663"/>
      <c r="AX16" s="664">
        <f t="shared" si="2"/>
        <v>0</v>
      </c>
      <c r="AY16" s="662"/>
      <c r="AZ16" s="663"/>
    </row>
    <row r="17" spans="1:55" s="367" customFormat="1" ht="24" customHeight="1">
      <c r="A17" s="659"/>
      <c r="B17" s="659"/>
      <c r="C17" s="659"/>
      <c r="D17" s="659"/>
      <c r="E17" s="659"/>
      <c r="F17" s="659"/>
      <c r="G17" s="659"/>
      <c r="H17" s="659"/>
      <c r="I17" s="659"/>
      <c r="J17" s="659"/>
      <c r="K17" s="659"/>
      <c r="L17" s="659"/>
      <c r="M17" s="659"/>
      <c r="N17" s="659"/>
      <c r="O17" s="661"/>
      <c r="P17" s="384"/>
      <c r="Q17" s="385"/>
      <c r="R17" s="385"/>
      <c r="S17" s="385"/>
      <c r="T17" s="385"/>
      <c r="U17" s="385"/>
      <c r="V17" s="386"/>
      <c r="W17" s="384"/>
      <c r="X17" s="385"/>
      <c r="Y17" s="385"/>
      <c r="Z17" s="385"/>
      <c r="AA17" s="385"/>
      <c r="AB17" s="385"/>
      <c r="AC17" s="386"/>
      <c r="AD17" s="387"/>
      <c r="AE17" s="385"/>
      <c r="AF17" s="385"/>
      <c r="AG17" s="385"/>
      <c r="AH17" s="385"/>
      <c r="AI17" s="385"/>
      <c r="AJ17" s="388"/>
      <c r="AK17" s="384"/>
      <c r="AL17" s="385"/>
      <c r="AM17" s="385"/>
      <c r="AN17" s="385"/>
      <c r="AO17" s="385"/>
      <c r="AP17" s="385"/>
      <c r="AQ17" s="386"/>
      <c r="AR17" s="662">
        <f t="shared" si="0"/>
        <v>0</v>
      </c>
      <c r="AS17" s="662"/>
      <c r="AT17" s="663"/>
      <c r="AU17" s="664">
        <f t="shared" si="1"/>
        <v>0</v>
      </c>
      <c r="AV17" s="662"/>
      <c r="AW17" s="663"/>
      <c r="AX17" s="664">
        <f t="shared" si="2"/>
        <v>0</v>
      </c>
      <c r="AY17" s="662"/>
      <c r="AZ17" s="663"/>
    </row>
    <row r="18" spans="1:55" s="367" customFormat="1" ht="24" customHeight="1">
      <c r="A18" s="659"/>
      <c r="B18" s="659"/>
      <c r="C18" s="659"/>
      <c r="D18" s="659"/>
      <c r="E18" s="659"/>
      <c r="F18" s="660"/>
      <c r="G18" s="660"/>
      <c r="H18" s="660"/>
      <c r="I18" s="660"/>
      <c r="J18" s="659"/>
      <c r="K18" s="659"/>
      <c r="L18" s="659"/>
      <c r="M18" s="659"/>
      <c r="N18" s="659"/>
      <c r="O18" s="661"/>
      <c r="P18" s="384"/>
      <c r="Q18" s="385"/>
      <c r="R18" s="385"/>
      <c r="S18" s="385"/>
      <c r="T18" s="385"/>
      <c r="U18" s="385"/>
      <c r="V18" s="386"/>
      <c r="W18" s="384"/>
      <c r="X18" s="385"/>
      <c r="Y18" s="385"/>
      <c r="Z18" s="385"/>
      <c r="AA18" s="385"/>
      <c r="AB18" s="385"/>
      <c r="AC18" s="386"/>
      <c r="AD18" s="387"/>
      <c r="AE18" s="385"/>
      <c r="AF18" s="385"/>
      <c r="AG18" s="385"/>
      <c r="AH18" s="385"/>
      <c r="AI18" s="385"/>
      <c r="AJ18" s="388"/>
      <c r="AK18" s="384"/>
      <c r="AL18" s="385"/>
      <c r="AM18" s="385"/>
      <c r="AN18" s="385"/>
      <c r="AO18" s="385"/>
      <c r="AP18" s="385"/>
      <c r="AQ18" s="386"/>
      <c r="AR18" s="662">
        <f t="shared" si="0"/>
        <v>0</v>
      </c>
      <c r="AS18" s="662"/>
      <c r="AT18" s="663"/>
      <c r="AU18" s="664">
        <f t="shared" si="1"/>
        <v>0</v>
      </c>
      <c r="AV18" s="662"/>
      <c r="AW18" s="663"/>
      <c r="AX18" s="664">
        <f t="shared" si="2"/>
        <v>0</v>
      </c>
      <c r="AY18" s="662"/>
      <c r="AZ18" s="663"/>
    </row>
    <row r="19" spans="1:55" s="367" customFormat="1" ht="24" customHeight="1">
      <c r="A19" s="670"/>
      <c r="B19" s="670"/>
      <c r="C19" s="670"/>
      <c r="D19" s="670"/>
      <c r="E19" s="670"/>
      <c r="F19" s="670"/>
      <c r="G19" s="670"/>
      <c r="H19" s="670"/>
      <c r="I19" s="670"/>
      <c r="J19" s="670"/>
      <c r="K19" s="670"/>
      <c r="L19" s="670"/>
      <c r="M19" s="670"/>
      <c r="N19" s="670"/>
      <c r="O19" s="671"/>
      <c r="P19" s="389"/>
      <c r="Q19" s="390"/>
      <c r="R19" s="390"/>
      <c r="S19" s="390"/>
      <c r="T19" s="390"/>
      <c r="U19" s="390"/>
      <c r="V19" s="391"/>
      <c r="W19" s="389"/>
      <c r="X19" s="390"/>
      <c r="Y19" s="390"/>
      <c r="Z19" s="390"/>
      <c r="AA19" s="390"/>
      <c r="AB19" s="390"/>
      <c r="AC19" s="391"/>
      <c r="AD19" s="392"/>
      <c r="AE19" s="390"/>
      <c r="AF19" s="390"/>
      <c r="AG19" s="390"/>
      <c r="AH19" s="390"/>
      <c r="AI19" s="390"/>
      <c r="AJ19" s="393"/>
      <c r="AK19" s="389"/>
      <c r="AL19" s="390"/>
      <c r="AM19" s="390"/>
      <c r="AN19" s="390"/>
      <c r="AO19" s="390"/>
      <c r="AP19" s="390"/>
      <c r="AQ19" s="391"/>
      <c r="AR19" s="672">
        <f t="shared" si="0"/>
        <v>0</v>
      </c>
      <c r="AS19" s="672"/>
      <c r="AT19" s="673"/>
      <c r="AU19" s="674">
        <f t="shared" si="1"/>
        <v>0</v>
      </c>
      <c r="AV19" s="672"/>
      <c r="AW19" s="673"/>
      <c r="AX19" s="674">
        <f t="shared" si="2"/>
        <v>0</v>
      </c>
      <c r="AY19" s="672"/>
      <c r="AZ19" s="673"/>
    </row>
    <row r="20" spans="1:55" s="367" customFormat="1" ht="24" customHeight="1">
      <c r="A20" s="636" t="s">
        <v>657</v>
      </c>
      <c r="B20" s="603"/>
      <c r="C20" s="603"/>
      <c r="D20" s="603"/>
      <c r="E20" s="603"/>
      <c r="F20" s="603"/>
      <c r="G20" s="603"/>
      <c r="H20" s="603"/>
      <c r="I20" s="603"/>
      <c r="J20" s="603"/>
      <c r="K20" s="603"/>
      <c r="L20" s="603"/>
      <c r="M20" s="603"/>
      <c r="N20" s="603"/>
      <c r="O20" s="603"/>
      <c r="P20" s="394">
        <f>SUM(P10:P19)</f>
        <v>0</v>
      </c>
      <c r="Q20" s="395">
        <f t="shared" ref="Q20:AQ20" si="3">SUM(Q10:Q19)</f>
        <v>0</v>
      </c>
      <c r="R20" s="395">
        <f t="shared" si="3"/>
        <v>0</v>
      </c>
      <c r="S20" s="395">
        <f t="shared" si="3"/>
        <v>0</v>
      </c>
      <c r="T20" s="395">
        <f t="shared" si="3"/>
        <v>0</v>
      </c>
      <c r="U20" s="395">
        <f t="shared" si="3"/>
        <v>0</v>
      </c>
      <c r="V20" s="396">
        <f t="shared" si="3"/>
        <v>0</v>
      </c>
      <c r="W20" s="394">
        <f t="shared" si="3"/>
        <v>0</v>
      </c>
      <c r="X20" s="395">
        <f t="shared" si="3"/>
        <v>0</v>
      </c>
      <c r="Y20" s="395">
        <f t="shared" si="3"/>
        <v>0</v>
      </c>
      <c r="Z20" s="395">
        <f t="shared" si="3"/>
        <v>0</v>
      </c>
      <c r="AA20" s="395">
        <f t="shared" si="3"/>
        <v>0</v>
      </c>
      <c r="AB20" s="395">
        <f t="shared" si="3"/>
        <v>0</v>
      </c>
      <c r="AC20" s="396">
        <f t="shared" si="3"/>
        <v>0</v>
      </c>
      <c r="AD20" s="397">
        <f t="shared" si="3"/>
        <v>0</v>
      </c>
      <c r="AE20" s="395">
        <f t="shared" si="3"/>
        <v>0</v>
      </c>
      <c r="AF20" s="395">
        <f t="shared" si="3"/>
        <v>0</v>
      </c>
      <c r="AG20" s="395">
        <f t="shared" si="3"/>
        <v>0</v>
      </c>
      <c r="AH20" s="395">
        <f t="shared" si="3"/>
        <v>0</v>
      </c>
      <c r="AI20" s="395">
        <f t="shared" si="3"/>
        <v>0</v>
      </c>
      <c r="AJ20" s="398">
        <f t="shared" si="3"/>
        <v>0</v>
      </c>
      <c r="AK20" s="394">
        <f t="shared" si="3"/>
        <v>0</v>
      </c>
      <c r="AL20" s="395">
        <f t="shared" si="3"/>
        <v>0</v>
      </c>
      <c r="AM20" s="395">
        <f t="shared" si="3"/>
        <v>0</v>
      </c>
      <c r="AN20" s="395">
        <f t="shared" si="3"/>
        <v>0</v>
      </c>
      <c r="AO20" s="395">
        <f t="shared" si="3"/>
        <v>0</v>
      </c>
      <c r="AP20" s="395">
        <f t="shared" si="3"/>
        <v>0</v>
      </c>
      <c r="AQ20" s="396">
        <f t="shared" si="3"/>
        <v>0</v>
      </c>
      <c r="AR20" s="682">
        <f t="shared" si="0"/>
        <v>0</v>
      </c>
      <c r="AS20" s="682"/>
      <c r="AT20" s="683"/>
      <c r="AU20" s="684">
        <f t="shared" si="1"/>
        <v>0</v>
      </c>
      <c r="AV20" s="682"/>
      <c r="AW20" s="683"/>
      <c r="AX20" s="684">
        <f>SUM(AX10:AZ19)</f>
        <v>0</v>
      </c>
      <c r="AY20" s="682"/>
      <c r="AZ20" s="683"/>
    </row>
    <row r="21" spans="1:55" s="367" customFormat="1" ht="24" customHeight="1">
      <c r="A21" s="685" t="s">
        <v>658</v>
      </c>
      <c r="B21" s="686"/>
      <c r="C21" s="686"/>
      <c r="D21" s="686"/>
      <c r="E21" s="686"/>
      <c r="F21" s="686"/>
      <c r="G21" s="686"/>
      <c r="H21" s="686"/>
      <c r="I21" s="686"/>
      <c r="J21" s="686"/>
      <c r="K21" s="686"/>
      <c r="L21" s="686"/>
      <c r="M21" s="686"/>
      <c r="N21" s="686"/>
      <c r="O21" s="687"/>
      <c r="P21" s="376"/>
      <c r="Q21" s="374"/>
      <c r="R21" s="374"/>
      <c r="S21" s="374"/>
      <c r="T21" s="374"/>
      <c r="U21" s="374"/>
      <c r="V21" s="375"/>
      <c r="W21" s="376"/>
      <c r="X21" s="374"/>
      <c r="Y21" s="374"/>
      <c r="Z21" s="374"/>
      <c r="AA21" s="374"/>
      <c r="AB21" s="374"/>
      <c r="AC21" s="375"/>
      <c r="AD21" s="377"/>
      <c r="AE21" s="374"/>
      <c r="AF21" s="374"/>
      <c r="AG21" s="374"/>
      <c r="AH21" s="374"/>
      <c r="AI21" s="374"/>
      <c r="AJ21" s="378"/>
      <c r="AK21" s="376"/>
      <c r="AL21" s="374"/>
      <c r="AM21" s="374"/>
      <c r="AN21" s="374"/>
      <c r="AO21" s="374"/>
      <c r="AP21" s="374"/>
      <c r="AQ21" s="375"/>
      <c r="AR21" s="665">
        <f t="shared" si="0"/>
        <v>0</v>
      </c>
      <c r="AS21" s="665"/>
      <c r="AT21" s="666"/>
      <c r="AU21" s="667"/>
      <c r="AV21" s="668"/>
      <c r="AW21" s="669"/>
      <c r="AX21" s="667"/>
      <c r="AY21" s="668"/>
      <c r="AZ21" s="669"/>
    </row>
    <row r="22" spans="1:55" s="367" customFormat="1" ht="24" customHeight="1">
      <c r="A22" s="678" t="s">
        <v>659</v>
      </c>
      <c r="B22" s="679"/>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80"/>
      <c r="AR22" s="636"/>
      <c r="AS22" s="603"/>
      <c r="AT22" s="603"/>
      <c r="AU22" s="603"/>
      <c r="AV22" s="603"/>
      <c r="AW22" s="603"/>
      <c r="AX22" s="399" t="s">
        <v>660</v>
      </c>
      <c r="AY22" s="400"/>
      <c r="AZ22" s="401"/>
    </row>
    <row r="23" spans="1:55" ht="14.25">
      <c r="A23" s="402"/>
      <c r="B23" s="402"/>
      <c r="C23" s="402"/>
      <c r="D23" s="402"/>
      <c r="E23" s="402"/>
      <c r="F23" s="402"/>
      <c r="G23" s="402"/>
      <c r="H23" s="402"/>
      <c r="I23" s="402"/>
      <c r="J23" s="402"/>
      <c r="K23" s="402"/>
      <c r="L23" s="402"/>
      <c r="M23" s="402"/>
      <c r="N23" s="402"/>
      <c r="O23" s="402"/>
      <c r="AR23" s="403"/>
      <c r="AS23" s="403"/>
      <c r="AT23" s="403"/>
      <c r="AU23" s="403"/>
      <c r="AV23" s="403"/>
      <c r="AW23" s="403"/>
      <c r="AX23" s="403"/>
      <c r="AY23" s="403"/>
      <c r="AZ23" s="403"/>
    </row>
    <row r="24" spans="1:55" s="367" customFormat="1" ht="13.5">
      <c r="A24" s="675" t="s">
        <v>661</v>
      </c>
      <c r="B24" s="675"/>
      <c r="C24" s="676" t="s">
        <v>662</v>
      </c>
      <c r="D24" s="676"/>
      <c r="E24" s="676"/>
      <c r="F24" s="676"/>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6"/>
      <c r="AF24" s="676"/>
      <c r="AG24" s="676"/>
      <c r="AH24" s="676"/>
      <c r="AI24" s="676"/>
      <c r="AJ24" s="676"/>
      <c r="AK24" s="676"/>
      <c r="AL24" s="676"/>
      <c r="AM24" s="676"/>
      <c r="AN24" s="676"/>
      <c r="AO24" s="676"/>
      <c r="AP24" s="676"/>
      <c r="AQ24" s="676"/>
      <c r="AR24" s="676"/>
      <c r="AS24" s="676"/>
      <c r="AT24" s="676"/>
      <c r="AU24" s="676"/>
      <c r="AV24" s="676"/>
      <c r="AW24" s="676"/>
      <c r="AX24" s="676"/>
      <c r="AY24" s="676"/>
      <c r="AZ24" s="676"/>
      <c r="BA24" s="404"/>
      <c r="BB24" s="404"/>
      <c r="BC24" s="404"/>
    </row>
    <row r="25" spans="1:55" s="367" customFormat="1" ht="13.5" customHeight="1">
      <c r="A25" s="675" t="s">
        <v>663</v>
      </c>
      <c r="B25" s="675"/>
      <c r="C25" s="681" t="s">
        <v>664</v>
      </c>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681"/>
      <c r="AM25" s="681"/>
      <c r="AN25" s="681"/>
      <c r="AO25" s="681"/>
      <c r="AP25" s="681"/>
      <c r="AQ25" s="681"/>
      <c r="AR25" s="681"/>
      <c r="AS25" s="681"/>
      <c r="AT25" s="681"/>
      <c r="AU25" s="681"/>
      <c r="AV25" s="681"/>
      <c r="AW25" s="681"/>
      <c r="AX25" s="681"/>
      <c r="AY25" s="681"/>
      <c r="AZ25" s="681"/>
      <c r="BA25" s="405"/>
      <c r="BB25" s="405"/>
      <c r="BC25" s="405"/>
    </row>
    <row r="26" spans="1:55" s="367" customFormat="1" ht="13.5">
      <c r="A26" s="675"/>
      <c r="B26" s="675"/>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c r="AS26" s="681"/>
      <c r="AT26" s="681"/>
      <c r="AU26" s="681"/>
      <c r="AV26" s="681"/>
      <c r="AW26" s="681"/>
      <c r="AX26" s="681"/>
      <c r="AY26" s="681"/>
      <c r="AZ26" s="681"/>
      <c r="BA26" s="405"/>
      <c r="BB26" s="405"/>
      <c r="BC26" s="405"/>
    </row>
    <row r="27" spans="1:55" s="367" customFormat="1" ht="13.5" customHeight="1">
      <c r="A27" s="675" t="s">
        <v>665</v>
      </c>
      <c r="B27" s="675"/>
      <c r="C27" s="677" t="s">
        <v>666</v>
      </c>
      <c r="D27" s="677"/>
      <c r="E27" s="677"/>
      <c r="F27" s="677"/>
      <c r="G27" s="677"/>
      <c r="H27" s="677"/>
      <c r="I27" s="677"/>
      <c r="J27" s="677"/>
      <c r="K27" s="677"/>
      <c r="L27" s="677"/>
      <c r="M27" s="677"/>
      <c r="N27" s="677"/>
      <c r="O27" s="677"/>
      <c r="P27" s="677"/>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c r="AW27" s="677"/>
      <c r="AX27" s="677"/>
      <c r="AY27" s="677"/>
      <c r="AZ27" s="677"/>
      <c r="BA27" s="406"/>
      <c r="BB27" s="406"/>
      <c r="BC27" s="406"/>
    </row>
    <row r="28" spans="1:55" s="367" customFormat="1" ht="13.5">
      <c r="A28" s="675"/>
      <c r="B28" s="675"/>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c r="AW28" s="677"/>
      <c r="AX28" s="677"/>
      <c r="AY28" s="677"/>
      <c r="AZ28" s="677"/>
      <c r="BA28" s="406"/>
      <c r="BB28" s="406"/>
      <c r="BC28" s="406"/>
    </row>
    <row r="29" spans="1:55" s="367" customFormat="1" ht="13.5" customHeight="1">
      <c r="A29" s="675" t="s">
        <v>667</v>
      </c>
      <c r="B29" s="675"/>
      <c r="C29" s="677" t="s">
        <v>668</v>
      </c>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404"/>
      <c r="BB29" s="404"/>
      <c r="BC29" s="404"/>
    </row>
    <row r="30" spans="1:55" s="367" customFormat="1" ht="13.5">
      <c r="A30" s="675"/>
      <c r="B30" s="675"/>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7"/>
      <c r="AZ30" s="677"/>
      <c r="BA30" s="404"/>
      <c r="BB30" s="404"/>
      <c r="BC30" s="404"/>
    </row>
    <row r="31" spans="1:55" s="367" customFormat="1" ht="13.5">
      <c r="A31" s="675" t="s">
        <v>669</v>
      </c>
      <c r="B31" s="675"/>
      <c r="C31" s="676" t="s">
        <v>670</v>
      </c>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c r="AL31" s="676"/>
      <c r="AM31" s="676"/>
      <c r="AN31" s="676"/>
      <c r="AO31" s="676"/>
      <c r="AP31" s="676"/>
      <c r="AQ31" s="676"/>
      <c r="AR31" s="676"/>
      <c r="AS31" s="676"/>
      <c r="AT31" s="676"/>
      <c r="AU31" s="676"/>
      <c r="AV31" s="676"/>
      <c r="AW31" s="676"/>
      <c r="AX31" s="676"/>
      <c r="AY31" s="676"/>
      <c r="AZ31" s="676"/>
      <c r="BA31" s="404"/>
      <c r="BB31" s="404"/>
      <c r="BC31" s="404"/>
    </row>
    <row r="32" spans="1:55" s="367" customFormat="1" ht="13.5" customHeight="1">
      <c r="A32" s="675" t="s">
        <v>671</v>
      </c>
      <c r="B32" s="675"/>
      <c r="C32" s="677" t="s">
        <v>672</v>
      </c>
      <c r="D32" s="677"/>
      <c r="E32" s="677"/>
      <c r="F32" s="677"/>
      <c r="G32" s="677"/>
      <c r="H32" s="677"/>
      <c r="I32" s="677"/>
      <c r="J32" s="677"/>
      <c r="K32" s="677"/>
      <c r="L32" s="677"/>
      <c r="M32" s="677"/>
      <c r="N32" s="677"/>
      <c r="O32" s="677"/>
      <c r="P32" s="677"/>
      <c r="Q32" s="677"/>
      <c r="R32" s="677"/>
      <c r="S32" s="677"/>
      <c r="T32" s="677"/>
      <c r="U32" s="677"/>
      <c r="V32" s="677"/>
      <c r="W32" s="677"/>
      <c r="X32" s="677"/>
      <c r="Y32" s="677"/>
      <c r="Z32" s="677"/>
      <c r="AA32" s="677"/>
      <c r="AB32" s="677"/>
      <c r="AC32" s="677"/>
      <c r="AD32" s="677"/>
      <c r="AE32" s="677"/>
      <c r="AF32" s="677"/>
      <c r="AG32" s="677"/>
      <c r="AH32" s="677"/>
      <c r="AI32" s="677"/>
      <c r="AJ32" s="677"/>
      <c r="AK32" s="677"/>
      <c r="AL32" s="677"/>
      <c r="AM32" s="677"/>
      <c r="AN32" s="677"/>
      <c r="AO32" s="677"/>
      <c r="AP32" s="677"/>
      <c r="AQ32" s="677"/>
      <c r="AR32" s="677"/>
      <c r="AS32" s="677"/>
      <c r="AT32" s="677"/>
      <c r="AU32" s="677"/>
      <c r="AV32" s="677"/>
      <c r="AW32" s="677"/>
      <c r="AX32" s="677"/>
      <c r="AY32" s="677"/>
      <c r="AZ32" s="677"/>
      <c r="BA32" s="406"/>
      <c r="BB32" s="406"/>
      <c r="BC32" s="406"/>
    </row>
    <row r="33" spans="1:55" s="367" customFormat="1" ht="13.5">
      <c r="A33" s="675"/>
      <c r="B33" s="675"/>
      <c r="C33" s="677"/>
      <c r="D33" s="677"/>
      <c r="E33" s="677"/>
      <c r="F33" s="677"/>
      <c r="G33" s="677"/>
      <c r="H33" s="677"/>
      <c r="I33" s="677"/>
      <c r="J33" s="677"/>
      <c r="K33" s="677"/>
      <c r="L33" s="677"/>
      <c r="M33" s="677"/>
      <c r="N33" s="677"/>
      <c r="O33" s="677"/>
      <c r="P33" s="677"/>
      <c r="Q33" s="677"/>
      <c r="R33" s="677"/>
      <c r="S33" s="677"/>
      <c r="T33" s="677"/>
      <c r="U33" s="677"/>
      <c r="V33" s="677"/>
      <c r="W33" s="677"/>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7"/>
      <c r="AX33" s="677"/>
      <c r="AY33" s="677"/>
      <c r="AZ33" s="677"/>
      <c r="BA33" s="406"/>
      <c r="BB33" s="406"/>
      <c r="BC33" s="406"/>
    </row>
    <row r="34" spans="1:55" ht="14.25"/>
    <row r="35" spans="1:55" ht="14.25"/>
  </sheetData>
  <mergeCells count="115">
    <mergeCell ref="A31:B31"/>
    <mergeCell ref="C31:AZ31"/>
    <mergeCell ref="A32:B32"/>
    <mergeCell ref="C32:AZ33"/>
    <mergeCell ref="A33:B33"/>
    <mergeCell ref="AV1:AZ1"/>
    <mergeCell ref="A27:B27"/>
    <mergeCell ref="C27:AZ28"/>
    <mergeCell ref="A28:B28"/>
    <mergeCell ref="A29:B29"/>
    <mergeCell ref="C29:AZ30"/>
    <mergeCell ref="A30:B30"/>
    <mergeCell ref="A22:AQ22"/>
    <mergeCell ref="AR22:AW22"/>
    <mergeCell ref="A24:B24"/>
    <mergeCell ref="C24:AZ24"/>
    <mergeCell ref="A25:B25"/>
    <mergeCell ref="C25:AZ26"/>
    <mergeCell ref="A26:B26"/>
    <mergeCell ref="A20:O20"/>
    <mergeCell ref="AR20:AT20"/>
    <mergeCell ref="AU20:AW20"/>
    <mergeCell ref="AX20:AZ20"/>
    <mergeCell ref="A21:O21"/>
    <mergeCell ref="AR21:AT21"/>
    <mergeCell ref="AU21:AW21"/>
    <mergeCell ref="AX21:AZ21"/>
    <mergeCell ref="A19:E19"/>
    <mergeCell ref="F19:I19"/>
    <mergeCell ref="J19:O19"/>
    <mergeCell ref="AR19:AT19"/>
    <mergeCell ref="AU19:AW19"/>
    <mergeCell ref="AX19:AZ19"/>
    <mergeCell ref="A18:E18"/>
    <mergeCell ref="F18:I18"/>
    <mergeCell ref="J18:O18"/>
    <mergeCell ref="AR18:AT18"/>
    <mergeCell ref="AU18:AW18"/>
    <mergeCell ref="AX18:AZ18"/>
    <mergeCell ref="A17:E17"/>
    <mergeCell ref="F17:I17"/>
    <mergeCell ref="J17:O17"/>
    <mergeCell ref="AR17:AT17"/>
    <mergeCell ref="AU17:AW17"/>
    <mergeCell ref="AX17:AZ17"/>
    <mergeCell ref="A16:E16"/>
    <mergeCell ref="F16:I16"/>
    <mergeCell ref="J16:O16"/>
    <mergeCell ref="AR16:AT16"/>
    <mergeCell ref="AU16:AW16"/>
    <mergeCell ref="AX16:AZ16"/>
    <mergeCell ref="A15:E15"/>
    <mergeCell ref="F15:I15"/>
    <mergeCell ref="J15:O15"/>
    <mergeCell ref="AR15:AT15"/>
    <mergeCell ref="AU15:AW15"/>
    <mergeCell ref="AX15:AZ15"/>
    <mergeCell ref="A14:E14"/>
    <mergeCell ref="F14:I14"/>
    <mergeCell ref="J14:O14"/>
    <mergeCell ref="AR14:AT14"/>
    <mergeCell ref="AU14:AW14"/>
    <mergeCell ref="AX14:AZ14"/>
    <mergeCell ref="A13:E13"/>
    <mergeCell ref="F13:I13"/>
    <mergeCell ref="J13:O13"/>
    <mergeCell ref="AR13:AT13"/>
    <mergeCell ref="AU13:AW13"/>
    <mergeCell ref="AX13:AZ13"/>
    <mergeCell ref="A12:E12"/>
    <mergeCell ref="F12:I12"/>
    <mergeCell ref="J12:O12"/>
    <mergeCell ref="AR12:AT12"/>
    <mergeCell ref="AU12:AW12"/>
    <mergeCell ref="AX12:AZ12"/>
    <mergeCell ref="A11:E11"/>
    <mergeCell ref="F11:I11"/>
    <mergeCell ref="J11:O11"/>
    <mergeCell ref="AR11:AT11"/>
    <mergeCell ref="AU11:AW11"/>
    <mergeCell ref="AX11:AZ11"/>
    <mergeCell ref="AK7:AQ7"/>
    <mergeCell ref="AR7:AT9"/>
    <mergeCell ref="AU7:AW9"/>
    <mergeCell ref="AX7:AZ9"/>
    <mergeCell ref="A10:E10"/>
    <mergeCell ref="F10:I10"/>
    <mergeCell ref="J10:O10"/>
    <mergeCell ref="AR10:AT10"/>
    <mergeCell ref="AU10:AW10"/>
    <mergeCell ref="AX10:AZ10"/>
    <mergeCell ref="A7:E9"/>
    <mergeCell ref="F7:I9"/>
    <mergeCell ref="J7:O9"/>
    <mergeCell ref="P7:V7"/>
    <mergeCell ref="W7:AC7"/>
    <mergeCell ref="AD7:AJ7"/>
    <mergeCell ref="AS4:AZ4"/>
    <mergeCell ref="A5:I5"/>
    <mergeCell ref="J5:Q6"/>
    <mergeCell ref="R5:Z6"/>
    <mergeCell ref="AA5:AI6"/>
    <mergeCell ref="AJ5:AR6"/>
    <mergeCell ref="AS5:AZ6"/>
    <mergeCell ref="A6:I6"/>
    <mergeCell ref="E1:AU1"/>
    <mergeCell ref="A3:I3"/>
    <mergeCell ref="J3:Z3"/>
    <mergeCell ref="AA3:AI3"/>
    <mergeCell ref="AJ3:AZ3"/>
    <mergeCell ref="A4:I4"/>
    <mergeCell ref="J4:Q4"/>
    <mergeCell ref="R4:Z4"/>
    <mergeCell ref="AA4:AI4"/>
    <mergeCell ref="AJ4:AR4"/>
  </mergeCells>
  <phoneticPr fontId="2"/>
  <conditionalFormatting sqref="AR22:AW22">
    <cfRule type="cellIs" dxfId="2" priority="4" stopIfTrue="1" operator="equal">
      <formula>0</formula>
    </cfRule>
  </conditionalFormatting>
  <conditionalFormatting sqref="AX10:AZ19">
    <cfRule type="cellIs" dxfId="1" priority="3" stopIfTrue="1" operator="greaterThan">
      <formula>1</formula>
    </cfRule>
  </conditionalFormatting>
  <conditionalFormatting sqref="AX10:AZ20 P10:AW21">
    <cfRule type="cellIs" dxfId="0" priority="1" stopIfTrue="1" operator="equal">
      <formula>0</formula>
    </cfRule>
  </conditionalFormatting>
  <printOptions horizontalCentered="1"/>
  <pageMargins left="0.39370078740157483" right="0.19685039370078741" top="0.59055118110236227" bottom="0" header="0.39370078740157483" footer="0.39370078740157483"/>
  <pageSetup paperSize="9" scale="92"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8"/>
  <sheetViews>
    <sheetView view="pageBreakPreview" zoomScale="85" zoomScaleNormal="100" zoomScaleSheetLayoutView="100" workbookViewId="0"/>
  </sheetViews>
  <sheetFormatPr defaultColWidth="9" defaultRowHeight="13.5"/>
  <cols>
    <col min="1" max="3" width="9.625" style="55" customWidth="1"/>
    <col min="4" max="4" width="11" style="55" customWidth="1"/>
    <col min="5" max="10" width="9.625" style="55" customWidth="1"/>
    <col min="11" max="16384" width="9" style="55"/>
  </cols>
  <sheetData>
    <row r="1" spans="1:10" ht="14.25">
      <c r="A1" s="1" t="s">
        <v>674</v>
      </c>
      <c r="G1" s="535">
        <f>'1'!$F$10</f>
        <v>0</v>
      </c>
      <c r="H1" s="535"/>
      <c r="I1" s="535"/>
      <c r="J1" s="535"/>
    </row>
    <row r="2" spans="1:10" ht="17.25">
      <c r="A2" s="54"/>
      <c r="C2" s="741" t="s">
        <v>156</v>
      </c>
      <c r="D2" s="741"/>
      <c r="E2" s="741"/>
      <c r="F2" s="741"/>
      <c r="G2" s="741"/>
      <c r="H2" s="741"/>
    </row>
    <row r="4" spans="1:10" ht="15" customHeight="1">
      <c r="A4" s="742" t="s">
        <v>157</v>
      </c>
      <c r="B4" s="743"/>
      <c r="C4" s="740"/>
      <c r="D4" s="727"/>
      <c r="E4" s="727"/>
      <c r="F4" s="727"/>
      <c r="G4" s="727"/>
      <c r="H4" s="727"/>
      <c r="I4" s="727"/>
      <c r="J4" s="728"/>
    </row>
    <row r="5" spans="1:10" ht="15" customHeight="1">
      <c r="A5" s="56" t="s">
        <v>158</v>
      </c>
      <c r="B5" s="730"/>
      <c r="C5" s="730"/>
      <c r="D5" s="730"/>
      <c r="E5" s="730"/>
      <c r="F5" s="730"/>
      <c r="G5" s="744" t="s">
        <v>159</v>
      </c>
      <c r="H5" s="745" t="s">
        <v>160</v>
      </c>
      <c r="I5" s="746"/>
      <c r="J5" s="747"/>
    </row>
    <row r="6" spans="1:10" ht="15" customHeight="1">
      <c r="A6" s="738" t="s">
        <v>161</v>
      </c>
      <c r="B6" s="733"/>
      <c r="C6" s="733"/>
      <c r="D6" s="733"/>
      <c r="E6" s="733"/>
      <c r="F6" s="733"/>
      <c r="G6" s="744"/>
      <c r="H6" s="745"/>
      <c r="I6" s="746"/>
      <c r="J6" s="747"/>
    </row>
    <row r="7" spans="1:10" ht="15" customHeight="1">
      <c r="A7" s="739"/>
      <c r="B7" s="733"/>
      <c r="C7" s="733"/>
      <c r="D7" s="733"/>
      <c r="E7" s="733"/>
      <c r="F7" s="733"/>
      <c r="G7" s="744"/>
      <c r="H7" s="745"/>
      <c r="I7" s="746"/>
      <c r="J7" s="747"/>
    </row>
    <row r="8" spans="1:10" ht="15" customHeight="1">
      <c r="A8" s="738" t="s">
        <v>162</v>
      </c>
      <c r="B8" s="697" t="s">
        <v>163</v>
      </c>
      <c r="C8" s="698"/>
      <c r="D8" s="698"/>
      <c r="E8" s="698"/>
      <c r="F8" s="698"/>
      <c r="G8" s="698"/>
      <c r="H8" s="698"/>
      <c r="I8" s="698"/>
      <c r="J8" s="699"/>
    </row>
    <row r="9" spans="1:10" ht="15" customHeight="1">
      <c r="A9" s="739"/>
      <c r="B9" s="703"/>
      <c r="C9" s="704"/>
      <c r="D9" s="704"/>
      <c r="E9" s="704"/>
      <c r="F9" s="704"/>
      <c r="G9" s="704"/>
      <c r="H9" s="704"/>
      <c r="I9" s="704"/>
      <c r="J9" s="705"/>
    </row>
    <row r="10" spans="1:10" ht="15" customHeight="1">
      <c r="A10" s="57" t="s">
        <v>164</v>
      </c>
      <c r="B10" s="740"/>
      <c r="C10" s="727"/>
      <c r="D10" s="727"/>
      <c r="E10" s="727"/>
      <c r="F10" s="727"/>
      <c r="G10" s="727"/>
      <c r="H10" s="727"/>
      <c r="I10" s="727"/>
      <c r="J10" s="728"/>
    </row>
    <row r="11" spans="1:10" ht="15" customHeight="1">
      <c r="A11" s="721" t="s">
        <v>165</v>
      </c>
      <c r="B11" s="722"/>
      <c r="C11" s="722"/>
      <c r="D11" s="722"/>
      <c r="E11" s="722"/>
      <c r="F11" s="722"/>
      <c r="G11" s="722"/>
      <c r="H11" s="722"/>
      <c r="I11" s="722"/>
      <c r="J11" s="723"/>
    </row>
    <row r="12" spans="1:10" ht="18" customHeight="1">
      <c r="A12" s="721" t="s">
        <v>166</v>
      </c>
      <c r="B12" s="722"/>
      <c r="C12" s="723"/>
      <c r="D12" s="58" t="s">
        <v>167</v>
      </c>
      <c r="E12" s="721" t="s">
        <v>168</v>
      </c>
      <c r="F12" s="722"/>
      <c r="G12" s="723"/>
      <c r="H12" s="722" t="s">
        <v>169</v>
      </c>
      <c r="I12" s="722"/>
      <c r="J12" s="723"/>
    </row>
    <row r="13" spans="1:10" ht="18" customHeight="1">
      <c r="A13" s="724"/>
      <c r="B13" s="725"/>
      <c r="C13" s="726"/>
      <c r="D13" s="59" t="s">
        <v>170</v>
      </c>
      <c r="E13" s="724"/>
      <c r="F13" s="725"/>
      <c r="G13" s="726"/>
      <c r="H13" s="725"/>
      <c r="I13" s="725"/>
      <c r="J13" s="726"/>
    </row>
    <row r="14" spans="1:10" ht="18" customHeight="1">
      <c r="A14" s="735"/>
      <c r="B14" s="736"/>
      <c r="C14" s="737"/>
      <c r="D14" s="60" t="s">
        <v>170</v>
      </c>
      <c r="E14" s="735"/>
      <c r="F14" s="736"/>
      <c r="G14" s="737"/>
      <c r="H14" s="736"/>
      <c r="I14" s="736"/>
      <c r="J14" s="737"/>
    </row>
    <row r="15" spans="1:10" ht="18" customHeight="1">
      <c r="A15" s="706"/>
      <c r="B15" s="707"/>
      <c r="C15" s="708"/>
      <c r="D15" s="60" t="s">
        <v>170</v>
      </c>
      <c r="E15" s="706"/>
      <c r="F15" s="707"/>
      <c r="G15" s="708"/>
      <c r="H15" s="707"/>
      <c r="I15" s="707"/>
      <c r="J15" s="708"/>
    </row>
    <row r="16" spans="1:10" ht="18" customHeight="1">
      <c r="A16" s="729"/>
      <c r="B16" s="730"/>
      <c r="C16" s="731"/>
      <c r="D16" s="60" t="s">
        <v>170</v>
      </c>
      <c r="E16" s="729"/>
      <c r="F16" s="730"/>
      <c r="G16" s="731"/>
      <c r="H16" s="730"/>
      <c r="I16" s="730"/>
      <c r="J16" s="731"/>
    </row>
    <row r="17" spans="1:10" ht="18" customHeight="1">
      <c r="A17" s="729"/>
      <c r="B17" s="730"/>
      <c r="C17" s="731"/>
      <c r="D17" s="60" t="s">
        <v>170</v>
      </c>
      <c r="E17" s="729"/>
      <c r="F17" s="730"/>
      <c r="G17" s="731"/>
      <c r="H17" s="730"/>
      <c r="I17" s="730"/>
      <c r="J17" s="731"/>
    </row>
    <row r="18" spans="1:10" ht="18" customHeight="1">
      <c r="A18" s="729"/>
      <c r="B18" s="730"/>
      <c r="C18" s="731"/>
      <c r="D18" s="60" t="s">
        <v>170</v>
      </c>
      <c r="E18" s="729"/>
      <c r="F18" s="730"/>
      <c r="G18" s="731"/>
      <c r="H18" s="730"/>
      <c r="I18" s="730"/>
      <c r="J18" s="731"/>
    </row>
    <row r="19" spans="1:10" ht="18" customHeight="1">
      <c r="A19" s="729"/>
      <c r="B19" s="730"/>
      <c r="C19" s="731"/>
      <c r="D19" s="60" t="s">
        <v>170</v>
      </c>
      <c r="E19" s="729"/>
      <c r="F19" s="730"/>
      <c r="G19" s="731"/>
      <c r="H19" s="730"/>
      <c r="I19" s="730"/>
      <c r="J19" s="731"/>
    </row>
    <row r="20" spans="1:10" ht="18" customHeight="1">
      <c r="A20" s="729"/>
      <c r="B20" s="730"/>
      <c r="C20" s="731"/>
      <c r="D20" s="60" t="s">
        <v>170</v>
      </c>
      <c r="E20" s="729"/>
      <c r="F20" s="730"/>
      <c r="G20" s="731"/>
      <c r="H20" s="730"/>
      <c r="I20" s="730"/>
      <c r="J20" s="731"/>
    </row>
    <row r="21" spans="1:10" ht="18" customHeight="1">
      <c r="A21" s="729"/>
      <c r="B21" s="730"/>
      <c r="C21" s="731"/>
      <c r="D21" s="60" t="s">
        <v>170</v>
      </c>
      <c r="E21" s="729"/>
      <c r="F21" s="730"/>
      <c r="G21" s="731"/>
      <c r="H21" s="730"/>
      <c r="I21" s="730"/>
      <c r="J21" s="731"/>
    </row>
    <row r="22" spans="1:10" ht="18" customHeight="1">
      <c r="A22" s="729"/>
      <c r="B22" s="730"/>
      <c r="C22" s="731"/>
      <c r="D22" s="60" t="s">
        <v>170</v>
      </c>
      <c r="E22" s="729"/>
      <c r="F22" s="730"/>
      <c r="G22" s="731"/>
      <c r="H22" s="730"/>
      <c r="I22" s="730"/>
      <c r="J22" s="731"/>
    </row>
    <row r="23" spans="1:10" ht="18" customHeight="1">
      <c r="A23" s="729"/>
      <c r="B23" s="730"/>
      <c r="C23" s="731"/>
      <c r="D23" s="60" t="s">
        <v>170</v>
      </c>
      <c r="E23" s="729"/>
      <c r="F23" s="730"/>
      <c r="G23" s="731"/>
      <c r="H23" s="730"/>
      <c r="I23" s="730"/>
      <c r="J23" s="731"/>
    </row>
    <row r="24" spans="1:10" ht="18" customHeight="1">
      <c r="A24" s="729"/>
      <c r="B24" s="730"/>
      <c r="C24" s="731"/>
      <c r="D24" s="60" t="s">
        <v>170</v>
      </c>
      <c r="E24" s="729"/>
      <c r="F24" s="730"/>
      <c r="G24" s="731"/>
      <c r="H24" s="730"/>
      <c r="I24" s="730"/>
      <c r="J24" s="731"/>
    </row>
    <row r="25" spans="1:10" ht="18" customHeight="1">
      <c r="A25" s="729"/>
      <c r="B25" s="730"/>
      <c r="C25" s="731"/>
      <c r="D25" s="60" t="s">
        <v>170</v>
      </c>
      <c r="E25" s="729"/>
      <c r="F25" s="730"/>
      <c r="G25" s="731"/>
      <c r="H25" s="730"/>
      <c r="I25" s="730"/>
      <c r="J25" s="731"/>
    </row>
    <row r="26" spans="1:10" ht="18" customHeight="1">
      <c r="A26" s="732"/>
      <c r="B26" s="733"/>
      <c r="C26" s="734"/>
      <c r="D26" s="60" t="s">
        <v>170</v>
      </c>
      <c r="E26" s="732"/>
      <c r="F26" s="733"/>
      <c r="G26" s="734"/>
      <c r="H26" s="733"/>
      <c r="I26" s="733"/>
      <c r="J26" s="734"/>
    </row>
    <row r="27" spans="1:10" ht="18" customHeight="1">
      <c r="A27" s="721" t="s">
        <v>171</v>
      </c>
      <c r="B27" s="722"/>
      <c r="C27" s="722"/>
      <c r="D27" s="727" t="s">
        <v>170</v>
      </c>
      <c r="E27" s="727"/>
      <c r="F27" s="727"/>
      <c r="G27" s="728"/>
      <c r="H27" s="721"/>
      <c r="I27" s="722"/>
      <c r="J27" s="723"/>
    </row>
    <row r="28" spans="1:10" ht="18" customHeight="1">
      <c r="A28" s="712" t="s">
        <v>172</v>
      </c>
      <c r="B28" s="713"/>
      <c r="C28" s="713"/>
      <c r="D28" s="721" t="s">
        <v>173</v>
      </c>
      <c r="E28" s="722"/>
      <c r="F28" s="722"/>
      <c r="G28" s="723"/>
      <c r="H28" s="722" t="s">
        <v>174</v>
      </c>
      <c r="I28" s="722"/>
      <c r="J28" s="723"/>
    </row>
    <row r="29" spans="1:10" ht="18" customHeight="1">
      <c r="A29" s="715"/>
      <c r="B29" s="716"/>
      <c r="C29" s="716"/>
      <c r="D29" s="724"/>
      <c r="E29" s="725"/>
      <c r="F29" s="725"/>
      <c r="G29" s="726"/>
      <c r="H29" s="724"/>
      <c r="I29" s="725"/>
      <c r="J29" s="726"/>
    </row>
    <row r="30" spans="1:10" ht="18" customHeight="1">
      <c r="A30" s="715"/>
      <c r="B30" s="716"/>
      <c r="C30" s="716"/>
      <c r="D30" s="706"/>
      <c r="E30" s="707"/>
      <c r="F30" s="707"/>
      <c r="G30" s="708"/>
      <c r="H30" s="706"/>
      <c r="I30" s="707"/>
      <c r="J30" s="708"/>
    </row>
    <row r="31" spans="1:10" ht="18" customHeight="1">
      <c r="A31" s="715"/>
      <c r="B31" s="716"/>
      <c r="C31" s="716"/>
      <c r="D31" s="706"/>
      <c r="E31" s="707"/>
      <c r="F31" s="707"/>
      <c r="G31" s="708"/>
      <c r="H31" s="706"/>
      <c r="I31" s="707"/>
      <c r="J31" s="708"/>
    </row>
    <row r="32" spans="1:10" ht="18" customHeight="1">
      <c r="A32" s="715"/>
      <c r="B32" s="716"/>
      <c r="C32" s="716"/>
      <c r="D32" s="706"/>
      <c r="E32" s="707"/>
      <c r="F32" s="707"/>
      <c r="G32" s="708"/>
      <c r="H32" s="706"/>
      <c r="I32" s="707"/>
      <c r="J32" s="708"/>
    </row>
    <row r="33" spans="1:10" ht="18" customHeight="1">
      <c r="A33" s="715"/>
      <c r="B33" s="716"/>
      <c r="C33" s="716"/>
      <c r="D33" s="706"/>
      <c r="E33" s="707"/>
      <c r="F33" s="707"/>
      <c r="G33" s="708"/>
      <c r="H33" s="706"/>
      <c r="I33" s="707"/>
      <c r="J33" s="708"/>
    </row>
    <row r="34" spans="1:10" ht="18" customHeight="1">
      <c r="A34" s="715"/>
      <c r="B34" s="716"/>
      <c r="C34" s="716"/>
      <c r="D34" s="709"/>
      <c r="E34" s="710"/>
      <c r="F34" s="710"/>
      <c r="G34" s="711"/>
      <c r="H34" s="709"/>
      <c r="I34" s="710"/>
      <c r="J34" s="711"/>
    </row>
    <row r="35" spans="1:10" ht="18" customHeight="1">
      <c r="A35" s="712" t="s">
        <v>175</v>
      </c>
      <c r="B35" s="713"/>
      <c r="C35" s="714"/>
      <c r="D35" s="721" t="s">
        <v>176</v>
      </c>
      <c r="E35" s="722"/>
      <c r="F35" s="722"/>
      <c r="G35" s="723"/>
      <c r="H35" s="722" t="s">
        <v>177</v>
      </c>
      <c r="I35" s="722"/>
      <c r="J35" s="723"/>
    </row>
    <row r="36" spans="1:10" ht="18" customHeight="1">
      <c r="A36" s="715"/>
      <c r="B36" s="716"/>
      <c r="C36" s="717"/>
      <c r="D36" s="724"/>
      <c r="E36" s="725"/>
      <c r="F36" s="725"/>
      <c r="G36" s="726"/>
      <c r="H36" s="724"/>
      <c r="I36" s="725"/>
      <c r="J36" s="726"/>
    </row>
    <row r="37" spans="1:10" ht="18" customHeight="1">
      <c r="A37" s="715"/>
      <c r="B37" s="716"/>
      <c r="C37" s="717"/>
      <c r="D37" s="706"/>
      <c r="E37" s="707"/>
      <c r="F37" s="707"/>
      <c r="G37" s="708"/>
      <c r="H37" s="706"/>
      <c r="I37" s="707"/>
      <c r="J37" s="708"/>
    </row>
    <row r="38" spans="1:10" ht="18" customHeight="1">
      <c r="A38" s="715"/>
      <c r="B38" s="716"/>
      <c r="C38" s="717"/>
      <c r="D38" s="706"/>
      <c r="E38" s="707"/>
      <c r="F38" s="707"/>
      <c r="G38" s="708"/>
      <c r="H38" s="706"/>
      <c r="I38" s="707"/>
      <c r="J38" s="708"/>
    </row>
    <row r="39" spans="1:10" ht="18" customHeight="1">
      <c r="A39" s="715"/>
      <c r="B39" s="716"/>
      <c r="C39" s="717"/>
      <c r="D39" s="706"/>
      <c r="E39" s="707"/>
      <c r="F39" s="707"/>
      <c r="G39" s="708"/>
      <c r="H39" s="706"/>
      <c r="I39" s="707"/>
      <c r="J39" s="708"/>
    </row>
    <row r="40" spans="1:10" ht="18" customHeight="1">
      <c r="A40" s="715"/>
      <c r="B40" s="716"/>
      <c r="C40" s="717"/>
      <c r="D40" s="706"/>
      <c r="E40" s="707"/>
      <c r="F40" s="707"/>
      <c r="G40" s="708"/>
      <c r="H40" s="706"/>
      <c r="I40" s="707"/>
      <c r="J40" s="708"/>
    </row>
    <row r="41" spans="1:10" ht="18" customHeight="1">
      <c r="A41" s="718"/>
      <c r="B41" s="719"/>
      <c r="C41" s="720"/>
      <c r="D41" s="709"/>
      <c r="E41" s="710"/>
      <c r="F41" s="710"/>
      <c r="G41" s="711"/>
      <c r="H41" s="709"/>
      <c r="I41" s="710"/>
      <c r="J41" s="711"/>
    </row>
    <row r="42" spans="1:10" ht="18" customHeight="1">
      <c r="A42" s="688" t="s">
        <v>178</v>
      </c>
      <c r="B42" s="689"/>
      <c r="C42" s="690"/>
      <c r="D42" s="697"/>
      <c r="E42" s="698"/>
      <c r="F42" s="698"/>
      <c r="G42" s="698"/>
      <c r="H42" s="698"/>
      <c r="I42" s="698"/>
      <c r="J42" s="699"/>
    </row>
    <row r="43" spans="1:10" ht="18" customHeight="1">
      <c r="A43" s="691"/>
      <c r="B43" s="692"/>
      <c r="C43" s="693"/>
      <c r="D43" s="700"/>
      <c r="E43" s="701"/>
      <c r="F43" s="701"/>
      <c r="G43" s="701"/>
      <c r="H43" s="701"/>
      <c r="I43" s="701"/>
      <c r="J43" s="702"/>
    </row>
    <row r="44" spans="1:10" ht="18" customHeight="1">
      <c r="A44" s="694"/>
      <c r="B44" s="695"/>
      <c r="C44" s="696"/>
      <c r="D44" s="703"/>
      <c r="E44" s="704"/>
      <c r="F44" s="704"/>
      <c r="G44" s="704"/>
      <c r="H44" s="704"/>
      <c r="I44" s="704"/>
      <c r="J44" s="705"/>
    </row>
    <row r="45" spans="1:10" ht="18" customHeight="1">
      <c r="A45" s="63" t="s">
        <v>178</v>
      </c>
    </row>
    <row r="46" spans="1:10" s="62" customFormat="1" ht="18" customHeight="1">
      <c r="A46" s="61" t="s">
        <v>181</v>
      </c>
    </row>
    <row r="47" spans="1:10" s="62" customFormat="1" ht="18" customHeight="1">
      <c r="A47" s="61" t="s">
        <v>179</v>
      </c>
    </row>
    <row r="48" spans="1:10" s="62" customFormat="1" ht="18" customHeight="1">
      <c r="A48" s="61" t="s">
        <v>180</v>
      </c>
      <c r="B48" s="61"/>
    </row>
  </sheetData>
  <mergeCells count="93">
    <mergeCell ref="C2:H2"/>
    <mergeCell ref="A4:B4"/>
    <mergeCell ref="C4:J4"/>
    <mergeCell ref="B5:F5"/>
    <mergeCell ref="G5:G7"/>
    <mergeCell ref="H5:J7"/>
    <mergeCell ref="A6:A7"/>
    <mergeCell ref="B6:F7"/>
    <mergeCell ref="A8:A9"/>
    <mergeCell ref="B8:J9"/>
    <mergeCell ref="B10:J10"/>
    <mergeCell ref="A11:J11"/>
    <mergeCell ref="A12:C12"/>
    <mergeCell ref="E12:G12"/>
    <mergeCell ref="H12:J12"/>
    <mergeCell ref="A13:C13"/>
    <mergeCell ref="E13:G13"/>
    <mergeCell ref="H13:J13"/>
    <mergeCell ref="A14:C14"/>
    <mergeCell ref="E14:G14"/>
    <mergeCell ref="H14:J14"/>
    <mergeCell ref="A15:C15"/>
    <mergeCell ref="E15:G15"/>
    <mergeCell ref="H15:J15"/>
    <mergeCell ref="A16:C16"/>
    <mergeCell ref="E16:G16"/>
    <mergeCell ref="H16:J16"/>
    <mergeCell ref="A17:C17"/>
    <mergeCell ref="E17:G17"/>
    <mergeCell ref="H17:J17"/>
    <mergeCell ref="A18:C18"/>
    <mergeCell ref="E18:G18"/>
    <mergeCell ref="H18:J18"/>
    <mergeCell ref="A19:C19"/>
    <mergeCell ref="E19:G19"/>
    <mergeCell ref="H19:J19"/>
    <mergeCell ref="A20:C20"/>
    <mergeCell ref="E20:G20"/>
    <mergeCell ref="H20:J20"/>
    <mergeCell ref="A21:C21"/>
    <mergeCell ref="E21:G21"/>
    <mergeCell ref="H21:J21"/>
    <mergeCell ref="A22:C22"/>
    <mergeCell ref="E22:G22"/>
    <mergeCell ref="H22:J22"/>
    <mergeCell ref="A23:C23"/>
    <mergeCell ref="E23:G23"/>
    <mergeCell ref="H23:J23"/>
    <mergeCell ref="A24:C24"/>
    <mergeCell ref="E24:G24"/>
    <mergeCell ref="H24:J24"/>
    <mergeCell ref="A25:C25"/>
    <mergeCell ref="E25:G25"/>
    <mergeCell ref="H25:J25"/>
    <mergeCell ref="A26:C26"/>
    <mergeCell ref="E26:G26"/>
    <mergeCell ref="H26:J26"/>
    <mergeCell ref="A27:C27"/>
    <mergeCell ref="D27:G27"/>
    <mergeCell ref="H27:J27"/>
    <mergeCell ref="A28:C34"/>
    <mergeCell ref="D28:G28"/>
    <mergeCell ref="H28:J28"/>
    <mergeCell ref="D29:G29"/>
    <mergeCell ref="H29:J29"/>
    <mergeCell ref="D30:G30"/>
    <mergeCell ref="H30:J30"/>
    <mergeCell ref="H36:J36"/>
    <mergeCell ref="D37:G37"/>
    <mergeCell ref="H37:J37"/>
    <mergeCell ref="D38:G38"/>
    <mergeCell ref="D31:G31"/>
    <mergeCell ref="H31:J31"/>
    <mergeCell ref="D32:G32"/>
    <mergeCell ref="H32:J32"/>
    <mergeCell ref="D33:G33"/>
    <mergeCell ref="H33:J33"/>
    <mergeCell ref="A42:C44"/>
    <mergeCell ref="D42:J44"/>
    <mergeCell ref="G1:J1"/>
    <mergeCell ref="H38:J38"/>
    <mergeCell ref="D39:G39"/>
    <mergeCell ref="H39:J39"/>
    <mergeCell ref="D40:G40"/>
    <mergeCell ref="H40:J40"/>
    <mergeCell ref="D41:G41"/>
    <mergeCell ref="H41:J41"/>
    <mergeCell ref="D34:G34"/>
    <mergeCell ref="H34:J34"/>
    <mergeCell ref="A35:C41"/>
    <mergeCell ref="D35:G35"/>
    <mergeCell ref="H35:J35"/>
    <mergeCell ref="D36:G36"/>
  </mergeCells>
  <phoneticPr fontId="2"/>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3"/>
  <sheetViews>
    <sheetView view="pageBreakPreview" zoomScaleNormal="100" zoomScaleSheetLayoutView="100" workbookViewId="0"/>
  </sheetViews>
  <sheetFormatPr defaultRowHeight="13.5"/>
  <cols>
    <col min="1" max="1" width="6.375" customWidth="1"/>
    <col min="3" max="3" width="16.875" customWidth="1"/>
    <col min="4" max="5" width="28.25" customWidth="1"/>
    <col min="6" max="6" width="4.375" customWidth="1"/>
  </cols>
  <sheetData>
    <row r="1" spans="1:10" ht="14.25">
      <c r="A1" s="1" t="s">
        <v>685</v>
      </c>
      <c r="D1" s="535">
        <f>'1'!$F$10</f>
        <v>0</v>
      </c>
      <c r="E1" s="535"/>
    </row>
    <row r="2" spans="1:10" ht="14.25">
      <c r="A2" s="1"/>
      <c r="H2" s="64"/>
      <c r="I2" s="64"/>
      <c r="J2" s="64"/>
    </row>
    <row r="3" spans="1:10" ht="17.25">
      <c r="A3" s="529" t="s">
        <v>676</v>
      </c>
      <c r="B3" s="529"/>
      <c r="C3" s="529"/>
      <c r="D3" s="529"/>
      <c r="E3" s="529"/>
      <c r="F3" s="408"/>
      <c r="G3" s="512"/>
      <c r="H3" s="408"/>
      <c r="I3" s="408"/>
      <c r="J3" s="408"/>
    </row>
    <row r="4" spans="1:10" ht="17.25">
      <c r="A4" s="351"/>
      <c r="B4" s="351"/>
      <c r="C4" s="351"/>
      <c r="D4" s="351"/>
      <c r="E4" s="351"/>
      <c r="F4" s="351"/>
      <c r="G4" s="351"/>
      <c r="H4" s="351"/>
      <c r="I4" s="351"/>
      <c r="J4" s="351"/>
    </row>
    <row r="5" spans="1:10" ht="133.5" customHeight="1">
      <c r="A5" s="754" t="s">
        <v>679</v>
      </c>
      <c r="B5" s="754"/>
      <c r="C5" s="754"/>
      <c r="D5" s="751"/>
      <c r="E5" s="751"/>
    </row>
    <row r="6" spans="1:10" ht="133.5" customHeight="1">
      <c r="A6" s="754" t="s">
        <v>677</v>
      </c>
      <c r="B6" s="754"/>
      <c r="C6" s="754"/>
      <c r="D6" s="751"/>
      <c r="E6" s="751"/>
    </row>
    <row r="7" spans="1:10" ht="90" customHeight="1">
      <c r="A7" s="748" t="s">
        <v>678</v>
      </c>
      <c r="B7" s="760" t="s">
        <v>883</v>
      </c>
      <c r="C7" s="761"/>
      <c r="D7" s="751"/>
      <c r="E7" s="751"/>
      <c r="F7" t="s">
        <v>946</v>
      </c>
    </row>
    <row r="8" spans="1:10" ht="60" customHeight="1">
      <c r="A8" s="749"/>
      <c r="B8" s="760" t="s">
        <v>882</v>
      </c>
      <c r="C8" s="761"/>
      <c r="D8" s="751"/>
      <c r="E8" s="751"/>
      <c r="F8" t="s">
        <v>944</v>
      </c>
    </row>
    <row r="9" spans="1:10" ht="60" customHeight="1">
      <c r="A9" s="749"/>
      <c r="B9" s="760" t="s">
        <v>884</v>
      </c>
      <c r="C9" s="761"/>
      <c r="D9" s="751"/>
      <c r="E9" s="751"/>
      <c r="F9" t="s">
        <v>916</v>
      </c>
    </row>
    <row r="10" spans="1:10" ht="60" customHeight="1">
      <c r="A10" s="749"/>
      <c r="B10" s="760" t="s">
        <v>901</v>
      </c>
      <c r="C10" s="761"/>
      <c r="D10" s="764"/>
      <c r="E10" s="764"/>
      <c r="F10" t="s">
        <v>919</v>
      </c>
    </row>
    <row r="11" spans="1:10" ht="90" customHeight="1">
      <c r="A11" s="749"/>
      <c r="B11" s="760" t="s">
        <v>905</v>
      </c>
      <c r="C11" s="761"/>
      <c r="D11" s="751"/>
      <c r="E11" s="751"/>
      <c r="F11" t="s">
        <v>918</v>
      </c>
    </row>
    <row r="12" spans="1:10" ht="90" customHeight="1">
      <c r="A12" s="749"/>
      <c r="B12" s="760" t="s">
        <v>908</v>
      </c>
      <c r="C12" s="761"/>
      <c r="D12" s="751"/>
      <c r="E12" s="751"/>
      <c r="F12" t="s">
        <v>909</v>
      </c>
    </row>
    <row r="13" spans="1:10" ht="90" customHeight="1">
      <c r="A13" s="749"/>
      <c r="B13" s="760" t="s">
        <v>924</v>
      </c>
      <c r="C13" s="761"/>
      <c r="D13" s="751"/>
      <c r="E13" s="751"/>
      <c r="F13" t="s">
        <v>923</v>
      </c>
    </row>
    <row r="14" spans="1:10" ht="90" customHeight="1">
      <c r="A14" s="750"/>
      <c r="B14" s="760" t="s">
        <v>925</v>
      </c>
      <c r="C14" s="761"/>
      <c r="D14" s="758"/>
      <c r="E14" s="759"/>
    </row>
    <row r="15" spans="1:10" ht="90" customHeight="1">
      <c r="A15" s="748" t="s">
        <v>680</v>
      </c>
      <c r="B15" s="760" t="s">
        <v>935</v>
      </c>
      <c r="C15" s="761"/>
      <c r="D15" s="762"/>
      <c r="E15" s="763"/>
    </row>
    <row r="16" spans="1:10" ht="90" customHeight="1">
      <c r="A16" s="749"/>
      <c r="B16" s="754" t="s">
        <v>936</v>
      </c>
      <c r="C16" s="754"/>
      <c r="D16" s="751"/>
      <c r="E16" s="751"/>
    </row>
    <row r="17" spans="1:6" ht="90" customHeight="1">
      <c r="A17" s="749"/>
      <c r="B17" s="752" t="s">
        <v>937</v>
      </c>
      <c r="C17" s="753"/>
      <c r="D17" s="751"/>
      <c r="E17" s="751"/>
    </row>
    <row r="18" spans="1:6" ht="90" customHeight="1">
      <c r="A18" s="749"/>
      <c r="B18" s="754" t="s">
        <v>938</v>
      </c>
      <c r="C18" s="754"/>
      <c r="D18" s="751"/>
      <c r="E18" s="751"/>
    </row>
    <row r="19" spans="1:6" ht="90" customHeight="1">
      <c r="A19" s="749"/>
      <c r="B19" s="754" t="s">
        <v>939</v>
      </c>
      <c r="C19" s="754"/>
      <c r="D19" s="751"/>
      <c r="E19" s="751"/>
    </row>
    <row r="20" spans="1:6" ht="90" customHeight="1">
      <c r="A20" s="749"/>
      <c r="B20" s="752" t="s">
        <v>940</v>
      </c>
      <c r="C20" s="753"/>
      <c r="D20" s="751"/>
      <c r="E20" s="751"/>
    </row>
    <row r="21" spans="1:6" ht="90" customHeight="1">
      <c r="A21" s="749"/>
      <c r="B21" s="752" t="s">
        <v>941</v>
      </c>
      <c r="C21" s="753"/>
      <c r="D21" s="751"/>
      <c r="E21" s="751"/>
    </row>
    <row r="22" spans="1:6" ht="90" customHeight="1">
      <c r="A22" s="749"/>
      <c r="B22" s="752" t="s">
        <v>942</v>
      </c>
      <c r="C22" s="753"/>
      <c r="D22" s="751"/>
      <c r="E22" s="751"/>
    </row>
    <row r="23" spans="1:6" ht="90" customHeight="1">
      <c r="A23" s="750"/>
      <c r="B23" s="754" t="s">
        <v>943</v>
      </c>
      <c r="C23" s="754"/>
      <c r="D23" s="751"/>
      <c r="E23" s="751"/>
    </row>
    <row r="24" spans="1:6" ht="90" customHeight="1">
      <c r="A24" s="748" t="s">
        <v>681</v>
      </c>
      <c r="B24" s="752" t="s">
        <v>917</v>
      </c>
      <c r="C24" s="753"/>
      <c r="D24" s="751"/>
      <c r="E24" s="751"/>
      <c r="F24" t="s">
        <v>920</v>
      </c>
    </row>
    <row r="25" spans="1:6" ht="90" customHeight="1">
      <c r="A25" s="749"/>
      <c r="B25" s="752" t="s">
        <v>902</v>
      </c>
      <c r="C25" s="753"/>
      <c r="D25" s="751"/>
      <c r="E25" s="751"/>
      <c r="F25" t="s">
        <v>885</v>
      </c>
    </row>
    <row r="26" spans="1:6" ht="90" customHeight="1">
      <c r="A26" s="749"/>
      <c r="B26" s="752" t="s">
        <v>903</v>
      </c>
      <c r="C26" s="753"/>
      <c r="D26" s="751"/>
      <c r="E26" s="751"/>
      <c r="F26" t="s">
        <v>921</v>
      </c>
    </row>
    <row r="27" spans="1:6" ht="90" customHeight="1">
      <c r="A27" s="750"/>
      <c r="B27" s="752" t="s">
        <v>904</v>
      </c>
      <c r="C27" s="753"/>
      <c r="D27" s="751"/>
      <c r="E27" s="751"/>
      <c r="F27" t="s">
        <v>920</v>
      </c>
    </row>
    <row r="28" spans="1:6" ht="90" customHeight="1">
      <c r="A28" s="748" t="s">
        <v>906</v>
      </c>
      <c r="B28" s="754" t="s">
        <v>907</v>
      </c>
      <c r="C28" s="754"/>
      <c r="D28" s="751"/>
      <c r="E28" s="751"/>
    </row>
    <row r="29" spans="1:6" ht="90" customHeight="1">
      <c r="A29" s="749"/>
      <c r="B29" s="754" t="s">
        <v>675</v>
      </c>
      <c r="C29" s="754"/>
      <c r="D29" s="751"/>
      <c r="E29" s="751"/>
    </row>
    <row r="30" spans="1:6" ht="90" customHeight="1">
      <c r="A30" s="755" t="s">
        <v>682</v>
      </c>
      <c r="B30" s="756"/>
      <c r="C30" s="757"/>
      <c r="D30" s="751"/>
      <c r="E30" s="751"/>
    </row>
    <row r="31" spans="1:6">
      <c r="D31" s="418"/>
      <c r="E31" s="418"/>
    </row>
    <row r="32" spans="1:6">
      <c r="D32" s="418"/>
      <c r="E32" s="418"/>
    </row>
    <row r="33" spans="4:5">
      <c r="D33" s="418"/>
      <c r="E33" s="418"/>
    </row>
    <row r="34" spans="4:5">
      <c r="D34" s="418"/>
      <c r="E34" s="418"/>
    </row>
    <row r="35" spans="4:5">
      <c r="D35" s="418"/>
      <c r="E35" s="418"/>
    </row>
    <row r="36" spans="4:5">
      <c r="D36" s="418"/>
      <c r="E36" s="418"/>
    </row>
    <row r="37" spans="4:5">
      <c r="D37" s="418"/>
      <c r="E37" s="418"/>
    </row>
    <row r="38" spans="4:5">
      <c r="D38" s="418"/>
      <c r="E38" s="418"/>
    </row>
    <row r="39" spans="4:5">
      <c r="D39" s="418"/>
      <c r="E39" s="418"/>
    </row>
    <row r="40" spans="4:5">
      <c r="D40" s="418"/>
      <c r="E40" s="418"/>
    </row>
    <row r="41" spans="4:5">
      <c r="D41" s="418"/>
      <c r="E41" s="418"/>
    </row>
    <row r="42" spans="4:5">
      <c r="D42" s="418"/>
      <c r="E42" s="418"/>
    </row>
    <row r="43" spans="4:5">
      <c r="D43" s="418"/>
      <c r="E43" s="418"/>
    </row>
  </sheetData>
  <mergeCells count="58">
    <mergeCell ref="D1:E1"/>
    <mergeCell ref="A3:E3"/>
    <mergeCell ref="D5:E5"/>
    <mergeCell ref="D6:E6"/>
    <mergeCell ref="D7:E7"/>
    <mergeCell ref="A5:C5"/>
    <mergeCell ref="A6:C6"/>
    <mergeCell ref="B7:C7"/>
    <mergeCell ref="A7:A14"/>
    <mergeCell ref="B13:C13"/>
    <mergeCell ref="D13:E13"/>
    <mergeCell ref="D8:E8"/>
    <mergeCell ref="D9:E9"/>
    <mergeCell ref="B8:C8"/>
    <mergeCell ref="B9:C9"/>
    <mergeCell ref="B10:C10"/>
    <mergeCell ref="B11:C11"/>
    <mergeCell ref="B12:C12"/>
    <mergeCell ref="D10:E10"/>
    <mergeCell ref="D11:E11"/>
    <mergeCell ref="D12:E12"/>
    <mergeCell ref="D14:E14"/>
    <mergeCell ref="B14:C14"/>
    <mergeCell ref="B15:C15"/>
    <mergeCell ref="D15:E15"/>
    <mergeCell ref="D23:E23"/>
    <mergeCell ref="B16:C16"/>
    <mergeCell ref="B18:C18"/>
    <mergeCell ref="B19:C19"/>
    <mergeCell ref="B21:C21"/>
    <mergeCell ref="B22:C22"/>
    <mergeCell ref="B17:C17"/>
    <mergeCell ref="A30:C30"/>
    <mergeCell ref="D28:E28"/>
    <mergeCell ref="D29:E29"/>
    <mergeCell ref="D30:E30"/>
    <mergeCell ref="B26:C26"/>
    <mergeCell ref="D26:E26"/>
    <mergeCell ref="D27:E27"/>
    <mergeCell ref="B28:C28"/>
    <mergeCell ref="B29:C29"/>
    <mergeCell ref="A28:A29"/>
    <mergeCell ref="A24:A27"/>
    <mergeCell ref="B27:C27"/>
    <mergeCell ref="D25:E25"/>
    <mergeCell ref="B25:C25"/>
    <mergeCell ref="B24:C24"/>
    <mergeCell ref="D24:E24"/>
    <mergeCell ref="A15:A23"/>
    <mergeCell ref="D17:E17"/>
    <mergeCell ref="D18:E18"/>
    <mergeCell ref="D19:E19"/>
    <mergeCell ref="D20:E20"/>
    <mergeCell ref="B20:C20"/>
    <mergeCell ref="B23:C23"/>
    <mergeCell ref="D21:E21"/>
    <mergeCell ref="D22:E22"/>
    <mergeCell ref="D16:E16"/>
  </mergeCells>
  <phoneticPr fontId="2"/>
  <pageMargins left="0.7" right="0.7" top="0.75" bottom="0.75" header="0.3" footer="0.3"/>
  <pageSetup paperSize="9" scale="84" orientation="portrait" r:id="rId1"/>
  <rowBreaks count="2" manualBreakCount="2">
    <brk id="14" max="4" man="1"/>
    <brk id="23"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09"/>
  <sheetViews>
    <sheetView view="pageBreakPreview" zoomScale="85" zoomScaleNormal="100" zoomScaleSheetLayoutView="85" workbookViewId="0"/>
  </sheetViews>
  <sheetFormatPr defaultRowHeight="13.5"/>
  <cols>
    <col min="1" max="2" width="3.125" style="78" customWidth="1"/>
    <col min="3" max="3" width="2" style="78" customWidth="1"/>
    <col min="4" max="4" width="2.5" style="78" customWidth="1"/>
    <col min="5" max="5" width="27.625" style="78" bestFit="1" customWidth="1"/>
    <col min="6" max="12" width="8.5" style="78" customWidth="1"/>
    <col min="13" max="257" width="9" style="78"/>
    <col min="258" max="259" width="3.125" style="78" customWidth="1"/>
    <col min="260" max="260" width="2" style="78" customWidth="1"/>
    <col min="261" max="261" width="2.5" style="78" customWidth="1"/>
    <col min="262" max="262" width="27.625" style="78" bestFit="1" customWidth="1"/>
    <col min="263" max="268" width="8.5" style="78" customWidth="1"/>
    <col min="269" max="513" width="9" style="78"/>
    <col min="514" max="515" width="3.125" style="78" customWidth="1"/>
    <col min="516" max="516" width="2" style="78" customWidth="1"/>
    <col min="517" max="517" width="2.5" style="78" customWidth="1"/>
    <col min="518" max="518" width="27.625" style="78" bestFit="1" customWidth="1"/>
    <col min="519" max="524" width="8.5" style="78" customWidth="1"/>
    <col min="525" max="769" width="9" style="78"/>
    <col min="770" max="771" width="3.125" style="78" customWidth="1"/>
    <col min="772" max="772" width="2" style="78" customWidth="1"/>
    <col min="773" max="773" width="2.5" style="78" customWidth="1"/>
    <col min="774" max="774" width="27.625" style="78" bestFit="1" customWidth="1"/>
    <col min="775" max="780" width="8.5" style="78" customWidth="1"/>
    <col min="781" max="1025" width="9" style="78"/>
    <col min="1026" max="1027" width="3.125" style="78" customWidth="1"/>
    <col min="1028" max="1028" width="2" style="78" customWidth="1"/>
    <col min="1029" max="1029" width="2.5" style="78" customWidth="1"/>
    <col min="1030" max="1030" width="27.625" style="78" bestFit="1" customWidth="1"/>
    <col min="1031" max="1036" width="8.5" style="78" customWidth="1"/>
    <col min="1037" max="1281" width="9" style="78"/>
    <col min="1282" max="1283" width="3.125" style="78" customWidth="1"/>
    <col min="1284" max="1284" width="2" style="78" customWidth="1"/>
    <col min="1285" max="1285" width="2.5" style="78" customWidth="1"/>
    <col min="1286" max="1286" width="27.625" style="78" bestFit="1" customWidth="1"/>
    <col min="1287" max="1292" width="8.5" style="78" customWidth="1"/>
    <col min="1293" max="1537" width="9" style="78"/>
    <col min="1538" max="1539" width="3.125" style="78" customWidth="1"/>
    <col min="1540" max="1540" width="2" style="78" customWidth="1"/>
    <col min="1541" max="1541" width="2.5" style="78" customWidth="1"/>
    <col min="1542" max="1542" width="27.625" style="78" bestFit="1" customWidth="1"/>
    <col min="1543" max="1548" width="8.5" style="78" customWidth="1"/>
    <col min="1549" max="1793" width="9" style="78"/>
    <col min="1794" max="1795" width="3.125" style="78" customWidth="1"/>
    <col min="1796" max="1796" width="2" style="78" customWidth="1"/>
    <col min="1797" max="1797" width="2.5" style="78" customWidth="1"/>
    <col min="1798" max="1798" width="27.625" style="78" bestFit="1" customWidth="1"/>
    <col min="1799" max="1804" width="8.5" style="78" customWidth="1"/>
    <col min="1805" max="2049" width="9" style="78"/>
    <col min="2050" max="2051" width="3.125" style="78" customWidth="1"/>
    <col min="2052" max="2052" width="2" style="78" customWidth="1"/>
    <col min="2053" max="2053" width="2.5" style="78" customWidth="1"/>
    <col min="2054" max="2054" width="27.625" style="78" bestFit="1" customWidth="1"/>
    <col min="2055" max="2060" width="8.5" style="78" customWidth="1"/>
    <col min="2061" max="2305" width="9" style="78"/>
    <col min="2306" max="2307" width="3.125" style="78" customWidth="1"/>
    <col min="2308" max="2308" width="2" style="78" customWidth="1"/>
    <col min="2309" max="2309" width="2.5" style="78" customWidth="1"/>
    <col min="2310" max="2310" width="27.625" style="78" bestFit="1" customWidth="1"/>
    <col min="2311" max="2316" width="8.5" style="78" customWidth="1"/>
    <col min="2317" max="2561" width="9" style="78"/>
    <col min="2562" max="2563" width="3.125" style="78" customWidth="1"/>
    <col min="2564" max="2564" width="2" style="78" customWidth="1"/>
    <col min="2565" max="2565" width="2.5" style="78" customWidth="1"/>
    <col min="2566" max="2566" width="27.625" style="78" bestFit="1" customWidth="1"/>
    <col min="2567" max="2572" width="8.5" style="78" customWidth="1"/>
    <col min="2573" max="2817" width="9" style="78"/>
    <col min="2818" max="2819" width="3.125" style="78" customWidth="1"/>
    <col min="2820" max="2820" width="2" style="78" customWidth="1"/>
    <col min="2821" max="2821" width="2.5" style="78" customWidth="1"/>
    <col min="2822" max="2822" width="27.625" style="78" bestFit="1" customWidth="1"/>
    <col min="2823" max="2828" width="8.5" style="78" customWidth="1"/>
    <col min="2829" max="3073" width="9" style="78"/>
    <col min="3074" max="3075" width="3.125" style="78" customWidth="1"/>
    <col min="3076" max="3076" width="2" style="78" customWidth="1"/>
    <col min="3077" max="3077" width="2.5" style="78" customWidth="1"/>
    <col min="3078" max="3078" width="27.625" style="78" bestFit="1" customWidth="1"/>
    <col min="3079" max="3084" width="8.5" style="78" customWidth="1"/>
    <col min="3085" max="3329" width="9" style="78"/>
    <col min="3330" max="3331" width="3.125" style="78" customWidth="1"/>
    <col min="3332" max="3332" width="2" style="78" customWidth="1"/>
    <col min="3333" max="3333" width="2.5" style="78" customWidth="1"/>
    <col min="3334" max="3334" width="27.625" style="78" bestFit="1" customWidth="1"/>
    <col min="3335" max="3340" width="8.5" style="78" customWidth="1"/>
    <col min="3341" max="3585" width="9" style="78"/>
    <col min="3586" max="3587" width="3.125" style="78" customWidth="1"/>
    <col min="3588" max="3588" width="2" style="78" customWidth="1"/>
    <col min="3589" max="3589" width="2.5" style="78" customWidth="1"/>
    <col min="3590" max="3590" width="27.625" style="78" bestFit="1" customWidth="1"/>
    <col min="3591" max="3596" width="8.5" style="78" customWidth="1"/>
    <col min="3597" max="3841" width="9" style="78"/>
    <col min="3842" max="3843" width="3.125" style="78" customWidth="1"/>
    <col min="3844" max="3844" width="2" style="78" customWidth="1"/>
    <col min="3845" max="3845" width="2.5" style="78" customWidth="1"/>
    <col min="3846" max="3846" width="27.625" style="78" bestFit="1" customWidth="1"/>
    <col min="3847" max="3852" width="8.5" style="78" customWidth="1"/>
    <col min="3853" max="4097" width="9" style="78"/>
    <col min="4098" max="4099" width="3.125" style="78" customWidth="1"/>
    <col min="4100" max="4100" width="2" style="78" customWidth="1"/>
    <col min="4101" max="4101" width="2.5" style="78" customWidth="1"/>
    <col min="4102" max="4102" width="27.625" style="78" bestFit="1" customWidth="1"/>
    <col min="4103" max="4108" width="8.5" style="78" customWidth="1"/>
    <col min="4109" max="4353" width="9" style="78"/>
    <col min="4354" max="4355" width="3.125" style="78" customWidth="1"/>
    <col min="4356" max="4356" width="2" style="78" customWidth="1"/>
    <col min="4357" max="4357" width="2.5" style="78" customWidth="1"/>
    <col min="4358" max="4358" width="27.625" style="78" bestFit="1" customWidth="1"/>
    <col min="4359" max="4364" width="8.5" style="78" customWidth="1"/>
    <col min="4365" max="4609" width="9" style="78"/>
    <col min="4610" max="4611" width="3.125" style="78" customWidth="1"/>
    <col min="4612" max="4612" width="2" style="78" customWidth="1"/>
    <col min="4613" max="4613" width="2.5" style="78" customWidth="1"/>
    <col min="4614" max="4614" width="27.625" style="78" bestFit="1" customWidth="1"/>
    <col min="4615" max="4620" width="8.5" style="78" customWidth="1"/>
    <col min="4621" max="4865" width="9" style="78"/>
    <col min="4866" max="4867" width="3.125" style="78" customWidth="1"/>
    <col min="4868" max="4868" width="2" style="78" customWidth="1"/>
    <col min="4869" max="4869" width="2.5" style="78" customWidth="1"/>
    <col min="4870" max="4870" width="27.625" style="78" bestFit="1" customWidth="1"/>
    <col min="4871" max="4876" width="8.5" style="78" customWidth="1"/>
    <col min="4877" max="5121" width="9" style="78"/>
    <col min="5122" max="5123" width="3.125" style="78" customWidth="1"/>
    <col min="5124" max="5124" width="2" style="78" customWidth="1"/>
    <col min="5125" max="5125" width="2.5" style="78" customWidth="1"/>
    <col min="5126" max="5126" width="27.625" style="78" bestFit="1" customWidth="1"/>
    <col min="5127" max="5132" width="8.5" style="78" customWidth="1"/>
    <col min="5133" max="5377" width="9" style="78"/>
    <col min="5378" max="5379" width="3.125" style="78" customWidth="1"/>
    <col min="5380" max="5380" width="2" style="78" customWidth="1"/>
    <col min="5381" max="5381" width="2.5" style="78" customWidth="1"/>
    <col min="5382" max="5382" width="27.625" style="78" bestFit="1" customWidth="1"/>
    <col min="5383" max="5388" width="8.5" style="78" customWidth="1"/>
    <col min="5389" max="5633" width="9" style="78"/>
    <col min="5634" max="5635" width="3.125" style="78" customWidth="1"/>
    <col min="5636" max="5636" width="2" style="78" customWidth="1"/>
    <col min="5637" max="5637" width="2.5" style="78" customWidth="1"/>
    <col min="5638" max="5638" width="27.625" style="78" bestFit="1" customWidth="1"/>
    <col min="5639" max="5644" width="8.5" style="78" customWidth="1"/>
    <col min="5645" max="5889" width="9" style="78"/>
    <col min="5890" max="5891" width="3.125" style="78" customWidth="1"/>
    <col min="5892" max="5892" width="2" style="78" customWidth="1"/>
    <col min="5893" max="5893" width="2.5" style="78" customWidth="1"/>
    <col min="5894" max="5894" width="27.625" style="78" bestFit="1" customWidth="1"/>
    <col min="5895" max="5900" width="8.5" style="78" customWidth="1"/>
    <col min="5901" max="6145" width="9" style="78"/>
    <col min="6146" max="6147" width="3.125" style="78" customWidth="1"/>
    <col min="6148" max="6148" width="2" style="78" customWidth="1"/>
    <col min="6149" max="6149" width="2.5" style="78" customWidth="1"/>
    <col min="6150" max="6150" width="27.625" style="78" bestFit="1" customWidth="1"/>
    <col min="6151" max="6156" width="8.5" style="78" customWidth="1"/>
    <col min="6157" max="6401" width="9" style="78"/>
    <col min="6402" max="6403" width="3.125" style="78" customWidth="1"/>
    <col min="6404" max="6404" width="2" style="78" customWidth="1"/>
    <col min="6405" max="6405" width="2.5" style="78" customWidth="1"/>
    <col min="6406" max="6406" width="27.625" style="78" bestFit="1" customWidth="1"/>
    <col min="6407" max="6412" width="8.5" style="78" customWidth="1"/>
    <col min="6413" max="6657" width="9" style="78"/>
    <col min="6658" max="6659" width="3.125" style="78" customWidth="1"/>
    <col min="6660" max="6660" width="2" style="78" customWidth="1"/>
    <col min="6661" max="6661" width="2.5" style="78" customWidth="1"/>
    <col min="6662" max="6662" width="27.625" style="78" bestFit="1" customWidth="1"/>
    <col min="6663" max="6668" width="8.5" style="78" customWidth="1"/>
    <col min="6669" max="6913" width="9" style="78"/>
    <col min="6914" max="6915" width="3.125" style="78" customWidth="1"/>
    <col min="6916" max="6916" width="2" style="78" customWidth="1"/>
    <col min="6917" max="6917" width="2.5" style="78" customWidth="1"/>
    <col min="6918" max="6918" width="27.625" style="78" bestFit="1" customWidth="1"/>
    <col min="6919" max="6924" width="8.5" style="78" customWidth="1"/>
    <col min="6925" max="7169" width="9" style="78"/>
    <col min="7170" max="7171" width="3.125" style="78" customWidth="1"/>
    <col min="7172" max="7172" width="2" style="78" customWidth="1"/>
    <col min="7173" max="7173" width="2.5" style="78" customWidth="1"/>
    <col min="7174" max="7174" width="27.625" style="78" bestFit="1" customWidth="1"/>
    <col min="7175" max="7180" width="8.5" style="78" customWidth="1"/>
    <col min="7181" max="7425" width="9" style="78"/>
    <col min="7426" max="7427" width="3.125" style="78" customWidth="1"/>
    <col min="7428" max="7428" width="2" style="78" customWidth="1"/>
    <col min="7429" max="7429" width="2.5" style="78" customWidth="1"/>
    <col min="7430" max="7430" width="27.625" style="78" bestFit="1" customWidth="1"/>
    <col min="7431" max="7436" width="8.5" style="78" customWidth="1"/>
    <col min="7437" max="7681" width="9" style="78"/>
    <col min="7682" max="7683" width="3.125" style="78" customWidth="1"/>
    <col min="7684" max="7684" width="2" style="78" customWidth="1"/>
    <col min="7685" max="7685" width="2.5" style="78" customWidth="1"/>
    <col min="7686" max="7686" width="27.625" style="78" bestFit="1" customWidth="1"/>
    <col min="7687" max="7692" width="8.5" style="78" customWidth="1"/>
    <col min="7693" max="7937" width="9" style="78"/>
    <col min="7938" max="7939" width="3.125" style="78" customWidth="1"/>
    <col min="7940" max="7940" width="2" style="78" customWidth="1"/>
    <col min="7941" max="7941" width="2.5" style="78" customWidth="1"/>
    <col min="7942" max="7942" width="27.625" style="78" bestFit="1" customWidth="1"/>
    <col min="7943" max="7948" width="8.5" style="78" customWidth="1"/>
    <col min="7949" max="8193" width="9" style="78"/>
    <col min="8194" max="8195" width="3.125" style="78" customWidth="1"/>
    <col min="8196" max="8196" width="2" style="78" customWidth="1"/>
    <col min="8197" max="8197" width="2.5" style="78" customWidth="1"/>
    <col min="8198" max="8198" width="27.625" style="78" bestFit="1" customWidth="1"/>
    <col min="8199" max="8204" width="8.5" style="78" customWidth="1"/>
    <col min="8205" max="8449" width="9" style="78"/>
    <col min="8450" max="8451" width="3.125" style="78" customWidth="1"/>
    <col min="8452" max="8452" width="2" style="78" customWidth="1"/>
    <col min="8453" max="8453" width="2.5" style="78" customWidth="1"/>
    <col min="8454" max="8454" width="27.625" style="78" bestFit="1" customWidth="1"/>
    <col min="8455" max="8460" width="8.5" style="78" customWidth="1"/>
    <col min="8461" max="8705" width="9" style="78"/>
    <col min="8706" max="8707" width="3.125" style="78" customWidth="1"/>
    <col min="8708" max="8708" width="2" style="78" customWidth="1"/>
    <col min="8709" max="8709" width="2.5" style="78" customWidth="1"/>
    <col min="8710" max="8710" width="27.625" style="78" bestFit="1" customWidth="1"/>
    <col min="8711" max="8716" width="8.5" style="78" customWidth="1"/>
    <col min="8717" max="8961" width="9" style="78"/>
    <col min="8962" max="8963" width="3.125" style="78" customWidth="1"/>
    <col min="8964" max="8964" width="2" style="78" customWidth="1"/>
    <col min="8965" max="8965" width="2.5" style="78" customWidth="1"/>
    <col min="8966" max="8966" width="27.625" style="78" bestFit="1" customWidth="1"/>
    <col min="8967" max="8972" width="8.5" style="78" customWidth="1"/>
    <col min="8973" max="9217" width="9" style="78"/>
    <col min="9218" max="9219" width="3.125" style="78" customWidth="1"/>
    <col min="9220" max="9220" width="2" style="78" customWidth="1"/>
    <col min="9221" max="9221" width="2.5" style="78" customWidth="1"/>
    <col min="9222" max="9222" width="27.625" style="78" bestFit="1" customWidth="1"/>
    <col min="9223" max="9228" width="8.5" style="78" customWidth="1"/>
    <col min="9229" max="9473" width="9" style="78"/>
    <col min="9474" max="9475" width="3.125" style="78" customWidth="1"/>
    <col min="9476" max="9476" width="2" style="78" customWidth="1"/>
    <col min="9477" max="9477" width="2.5" style="78" customWidth="1"/>
    <col min="9478" max="9478" width="27.625" style="78" bestFit="1" customWidth="1"/>
    <col min="9479" max="9484" width="8.5" style="78" customWidth="1"/>
    <col min="9485" max="9729" width="9" style="78"/>
    <col min="9730" max="9731" width="3.125" style="78" customWidth="1"/>
    <col min="9732" max="9732" width="2" style="78" customWidth="1"/>
    <col min="9733" max="9733" width="2.5" style="78" customWidth="1"/>
    <col min="9734" max="9734" width="27.625" style="78" bestFit="1" customWidth="1"/>
    <col min="9735" max="9740" width="8.5" style="78" customWidth="1"/>
    <col min="9741" max="9985" width="9" style="78"/>
    <col min="9986" max="9987" width="3.125" style="78" customWidth="1"/>
    <col min="9988" max="9988" width="2" style="78" customWidth="1"/>
    <col min="9989" max="9989" width="2.5" style="78" customWidth="1"/>
    <col min="9990" max="9990" width="27.625" style="78" bestFit="1" customWidth="1"/>
    <col min="9991" max="9996" width="8.5" style="78" customWidth="1"/>
    <col min="9997" max="10241" width="9" style="78"/>
    <col min="10242" max="10243" width="3.125" style="78" customWidth="1"/>
    <col min="10244" max="10244" width="2" style="78" customWidth="1"/>
    <col min="10245" max="10245" width="2.5" style="78" customWidth="1"/>
    <col min="10246" max="10246" width="27.625" style="78" bestFit="1" customWidth="1"/>
    <col min="10247" max="10252" width="8.5" style="78" customWidth="1"/>
    <col min="10253" max="10497" width="9" style="78"/>
    <col min="10498" max="10499" width="3.125" style="78" customWidth="1"/>
    <col min="10500" max="10500" width="2" style="78" customWidth="1"/>
    <col min="10501" max="10501" width="2.5" style="78" customWidth="1"/>
    <col min="10502" max="10502" width="27.625" style="78" bestFit="1" customWidth="1"/>
    <col min="10503" max="10508" width="8.5" style="78" customWidth="1"/>
    <col min="10509" max="10753" width="9" style="78"/>
    <col min="10754" max="10755" width="3.125" style="78" customWidth="1"/>
    <col min="10756" max="10756" width="2" style="78" customWidth="1"/>
    <col min="10757" max="10757" width="2.5" style="78" customWidth="1"/>
    <col min="10758" max="10758" width="27.625" style="78" bestFit="1" customWidth="1"/>
    <col min="10759" max="10764" width="8.5" style="78" customWidth="1"/>
    <col min="10765" max="11009" width="9" style="78"/>
    <col min="11010" max="11011" width="3.125" style="78" customWidth="1"/>
    <col min="11012" max="11012" width="2" style="78" customWidth="1"/>
    <col min="11013" max="11013" width="2.5" style="78" customWidth="1"/>
    <col min="11014" max="11014" width="27.625" style="78" bestFit="1" customWidth="1"/>
    <col min="11015" max="11020" width="8.5" style="78" customWidth="1"/>
    <col min="11021" max="11265" width="9" style="78"/>
    <col min="11266" max="11267" width="3.125" style="78" customWidth="1"/>
    <col min="11268" max="11268" width="2" style="78" customWidth="1"/>
    <col min="11269" max="11269" width="2.5" style="78" customWidth="1"/>
    <col min="11270" max="11270" width="27.625" style="78" bestFit="1" customWidth="1"/>
    <col min="11271" max="11276" width="8.5" style="78" customWidth="1"/>
    <col min="11277" max="11521" width="9" style="78"/>
    <col min="11522" max="11523" width="3.125" style="78" customWidth="1"/>
    <col min="11524" max="11524" width="2" style="78" customWidth="1"/>
    <col min="11525" max="11525" width="2.5" style="78" customWidth="1"/>
    <col min="11526" max="11526" width="27.625" style="78" bestFit="1" customWidth="1"/>
    <col min="11527" max="11532" width="8.5" style="78" customWidth="1"/>
    <col min="11533" max="11777" width="9" style="78"/>
    <col min="11778" max="11779" width="3.125" style="78" customWidth="1"/>
    <col min="11780" max="11780" width="2" style="78" customWidth="1"/>
    <col min="11781" max="11781" width="2.5" style="78" customWidth="1"/>
    <col min="11782" max="11782" width="27.625" style="78" bestFit="1" customWidth="1"/>
    <col min="11783" max="11788" width="8.5" style="78" customWidth="1"/>
    <col min="11789" max="12033" width="9" style="78"/>
    <col min="12034" max="12035" width="3.125" style="78" customWidth="1"/>
    <col min="12036" max="12036" width="2" style="78" customWidth="1"/>
    <col min="12037" max="12037" width="2.5" style="78" customWidth="1"/>
    <col min="12038" max="12038" width="27.625" style="78" bestFit="1" customWidth="1"/>
    <col min="12039" max="12044" width="8.5" style="78" customWidth="1"/>
    <col min="12045" max="12289" width="9" style="78"/>
    <col min="12290" max="12291" width="3.125" style="78" customWidth="1"/>
    <col min="12292" max="12292" width="2" style="78" customWidth="1"/>
    <col min="12293" max="12293" width="2.5" style="78" customWidth="1"/>
    <col min="12294" max="12294" width="27.625" style="78" bestFit="1" customWidth="1"/>
    <col min="12295" max="12300" width="8.5" style="78" customWidth="1"/>
    <col min="12301" max="12545" width="9" style="78"/>
    <col min="12546" max="12547" width="3.125" style="78" customWidth="1"/>
    <col min="12548" max="12548" width="2" style="78" customWidth="1"/>
    <col min="12549" max="12549" width="2.5" style="78" customWidth="1"/>
    <col min="12550" max="12550" width="27.625" style="78" bestFit="1" customWidth="1"/>
    <col min="12551" max="12556" width="8.5" style="78" customWidth="1"/>
    <col min="12557" max="12801" width="9" style="78"/>
    <col min="12802" max="12803" width="3.125" style="78" customWidth="1"/>
    <col min="12804" max="12804" width="2" style="78" customWidth="1"/>
    <col min="12805" max="12805" width="2.5" style="78" customWidth="1"/>
    <col min="12806" max="12806" width="27.625" style="78" bestFit="1" customWidth="1"/>
    <col min="12807" max="12812" width="8.5" style="78" customWidth="1"/>
    <col min="12813" max="13057" width="9" style="78"/>
    <col min="13058" max="13059" width="3.125" style="78" customWidth="1"/>
    <col min="13060" max="13060" width="2" style="78" customWidth="1"/>
    <col min="13061" max="13061" width="2.5" style="78" customWidth="1"/>
    <col min="13062" max="13062" width="27.625" style="78" bestFit="1" customWidth="1"/>
    <col min="13063" max="13068" width="8.5" style="78" customWidth="1"/>
    <col min="13069" max="13313" width="9" style="78"/>
    <col min="13314" max="13315" width="3.125" style="78" customWidth="1"/>
    <col min="13316" max="13316" width="2" style="78" customWidth="1"/>
    <col min="13317" max="13317" width="2.5" style="78" customWidth="1"/>
    <col min="13318" max="13318" width="27.625" style="78" bestFit="1" customWidth="1"/>
    <col min="13319" max="13324" width="8.5" style="78" customWidth="1"/>
    <col min="13325" max="13569" width="9" style="78"/>
    <col min="13570" max="13571" width="3.125" style="78" customWidth="1"/>
    <col min="13572" max="13572" width="2" style="78" customWidth="1"/>
    <col min="13573" max="13573" width="2.5" style="78" customWidth="1"/>
    <col min="13574" max="13574" width="27.625" style="78" bestFit="1" customWidth="1"/>
    <col min="13575" max="13580" width="8.5" style="78" customWidth="1"/>
    <col min="13581" max="13825" width="9" style="78"/>
    <col min="13826" max="13827" width="3.125" style="78" customWidth="1"/>
    <col min="13828" max="13828" width="2" style="78" customWidth="1"/>
    <col min="13829" max="13829" width="2.5" style="78" customWidth="1"/>
    <col min="13830" max="13830" width="27.625" style="78" bestFit="1" customWidth="1"/>
    <col min="13831" max="13836" width="8.5" style="78" customWidth="1"/>
    <col min="13837" max="14081" width="9" style="78"/>
    <col min="14082" max="14083" width="3.125" style="78" customWidth="1"/>
    <col min="14084" max="14084" width="2" style="78" customWidth="1"/>
    <col min="14085" max="14085" width="2.5" style="78" customWidth="1"/>
    <col min="14086" max="14086" width="27.625" style="78" bestFit="1" customWidth="1"/>
    <col min="14087" max="14092" width="8.5" style="78" customWidth="1"/>
    <col min="14093" max="14337" width="9" style="78"/>
    <col min="14338" max="14339" width="3.125" style="78" customWidth="1"/>
    <col min="14340" max="14340" width="2" style="78" customWidth="1"/>
    <col min="14341" max="14341" width="2.5" style="78" customWidth="1"/>
    <col min="14342" max="14342" width="27.625" style="78" bestFit="1" customWidth="1"/>
    <col min="14343" max="14348" width="8.5" style="78" customWidth="1"/>
    <col min="14349" max="14593" width="9" style="78"/>
    <col min="14594" max="14595" width="3.125" style="78" customWidth="1"/>
    <col min="14596" max="14596" width="2" style="78" customWidth="1"/>
    <col min="14597" max="14597" width="2.5" style="78" customWidth="1"/>
    <col min="14598" max="14598" width="27.625" style="78" bestFit="1" customWidth="1"/>
    <col min="14599" max="14604" width="8.5" style="78" customWidth="1"/>
    <col min="14605" max="14849" width="9" style="78"/>
    <col min="14850" max="14851" width="3.125" style="78" customWidth="1"/>
    <col min="14852" max="14852" width="2" style="78" customWidth="1"/>
    <col min="14853" max="14853" width="2.5" style="78" customWidth="1"/>
    <col min="14854" max="14854" width="27.625" style="78" bestFit="1" customWidth="1"/>
    <col min="14855" max="14860" width="8.5" style="78" customWidth="1"/>
    <col min="14861" max="15105" width="9" style="78"/>
    <col min="15106" max="15107" width="3.125" style="78" customWidth="1"/>
    <col min="15108" max="15108" width="2" style="78" customWidth="1"/>
    <col min="15109" max="15109" width="2.5" style="78" customWidth="1"/>
    <col min="15110" max="15110" width="27.625" style="78" bestFit="1" customWidth="1"/>
    <col min="15111" max="15116" width="8.5" style="78" customWidth="1"/>
    <col min="15117" max="15361" width="9" style="78"/>
    <col min="15362" max="15363" width="3.125" style="78" customWidth="1"/>
    <col min="15364" max="15364" width="2" style="78" customWidth="1"/>
    <col min="15365" max="15365" width="2.5" style="78" customWidth="1"/>
    <col min="15366" max="15366" width="27.625" style="78" bestFit="1" customWidth="1"/>
    <col min="15367" max="15372" width="8.5" style="78" customWidth="1"/>
    <col min="15373" max="15617" width="9" style="78"/>
    <col min="15618" max="15619" width="3.125" style="78" customWidth="1"/>
    <col min="15620" max="15620" width="2" style="78" customWidth="1"/>
    <col min="15621" max="15621" width="2.5" style="78" customWidth="1"/>
    <col min="15622" max="15622" width="27.625" style="78" bestFit="1" customWidth="1"/>
    <col min="15623" max="15628" width="8.5" style="78" customWidth="1"/>
    <col min="15629" max="15873" width="9" style="78"/>
    <col min="15874" max="15875" width="3.125" style="78" customWidth="1"/>
    <col min="15876" max="15876" width="2" style="78" customWidth="1"/>
    <col min="15877" max="15877" width="2.5" style="78" customWidth="1"/>
    <col min="15878" max="15878" width="27.625" style="78" bestFit="1" customWidth="1"/>
    <col min="15879" max="15884" width="8.5" style="78" customWidth="1"/>
    <col min="15885" max="16129" width="9" style="78"/>
    <col min="16130" max="16131" width="3.125" style="78" customWidth="1"/>
    <col min="16132" max="16132" width="2" style="78" customWidth="1"/>
    <col min="16133" max="16133" width="2.5" style="78" customWidth="1"/>
    <col min="16134" max="16134" width="27.625" style="78" bestFit="1" customWidth="1"/>
    <col min="16135" max="16140" width="8.5" style="78" customWidth="1"/>
    <col min="16141" max="16384" width="9" style="78"/>
  </cols>
  <sheetData>
    <row r="1" spans="1:12" ht="14.25">
      <c r="A1" s="1" t="s">
        <v>686</v>
      </c>
      <c r="I1" s="535">
        <f>'1'!$F$10</f>
        <v>0</v>
      </c>
      <c r="J1" s="535"/>
      <c r="K1" s="535"/>
      <c r="L1" s="535"/>
    </row>
    <row r="2" spans="1:12" ht="22.5" customHeight="1">
      <c r="A2" s="774" t="s">
        <v>241</v>
      </c>
      <c r="B2" s="774"/>
      <c r="C2" s="774"/>
      <c r="D2" s="774"/>
      <c r="E2" s="774"/>
      <c r="F2" s="774"/>
      <c r="G2" s="774"/>
      <c r="H2" s="774"/>
      <c r="I2" s="774"/>
      <c r="J2" s="774"/>
      <c r="K2" s="774"/>
      <c r="L2" s="774"/>
    </row>
    <row r="3" spans="1:12" ht="17.25" customHeight="1">
      <c r="A3" s="775" t="s">
        <v>242</v>
      </c>
      <c r="B3" s="776"/>
      <c r="C3" s="776"/>
      <c r="D3" s="776"/>
      <c r="E3" s="776"/>
      <c r="F3" s="776"/>
      <c r="G3" s="776"/>
      <c r="H3" s="776"/>
      <c r="I3" s="776"/>
      <c r="J3" s="776"/>
      <c r="K3" s="776"/>
      <c r="L3" s="776"/>
    </row>
    <row r="4" spans="1:12">
      <c r="J4" s="777"/>
      <c r="K4" s="777"/>
      <c r="L4" s="777"/>
    </row>
    <row r="5" spans="1:12" ht="18" customHeight="1">
      <c r="A5" s="778" t="s">
        <v>243</v>
      </c>
      <c r="B5" s="779"/>
      <c r="C5" s="779"/>
      <c r="D5" s="779"/>
      <c r="E5" s="779"/>
      <c r="F5" s="765" t="s">
        <v>244</v>
      </c>
      <c r="G5" s="766"/>
      <c r="H5" s="766"/>
      <c r="I5" s="767"/>
      <c r="J5" s="768" t="s">
        <v>245</v>
      </c>
      <c r="K5" s="770" t="s">
        <v>246</v>
      </c>
      <c r="L5" s="772" t="s">
        <v>247</v>
      </c>
    </row>
    <row r="6" spans="1:12" ht="18" customHeight="1">
      <c r="A6" s="780"/>
      <c r="B6" s="781"/>
      <c r="C6" s="781"/>
      <c r="D6" s="781"/>
      <c r="E6" s="781"/>
      <c r="F6" s="79" t="s">
        <v>248</v>
      </c>
      <c r="G6" s="80" t="s">
        <v>249</v>
      </c>
      <c r="H6" s="80" t="s">
        <v>250</v>
      </c>
      <c r="I6" s="80" t="s">
        <v>251</v>
      </c>
      <c r="J6" s="769"/>
      <c r="K6" s="771"/>
      <c r="L6" s="773"/>
    </row>
    <row r="7" spans="1:12">
      <c r="A7" s="782" t="s">
        <v>252</v>
      </c>
      <c r="B7" s="785" t="s">
        <v>253</v>
      </c>
      <c r="C7" s="81" t="s">
        <v>254</v>
      </c>
      <c r="D7" s="82"/>
      <c r="E7" s="82"/>
      <c r="F7" s="83"/>
      <c r="G7" s="84"/>
      <c r="H7" s="84"/>
      <c r="I7" s="84"/>
      <c r="J7" s="84"/>
      <c r="K7" s="84"/>
      <c r="L7" s="85"/>
    </row>
    <row r="8" spans="1:12">
      <c r="A8" s="783"/>
      <c r="B8" s="786"/>
      <c r="C8" s="86"/>
      <c r="D8" s="87" t="s">
        <v>255</v>
      </c>
      <c r="E8" s="88"/>
      <c r="F8" s="89"/>
      <c r="G8" s="90"/>
      <c r="H8" s="90"/>
      <c r="I8" s="90"/>
      <c r="J8" s="90"/>
      <c r="K8" s="90"/>
      <c r="L8" s="91"/>
    </row>
    <row r="9" spans="1:12">
      <c r="A9" s="783"/>
      <c r="B9" s="786"/>
      <c r="C9" s="86"/>
      <c r="D9" s="87"/>
      <c r="E9" s="87" t="s">
        <v>256</v>
      </c>
      <c r="F9" s="92"/>
      <c r="G9" s="93"/>
      <c r="H9" s="93"/>
      <c r="I9" s="93"/>
      <c r="J9" s="93"/>
      <c r="K9" s="93"/>
      <c r="L9" s="94"/>
    </row>
    <row r="10" spans="1:12">
      <c r="A10" s="783"/>
      <c r="B10" s="786"/>
      <c r="C10" s="86"/>
      <c r="D10" s="87"/>
      <c r="E10" s="87" t="s">
        <v>257</v>
      </c>
      <c r="F10" s="92"/>
      <c r="G10" s="93"/>
      <c r="H10" s="93"/>
      <c r="I10" s="93"/>
      <c r="J10" s="93"/>
      <c r="K10" s="93"/>
      <c r="L10" s="94"/>
    </row>
    <row r="11" spans="1:12">
      <c r="A11" s="783"/>
      <c r="B11" s="786"/>
      <c r="C11" s="86"/>
      <c r="D11" s="87"/>
      <c r="E11" s="87" t="s">
        <v>258</v>
      </c>
      <c r="F11" s="92"/>
      <c r="G11" s="93"/>
      <c r="H11" s="93"/>
      <c r="I11" s="93"/>
      <c r="J11" s="93"/>
      <c r="K11" s="93"/>
      <c r="L11" s="94"/>
    </row>
    <row r="12" spans="1:12">
      <c r="A12" s="783"/>
      <c r="B12" s="786"/>
      <c r="C12" s="86"/>
      <c r="D12" s="87" t="s">
        <v>259</v>
      </c>
      <c r="E12" s="87"/>
      <c r="F12" s="92"/>
      <c r="G12" s="93"/>
      <c r="H12" s="93"/>
      <c r="I12" s="93"/>
      <c r="J12" s="93"/>
      <c r="K12" s="93"/>
      <c r="L12" s="94"/>
    </row>
    <row r="13" spans="1:12">
      <c r="A13" s="783"/>
      <c r="B13" s="786"/>
      <c r="C13" s="86"/>
      <c r="D13" s="88"/>
      <c r="E13" s="87" t="s">
        <v>260</v>
      </c>
      <c r="F13" s="92"/>
      <c r="G13" s="93"/>
      <c r="H13" s="93"/>
      <c r="I13" s="93"/>
      <c r="J13" s="93"/>
      <c r="K13" s="93"/>
      <c r="L13" s="94"/>
    </row>
    <row r="14" spans="1:12">
      <c r="A14" s="783"/>
      <c r="B14" s="786"/>
      <c r="C14" s="86"/>
      <c r="D14" s="88"/>
      <c r="E14" s="87" t="s">
        <v>256</v>
      </c>
      <c r="F14" s="92"/>
      <c r="G14" s="93"/>
      <c r="H14" s="93"/>
      <c r="I14" s="93"/>
      <c r="J14" s="93"/>
      <c r="K14" s="93"/>
      <c r="L14" s="94"/>
    </row>
    <row r="15" spans="1:12">
      <c r="A15" s="783"/>
      <c r="B15" s="786"/>
      <c r="C15" s="86"/>
      <c r="D15" s="88"/>
      <c r="E15" s="87" t="s">
        <v>261</v>
      </c>
      <c r="F15" s="92"/>
      <c r="G15" s="93"/>
      <c r="H15" s="93"/>
      <c r="I15" s="93"/>
      <c r="J15" s="93"/>
      <c r="K15" s="93"/>
      <c r="L15" s="94"/>
    </row>
    <row r="16" spans="1:12">
      <c r="A16" s="783"/>
      <c r="B16" s="786"/>
      <c r="C16" s="86"/>
      <c r="D16" s="88"/>
      <c r="E16" s="87" t="s">
        <v>262</v>
      </c>
      <c r="F16" s="92"/>
      <c r="G16" s="93"/>
      <c r="H16" s="93"/>
      <c r="I16" s="93"/>
      <c r="J16" s="93"/>
      <c r="K16" s="93"/>
      <c r="L16" s="94"/>
    </row>
    <row r="17" spans="1:12">
      <c r="A17" s="783"/>
      <c r="B17" s="786"/>
      <c r="C17" s="86"/>
      <c r="D17" s="88"/>
      <c r="E17" s="87" t="s">
        <v>263</v>
      </c>
      <c r="F17" s="92"/>
      <c r="G17" s="93"/>
      <c r="H17" s="93"/>
      <c r="I17" s="93"/>
      <c r="J17" s="93"/>
      <c r="K17" s="93"/>
      <c r="L17" s="94"/>
    </row>
    <row r="18" spans="1:12">
      <c r="A18" s="783"/>
      <c r="B18" s="786"/>
      <c r="C18" s="86"/>
      <c r="D18" s="88"/>
      <c r="E18" s="87" t="s">
        <v>264</v>
      </c>
      <c r="F18" s="92"/>
      <c r="G18" s="93"/>
      <c r="H18" s="93"/>
      <c r="I18" s="93"/>
      <c r="J18" s="93"/>
      <c r="K18" s="93"/>
      <c r="L18" s="94"/>
    </row>
    <row r="19" spans="1:12">
      <c r="A19" s="783"/>
      <c r="B19" s="786"/>
      <c r="C19" s="86"/>
      <c r="D19" s="88"/>
      <c r="E19" s="87" t="s">
        <v>265</v>
      </c>
      <c r="F19" s="92"/>
      <c r="G19" s="93"/>
      <c r="H19" s="93"/>
      <c r="I19" s="93"/>
      <c r="J19" s="93"/>
      <c r="K19" s="93"/>
      <c r="L19" s="94"/>
    </row>
    <row r="20" spans="1:12">
      <c r="A20" s="783"/>
      <c r="B20" s="786"/>
      <c r="C20" s="86"/>
      <c r="D20" s="88"/>
      <c r="E20" s="87" t="s">
        <v>266</v>
      </c>
      <c r="F20" s="92"/>
      <c r="G20" s="93"/>
      <c r="H20" s="93"/>
      <c r="I20" s="93"/>
      <c r="J20" s="93"/>
      <c r="K20" s="93"/>
      <c r="L20" s="94"/>
    </row>
    <row r="21" spans="1:12">
      <c r="A21" s="783"/>
      <c r="B21" s="786"/>
      <c r="C21" s="86"/>
      <c r="D21" s="87" t="s">
        <v>267</v>
      </c>
      <c r="E21" s="87"/>
      <c r="F21" s="92"/>
      <c r="G21" s="93"/>
      <c r="H21" s="93"/>
      <c r="I21" s="93"/>
      <c r="J21" s="93"/>
      <c r="K21" s="93"/>
      <c r="L21" s="94"/>
    </row>
    <row r="22" spans="1:12">
      <c r="A22" s="783"/>
      <c r="B22" s="786"/>
      <c r="C22" s="86"/>
      <c r="D22" s="88"/>
      <c r="E22" s="87" t="s">
        <v>260</v>
      </c>
      <c r="F22" s="92"/>
      <c r="G22" s="93"/>
      <c r="H22" s="93"/>
      <c r="I22" s="93"/>
      <c r="J22" s="93"/>
      <c r="K22" s="93"/>
      <c r="L22" s="94"/>
    </row>
    <row r="23" spans="1:12">
      <c r="A23" s="783"/>
      <c r="B23" s="786"/>
      <c r="C23" s="86"/>
      <c r="D23" s="88"/>
      <c r="E23" s="87" t="s">
        <v>256</v>
      </c>
      <c r="F23" s="92"/>
      <c r="G23" s="93"/>
      <c r="H23" s="93"/>
      <c r="I23" s="93"/>
      <c r="J23" s="93"/>
      <c r="K23" s="93"/>
      <c r="L23" s="94"/>
    </row>
    <row r="24" spans="1:12">
      <c r="A24" s="783"/>
      <c r="B24" s="786"/>
      <c r="C24" s="86"/>
      <c r="D24" s="88"/>
      <c r="E24" s="87" t="s">
        <v>261</v>
      </c>
      <c r="F24" s="92"/>
      <c r="G24" s="93"/>
      <c r="H24" s="93"/>
      <c r="I24" s="93"/>
      <c r="J24" s="93"/>
      <c r="K24" s="93"/>
      <c r="L24" s="94"/>
    </row>
    <row r="25" spans="1:12">
      <c r="A25" s="783"/>
      <c r="B25" s="786"/>
      <c r="C25" s="86"/>
      <c r="D25" s="88"/>
      <c r="E25" s="87" t="s">
        <v>262</v>
      </c>
      <c r="F25" s="92"/>
      <c r="G25" s="93"/>
      <c r="H25" s="93"/>
      <c r="I25" s="93"/>
      <c r="J25" s="93"/>
      <c r="K25" s="93"/>
      <c r="L25" s="94"/>
    </row>
    <row r="26" spans="1:12">
      <c r="A26" s="783"/>
      <c r="B26" s="786"/>
      <c r="C26" s="86"/>
      <c r="D26" s="88"/>
      <c r="E26" s="87" t="s">
        <v>263</v>
      </c>
      <c r="F26" s="92"/>
      <c r="G26" s="93"/>
      <c r="H26" s="93"/>
      <c r="I26" s="93"/>
      <c r="J26" s="93"/>
      <c r="K26" s="93"/>
      <c r="L26" s="94"/>
    </row>
    <row r="27" spans="1:12">
      <c r="A27" s="783"/>
      <c r="B27" s="786"/>
      <c r="C27" s="86"/>
      <c r="D27" s="88"/>
      <c r="E27" s="87" t="s">
        <v>264</v>
      </c>
      <c r="F27" s="92"/>
      <c r="G27" s="93"/>
      <c r="H27" s="93"/>
      <c r="I27" s="93"/>
      <c r="J27" s="93"/>
      <c r="K27" s="93"/>
      <c r="L27" s="94"/>
    </row>
    <row r="28" spans="1:12">
      <c r="A28" s="783"/>
      <c r="B28" s="786"/>
      <c r="C28" s="86"/>
      <c r="D28" s="88"/>
      <c r="E28" s="87" t="s">
        <v>265</v>
      </c>
      <c r="F28" s="92"/>
      <c r="G28" s="93"/>
      <c r="H28" s="93"/>
      <c r="I28" s="93"/>
      <c r="J28" s="93"/>
      <c r="K28" s="93"/>
      <c r="L28" s="94"/>
    </row>
    <row r="29" spans="1:12">
      <c r="A29" s="783"/>
      <c r="B29" s="786"/>
      <c r="C29" s="86"/>
      <c r="D29" s="88"/>
      <c r="E29" s="87" t="s">
        <v>266</v>
      </c>
      <c r="F29" s="92"/>
      <c r="G29" s="93"/>
      <c r="H29" s="93"/>
      <c r="I29" s="93"/>
      <c r="J29" s="93"/>
      <c r="K29" s="93"/>
      <c r="L29" s="94"/>
    </row>
    <row r="30" spans="1:12">
      <c r="A30" s="783"/>
      <c r="B30" s="786"/>
      <c r="C30" s="86"/>
      <c r="D30" s="87" t="s">
        <v>268</v>
      </c>
      <c r="E30" s="88"/>
      <c r="F30" s="89"/>
      <c r="G30" s="90"/>
      <c r="H30" s="90"/>
      <c r="I30" s="90"/>
      <c r="J30" s="90"/>
      <c r="K30" s="90"/>
      <c r="L30" s="91"/>
    </row>
    <row r="31" spans="1:12">
      <c r="A31" s="783"/>
      <c r="B31" s="786"/>
      <c r="C31" s="86"/>
      <c r="D31" s="87"/>
      <c r="E31" s="87" t="s">
        <v>268</v>
      </c>
      <c r="F31" s="89"/>
      <c r="G31" s="90"/>
      <c r="H31" s="90"/>
      <c r="I31" s="90"/>
      <c r="J31" s="90"/>
      <c r="K31" s="90"/>
      <c r="L31" s="91"/>
    </row>
    <row r="32" spans="1:12">
      <c r="A32" s="783"/>
      <c r="B32" s="786"/>
      <c r="C32" s="86"/>
      <c r="D32" s="87"/>
      <c r="E32" s="87" t="s">
        <v>269</v>
      </c>
      <c r="F32" s="89"/>
      <c r="G32" s="90"/>
      <c r="H32" s="90"/>
      <c r="I32" s="90"/>
      <c r="J32" s="90"/>
      <c r="K32" s="90"/>
      <c r="L32" s="91"/>
    </row>
    <row r="33" spans="1:12">
      <c r="A33" s="783"/>
      <c r="B33" s="786"/>
      <c r="C33" s="86"/>
      <c r="D33" s="95" t="s">
        <v>270</v>
      </c>
      <c r="E33" s="95"/>
      <c r="F33" s="89"/>
      <c r="G33" s="90"/>
      <c r="H33" s="90"/>
      <c r="I33" s="90"/>
      <c r="J33" s="90"/>
      <c r="K33" s="90"/>
      <c r="L33" s="91"/>
    </row>
    <row r="34" spans="1:12">
      <c r="A34" s="783"/>
      <c r="B34" s="786"/>
      <c r="C34" s="86"/>
      <c r="D34" s="95"/>
      <c r="E34" s="95" t="s">
        <v>271</v>
      </c>
      <c r="F34" s="89"/>
      <c r="G34" s="90"/>
      <c r="H34" s="90"/>
      <c r="I34" s="90"/>
      <c r="J34" s="90"/>
      <c r="K34" s="90"/>
      <c r="L34" s="91"/>
    </row>
    <row r="35" spans="1:12">
      <c r="A35" s="783"/>
      <c r="B35" s="786"/>
      <c r="C35" s="86"/>
      <c r="D35" s="95"/>
      <c r="E35" s="95" t="s">
        <v>272</v>
      </c>
      <c r="F35" s="89"/>
      <c r="G35" s="90"/>
      <c r="H35" s="90"/>
      <c r="I35" s="90"/>
      <c r="J35" s="90"/>
      <c r="K35" s="90"/>
      <c r="L35" s="91"/>
    </row>
    <row r="36" spans="1:12">
      <c r="A36" s="783"/>
      <c r="B36" s="786"/>
      <c r="C36" s="86"/>
      <c r="D36" s="95"/>
      <c r="E36" s="95" t="s">
        <v>273</v>
      </c>
      <c r="F36" s="89"/>
      <c r="G36" s="90"/>
      <c r="H36" s="90"/>
      <c r="I36" s="90"/>
      <c r="J36" s="90"/>
      <c r="K36" s="90"/>
      <c r="L36" s="91"/>
    </row>
    <row r="37" spans="1:12">
      <c r="A37" s="783"/>
      <c r="B37" s="786"/>
      <c r="C37" s="86"/>
      <c r="D37" s="87" t="s">
        <v>274</v>
      </c>
      <c r="E37" s="87"/>
      <c r="F37" s="89"/>
      <c r="G37" s="90"/>
      <c r="H37" s="90"/>
      <c r="I37" s="90"/>
      <c r="J37" s="90"/>
      <c r="K37" s="90"/>
      <c r="L37" s="91"/>
    </row>
    <row r="38" spans="1:12">
      <c r="A38" s="783"/>
      <c r="B38" s="786"/>
      <c r="C38" s="86"/>
      <c r="D38" s="87"/>
      <c r="E38" s="87" t="s">
        <v>275</v>
      </c>
      <c r="F38" s="89"/>
      <c r="G38" s="90"/>
      <c r="H38" s="90"/>
      <c r="I38" s="90"/>
      <c r="J38" s="90"/>
      <c r="K38" s="90"/>
      <c r="L38" s="91"/>
    </row>
    <row r="39" spans="1:12">
      <c r="A39" s="783"/>
      <c r="B39" s="786"/>
      <c r="C39" s="86"/>
      <c r="D39" s="87"/>
      <c r="E39" s="87" t="s">
        <v>276</v>
      </c>
      <c r="F39" s="89"/>
      <c r="G39" s="90"/>
      <c r="H39" s="90"/>
      <c r="I39" s="90"/>
      <c r="J39" s="90"/>
      <c r="K39" s="90"/>
      <c r="L39" s="91"/>
    </row>
    <row r="40" spans="1:12">
      <c r="A40" s="783"/>
      <c r="B40" s="786"/>
      <c r="C40" s="86"/>
      <c r="D40" s="87"/>
      <c r="E40" s="96" t="s">
        <v>277</v>
      </c>
      <c r="F40" s="89"/>
      <c r="G40" s="90"/>
      <c r="H40" s="90"/>
      <c r="I40" s="90"/>
      <c r="J40" s="90"/>
      <c r="K40" s="90"/>
      <c r="L40" s="91"/>
    </row>
    <row r="41" spans="1:12">
      <c r="A41" s="783"/>
      <c r="B41" s="786"/>
      <c r="C41" s="86"/>
      <c r="D41" s="87"/>
      <c r="E41" s="87" t="s">
        <v>278</v>
      </c>
      <c r="F41" s="89"/>
      <c r="G41" s="90"/>
      <c r="H41" s="90"/>
      <c r="I41" s="90"/>
      <c r="J41" s="90"/>
      <c r="K41" s="90"/>
      <c r="L41" s="91"/>
    </row>
    <row r="42" spans="1:12">
      <c r="A42" s="783"/>
      <c r="B42" s="786"/>
      <c r="C42" s="86"/>
      <c r="D42" s="87"/>
      <c r="E42" s="87" t="s">
        <v>279</v>
      </c>
      <c r="F42" s="89"/>
      <c r="G42" s="90"/>
      <c r="H42" s="90"/>
      <c r="I42" s="90"/>
      <c r="J42" s="90"/>
      <c r="K42" s="90"/>
      <c r="L42" s="91"/>
    </row>
    <row r="43" spans="1:12">
      <c r="A43" s="783"/>
      <c r="B43" s="786"/>
      <c r="C43" s="86"/>
      <c r="D43" s="87"/>
      <c r="E43" s="87" t="s">
        <v>280</v>
      </c>
      <c r="F43" s="89"/>
      <c r="G43" s="90"/>
      <c r="H43" s="90"/>
      <c r="I43" s="90"/>
      <c r="J43" s="90"/>
      <c r="K43" s="90"/>
      <c r="L43" s="91"/>
    </row>
    <row r="44" spans="1:12">
      <c r="A44" s="783"/>
      <c r="B44" s="786"/>
      <c r="C44" s="86"/>
      <c r="D44" s="87"/>
      <c r="E44" s="87" t="s">
        <v>281</v>
      </c>
      <c r="F44" s="89"/>
      <c r="G44" s="90"/>
      <c r="H44" s="90"/>
      <c r="I44" s="90"/>
      <c r="J44" s="90"/>
      <c r="K44" s="90"/>
      <c r="L44" s="91"/>
    </row>
    <row r="45" spans="1:12">
      <c r="A45" s="783"/>
      <c r="B45" s="786"/>
      <c r="C45" s="86"/>
      <c r="D45" s="87"/>
      <c r="E45" s="97" t="s">
        <v>282</v>
      </c>
      <c r="F45" s="89"/>
      <c r="G45" s="90"/>
      <c r="H45" s="90"/>
      <c r="I45" s="90"/>
      <c r="J45" s="90"/>
      <c r="K45" s="90"/>
      <c r="L45" s="91"/>
    </row>
    <row r="46" spans="1:12">
      <c r="A46" s="783"/>
      <c r="B46" s="786"/>
      <c r="C46" s="86"/>
      <c r="D46" s="87"/>
      <c r="E46" s="87" t="s">
        <v>283</v>
      </c>
      <c r="F46" s="89"/>
      <c r="G46" s="90"/>
      <c r="H46" s="90"/>
      <c r="I46" s="90"/>
      <c r="J46" s="90"/>
      <c r="K46" s="90"/>
      <c r="L46" s="91"/>
    </row>
    <row r="47" spans="1:12">
      <c r="A47" s="783"/>
      <c r="B47" s="786"/>
      <c r="C47" s="86"/>
      <c r="D47" s="87" t="s">
        <v>284</v>
      </c>
      <c r="E47" s="87"/>
      <c r="F47" s="89"/>
      <c r="G47" s="90"/>
      <c r="H47" s="90"/>
      <c r="I47" s="90"/>
      <c r="J47" s="90"/>
      <c r="K47" s="90"/>
      <c r="L47" s="91"/>
    </row>
    <row r="48" spans="1:12">
      <c r="A48" s="783"/>
      <c r="B48" s="786"/>
      <c r="C48" s="86"/>
      <c r="D48" s="87"/>
      <c r="E48" s="87" t="s">
        <v>285</v>
      </c>
      <c r="F48" s="89"/>
      <c r="G48" s="90"/>
      <c r="H48" s="90"/>
      <c r="I48" s="90"/>
      <c r="J48" s="90"/>
      <c r="K48" s="90"/>
      <c r="L48" s="91"/>
    </row>
    <row r="49" spans="1:12">
      <c r="A49" s="783"/>
      <c r="B49" s="786"/>
      <c r="C49" s="86"/>
      <c r="D49" s="87"/>
      <c r="E49" s="87" t="s">
        <v>286</v>
      </c>
      <c r="F49" s="89"/>
      <c r="G49" s="90"/>
      <c r="H49" s="90"/>
      <c r="I49" s="90"/>
      <c r="J49" s="90"/>
      <c r="K49" s="90"/>
      <c r="L49" s="91"/>
    </row>
    <row r="50" spans="1:12">
      <c r="A50" s="783"/>
      <c r="B50" s="786"/>
      <c r="C50" s="86"/>
      <c r="D50" s="87"/>
      <c r="E50" s="87" t="s">
        <v>287</v>
      </c>
      <c r="F50" s="89"/>
      <c r="G50" s="90"/>
      <c r="H50" s="90"/>
      <c r="I50" s="90"/>
      <c r="J50" s="90"/>
      <c r="K50" s="90"/>
      <c r="L50" s="91"/>
    </row>
    <row r="51" spans="1:12">
      <c r="A51" s="783"/>
      <c r="B51" s="786"/>
      <c r="C51" s="86"/>
      <c r="D51" s="87"/>
      <c r="E51" s="87" t="s">
        <v>284</v>
      </c>
      <c r="F51" s="89"/>
      <c r="G51" s="90"/>
      <c r="H51" s="90"/>
      <c r="I51" s="90"/>
      <c r="J51" s="90"/>
      <c r="K51" s="90"/>
      <c r="L51" s="91"/>
    </row>
    <row r="52" spans="1:12">
      <c r="A52" s="783"/>
      <c r="B52" s="786"/>
      <c r="C52" s="86"/>
      <c r="D52" s="87"/>
      <c r="E52" s="87" t="s">
        <v>288</v>
      </c>
      <c r="F52" s="89"/>
      <c r="G52" s="90"/>
      <c r="H52" s="90"/>
      <c r="I52" s="90"/>
      <c r="J52" s="90"/>
      <c r="K52" s="90"/>
      <c r="L52" s="91"/>
    </row>
    <row r="53" spans="1:12">
      <c r="A53" s="783"/>
      <c r="B53" s="786"/>
      <c r="C53" s="86" t="s">
        <v>289</v>
      </c>
      <c r="D53" s="87"/>
      <c r="E53" s="87"/>
      <c r="F53" s="89"/>
      <c r="G53" s="90"/>
      <c r="H53" s="90"/>
      <c r="I53" s="90"/>
      <c r="J53" s="90"/>
      <c r="K53" s="90"/>
      <c r="L53" s="91"/>
    </row>
    <row r="54" spans="1:12">
      <c r="A54" s="783"/>
      <c r="B54" s="786"/>
      <c r="C54" s="86"/>
      <c r="D54" s="87" t="s">
        <v>290</v>
      </c>
      <c r="E54" s="88"/>
      <c r="F54" s="89"/>
      <c r="G54" s="90"/>
      <c r="H54" s="90"/>
      <c r="I54" s="90"/>
      <c r="J54" s="90"/>
      <c r="K54" s="90"/>
      <c r="L54" s="91"/>
    </row>
    <row r="55" spans="1:12">
      <c r="A55" s="783"/>
      <c r="B55" s="786"/>
      <c r="C55" s="86"/>
      <c r="E55" s="87" t="s">
        <v>291</v>
      </c>
      <c r="F55" s="89"/>
      <c r="G55" s="90"/>
      <c r="H55" s="90"/>
      <c r="I55" s="90"/>
      <c r="J55" s="90"/>
      <c r="K55" s="90"/>
      <c r="L55" s="91"/>
    </row>
    <row r="56" spans="1:12">
      <c r="A56" s="783"/>
      <c r="B56" s="786"/>
      <c r="C56" s="86"/>
      <c r="E56" s="87" t="s">
        <v>271</v>
      </c>
      <c r="F56" s="89"/>
      <c r="G56" s="90"/>
      <c r="H56" s="90"/>
      <c r="I56" s="90"/>
      <c r="J56" s="90"/>
      <c r="K56" s="90"/>
      <c r="L56" s="91"/>
    </row>
    <row r="57" spans="1:12">
      <c r="A57" s="783"/>
      <c r="B57" s="786"/>
      <c r="C57" s="86"/>
      <c r="E57" s="87" t="s">
        <v>283</v>
      </c>
      <c r="F57" s="89"/>
      <c r="G57" s="90"/>
      <c r="H57" s="90"/>
      <c r="I57" s="90"/>
      <c r="J57" s="90"/>
      <c r="K57" s="90"/>
      <c r="L57" s="91"/>
    </row>
    <row r="58" spans="1:12">
      <c r="A58" s="783"/>
      <c r="B58" s="786"/>
      <c r="C58" s="86"/>
      <c r="E58" s="87" t="s">
        <v>284</v>
      </c>
      <c r="F58" s="89"/>
      <c r="G58" s="90"/>
      <c r="H58" s="90"/>
      <c r="I58" s="90"/>
      <c r="J58" s="90"/>
      <c r="K58" s="90"/>
      <c r="L58" s="91"/>
    </row>
    <row r="59" spans="1:12">
      <c r="A59" s="783"/>
      <c r="B59" s="786"/>
      <c r="C59" s="86"/>
      <c r="D59" s="87" t="s">
        <v>292</v>
      </c>
      <c r="E59" s="88"/>
      <c r="F59" s="89"/>
      <c r="G59" s="90"/>
      <c r="H59" s="90"/>
      <c r="I59" s="90"/>
      <c r="J59" s="90"/>
      <c r="K59" s="90"/>
      <c r="L59" s="91"/>
    </row>
    <row r="60" spans="1:12">
      <c r="A60" s="783"/>
      <c r="B60" s="786"/>
      <c r="C60" s="86"/>
      <c r="D60" s="88"/>
      <c r="E60" s="87" t="s">
        <v>293</v>
      </c>
      <c r="F60" s="89"/>
      <c r="G60" s="90"/>
      <c r="H60" s="90"/>
      <c r="I60" s="90"/>
      <c r="J60" s="90"/>
      <c r="K60" s="90"/>
      <c r="L60" s="91"/>
    </row>
    <row r="61" spans="1:12">
      <c r="A61" s="783"/>
      <c r="B61" s="786"/>
      <c r="C61" s="86"/>
      <c r="D61" s="87"/>
      <c r="E61" s="87" t="s">
        <v>283</v>
      </c>
      <c r="F61" s="89"/>
      <c r="G61" s="90"/>
      <c r="H61" s="90"/>
      <c r="I61" s="90"/>
      <c r="J61" s="90"/>
      <c r="K61" s="90"/>
      <c r="L61" s="91"/>
    </row>
    <row r="62" spans="1:12">
      <c r="A62" s="783"/>
      <c r="B62" s="786"/>
      <c r="C62" s="86"/>
      <c r="D62" s="87"/>
      <c r="E62" s="87" t="s">
        <v>285</v>
      </c>
      <c r="F62" s="89"/>
      <c r="G62" s="90"/>
      <c r="H62" s="90"/>
      <c r="I62" s="90"/>
      <c r="J62" s="90"/>
      <c r="K62" s="90"/>
      <c r="L62" s="91"/>
    </row>
    <row r="63" spans="1:12">
      <c r="A63" s="783"/>
      <c r="B63" s="786"/>
      <c r="C63" s="86"/>
      <c r="D63" s="87"/>
      <c r="E63" s="87" t="s">
        <v>284</v>
      </c>
      <c r="F63" s="89"/>
      <c r="G63" s="90"/>
      <c r="H63" s="90"/>
      <c r="I63" s="90"/>
      <c r="J63" s="90"/>
      <c r="K63" s="90"/>
      <c r="L63" s="91"/>
    </row>
    <row r="64" spans="1:12">
      <c r="A64" s="783"/>
      <c r="B64" s="786"/>
      <c r="C64" s="86"/>
      <c r="D64" s="87" t="s">
        <v>284</v>
      </c>
      <c r="E64" s="87"/>
      <c r="F64" s="89"/>
      <c r="G64" s="90"/>
      <c r="H64" s="90"/>
      <c r="I64" s="90"/>
      <c r="J64" s="90"/>
      <c r="K64" s="90"/>
      <c r="L64" s="91"/>
    </row>
    <row r="65" spans="1:12">
      <c r="A65" s="783"/>
      <c r="B65" s="786"/>
      <c r="C65" s="86"/>
      <c r="D65" s="87"/>
      <c r="E65" s="87" t="s">
        <v>293</v>
      </c>
      <c r="F65" s="89"/>
      <c r="G65" s="90"/>
      <c r="H65" s="90"/>
      <c r="I65" s="90"/>
      <c r="J65" s="90"/>
      <c r="K65" s="90"/>
      <c r="L65" s="91"/>
    </row>
    <row r="66" spans="1:12">
      <c r="A66" s="783"/>
      <c r="B66" s="786"/>
      <c r="C66" s="86"/>
      <c r="D66" s="87"/>
      <c r="E66" s="87" t="s">
        <v>283</v>
      </c>
      <c r="F66" s="89"/>
      <c r="G66" s="90"/>
      <c r="H66" s="90"/>
      <c r="I66" s="90"/>
      <c r="J66" s="90"/>
      <c r="K66" s="90"/>
      <c r="L66" s="91"/>
    </row>
    <row r="67" spans="1:12">
      <c r="A67" s="783"/>
      <c r="B67" s="786"/>
      <c r="C67" s="86"/>
      <c r="D67" s="87"/>
      <c r="E67" s="87" t="s">
        <v>284</v>
      </c>
      <c r="F67" s="89"/>
      <c r="G67" s="90"/>
      <c r="H67" s="90"/>
      <c r="I67" s="90"/>
      <c r="J67" s="90"/>
      <c r="K67" s="90"/>
      <c r="L67" s="91"/>
    </row>
    <row r="68" spans="1:12">
      <c r="A68" s="783"/>
      <c r="B68" s="786"/>
      <c r="C68" s="86" t="s">
        <v>294</v>
      </c>
      <c r="D68" s="87"/>
      <c r="E68" s="87"/>
      <c r="F68" s="89"/>
      <c r="G68" s="90"/>
      <c r="H68" s="90"/>
      <c r="I68" s="90"/>
      <c r="J68" s="90"/>
      <c r="K68" s="90"/>
      <c r="L68" s="91"/>
    </row>
    <row r="69" spans="1:12">
      <c r="A69" s="783"/>
      <c r="B69" s="786"/>
      <c r="C69" s="86"/>
      <c r="D69" s="87" t="s">
        <v>295</v>
      </c>
      <c r="E69" s="87"/>
      <c r="F69" s="89"/>
      <c r="G69" s="90"/>
      <c r="H69" s="90"/>
      <c r="I69" s="90"/>
      <c r="J69" s="90"/>
      <c r="K69" s="90"/>
      <c r="L69" s="91"/>
    </row>
    <row r="70" spans="1:12">
      <c r="A70" s="783"/>
      <c r="B70" s="786"/>
      <c r="C70" s="86"/>
      <c r="D70" s="87"/>
      <c r="E70" s="87" t="s">
        <v>291</v>
      </c>
      <c r="F70" s="89"/>
      <c r="G70" s="90"/>
      <c r="H70" s="90"/>
      <c r="I70" s="90"/>
      <c r="J70" s="90"/>
      <c r="K70" s="90"/>
      <c r="L70" s="91"/>
    </row>
    <row r="71" spans="1:12">
      <c r="A71" s="783"/>
      <c r="B71" s="786"/>
      <c r="C71" s="86"/>
      <c r="D71" s="87"/>
      <c r="E71" s="87" t="s">
        <v>271</v>
      </c>
      <c r="F71" s="89"/>
      <c r="G71" s="90"/>
      <c r="H71" s="90"/>
      <c r="I71" s="90"/>
      <c r="J71" s="90"/>
      <c r="K71" s="90"/>
      <c r="L71" s="91"/>
    </row>
    <row r="72" spans="1:12">
      <c r="A72" s="783"/>
      <c r="B72" s="786"/>
      <c r="C72" s="86"/>
      <c r="D72" s="87" t="s">
        <v>296</v>
      </c>
      <c r="E72" s="88"/>
      <c r="F72" s="89"/>
      <c r="G72" s="90"/>
      <c r="H72" s="90"/>
      <c r="I72" s="90"/>
      <c r="J72" s="90"/>
      <c r="K72" s="90"/>
      <c r="L72" s="91"/>
    </row>
    <row r="73" spans="1:12">
      <c r="A73" s="783"/>
      <c r="B73" s="786"/>
      <c r="C73" s="86"/>
      <c r="D73" s="87" t="s">
        <v>284</v>
      </c>
      <c r="E73" s="87"/>
      <c r="F73" s="89"/>
      <c r="G73" s="90"/>
      <c r="H73" s="90"/>
      <c r="I73" s="90"/>
      <c r="J73" s="90"/>
      <c r="K73" s="90"/>
      <c r="L73" s="91"/>
    </row>
    <row r="74" spans="1:12">
      <c r="A74" s="783"/>
      <c r="B74" s="786"/>
      <c r="C74" s="86"/>
      <c r="D74" s="87"/>
      <c r="E74" s="87" t="s">
        <v>285</v>
      </c>
      <c r="F74" s="89"/>
      <c r="G74" s="90"/>
      <c r="H74" s="90"/>
      <c r="I74" s="90"/>
      <c r="J74" s="90"/>
      <c r="K74" s="90"/>
      <c r="L74" s="91"/>
    </row>
    <row r="75" spans="1:12">
      <c r="A75" s="783"/>
      <c r="B75" s="786"/>
      <c r="C75" s="86"/>
      <c r="D75" s="87"/>
      <c r="E75" s="87" t="s">
        <v>287</v>
      </c>
      <c r="F75" s="89"/>
      <c r="G75" s="90"/>
      <c r="H75" s="90"/>
      <c r="I75" s="90"/>
      <c r="J75" s="90"/>
      <c r="K75" s="90"/>
      <c r="L75" s="91"/>
    </row>
    <row r="76" spans="1:12">
      <c r="A76" s="783"/>
      <c r="B76" s="786"/>
      <c r="C76" s="86"/>
      <c r="D76" s="87"/>
      <c r="E76" s="87" t="s">
        <v>284</v>
      </c>
      <c r="F76" s="89"/>
      <c r="G76" s="90"/>
      <c r="H76" s="90"/>
      <c r="I76" s="90"/>
      <c r="J76" s="90"/>
      <c r="K76" s="90"/>
      <c r="L76" s="91"/>
    </row>
    <row r="77" spans="1:12">
      <c r="A77" s="783"/>
      <c r="B77" s="786"/>
      <c r="C77" s="86" t="s">
        <v>297</v>
      </c>
      <c r="D77" s="87"/>
      <c r="E77" s="87"/>
      <c r="F77" s="89"/>
      <c r="G77" s="90"/>
      <c r="H77" s="90"/>
      <c r="I77" s="90"/>
      <c r="J77" s="90"/>
      <c r="K77" s="90"/>
      <c r="L77" s="91"/>
    </row>
    <row r="78" spans="1:12">
      <c r="A78" s="783"/>
      <c r="B78" s="786"/>
      <c r="C78" s="86"/>
      <c r="D78" s="95" t="s">
        <v>298</v>
      </c>
      <c r="E78" s="95"/>
      <c r="F78" s="89"/>
      <c r="G78" s="90"/>
      <c r="H78" s="90"/>
      <c r="I78" s="90"/>
      <c r="J78" s="90"/>
      <c r="K78" s="90"/>
      <c r="L78" s="91"/>
    </row>
    <row r="79" spans="1:12">
      <c r="A79" s="783"/>
      <c r="B79" s="786"/>
      <c r="C79" s="86"/>
      <c r="D79" s="95"/>
      <c r="E79" s="95" t="s">
        <v>298</v>
      </c>
      <c r="F79" s="89"/>
      <c r="G79" s="90"/>
      <c r="H79" s="90"/>
      <c r="I79" s="90"/>
      <c r="J79" s="90"/>
      <c r="K79" s="90"/>
      <c r="L79" s="91"/>
    </row>
    <row r="80" spans="1:12">
      <c r="A80" s="783"/>
      <c r="B80" s="786"/>
      <c r="C80" s="86"/>
      <c r="D80" s="95"/>
      <c r="E80" s="95" t="s">
        <v>299</v>
      </c>
      <c r="F80" s="89"/>
      <c r="G80" s="90"/>
      <c r="H80" s="90"/>
      <c r="I80" s="90"/>
      <c r="J80" s="90"/>
      <c r="K80" s="90"/>
      <c r="L80" s="91"/>
    </row>
    <row r="81" spans="1:12">
      <c r="A81" s="783"/>
      <c r="B81" s="786"/>
      <c r="C81" s="86"/>
      <c r="D81" s="95" t="s">
        <v>300</v>
      </c>
      <c r="E81" s="95"/>
      <c r="F81" s="89"/>
      <c r="G81" s="90"/>
      <c r="H81" s="90"/>
      <c r="I81" s="90"/>
      <c r="J81" s="90"/>
      <c r="K81" s="90"/>
      <c r="L81" s="91"/>
    </row>
    <row r="82" spans="1:12">
      <c r="A82" s="783"/>
      <c r="B82" s="786"/>
      <c r="C82" s="86"/>
      <c r="D82" s="95"/>
      <c r="E82" s="95" t="s">
        <v>300</v>
      </c>
      <c r="F82" s="89"/>
      <c r="G82" s="90"/>
      <c r="H82" s="90"/>
      <c r="I82" s="90"/>
      <c r="J82" s="90"/>
      <c r="K82" s="90"/>
      <c r="L82" s="91"/>
    </row>
    <row r="83" spans="1:12">
      <c r="A83" s="783"/>
      <c r="B83" s="786"/>
      <c r="C83" s="86"/>
      <c r="D83" s="95"/>
      <c r="E83" s="95" t="s">
        <v>299</v>
      </c>
      <c r="F83" s="89"/>
      <c r="G83" s="90"/>
      <c r="H83" s="90"/>
      <c r="I83" s="90"/>
      <c r="J83" s="90"/>
      <c r="K83" s="90"/>
      <c r="L83" s="91"/>
    </row>
    <row r="84" spans="1:12">
      <c r="A84" s="783"/>
      <c r="B84" s="786"/>
      <c r="C84" s="86"/>
      <c r="D84" s="95" t="s">
        <v>301</v>
      </c>
      <c r="E84" s="95"/>
      <c r="F84" s="89"/>
      <c r="G84" s="90"/>
      <c r="H84" s="90"/>
      <c r="I84" s="90"/>
      <c r="J84" s="90"/>
      <c r="K84" s="90"/>
      <c r="L84" s="91"/>
    </row>
    <row r="85" spans="1:12">
      <c r="A85" s="783"/>
      <c r="B85" s="786"/>
      <c r="C85" s="86"/>
      <c r="D85" s="95"/>
      <c r="E85" s="95" t="s">
        <v>301</v>
      </c>
      <c r="F85" s="89"/>
      <c r="G85" s="90"/>
      <c r="H85" s="90"/>
      <c r="I85" s="90"/>
      <c r="J85" s="90"/>
      <c r="K85" s="90"/>
      <c r="L85" s="91"/>
    </row>
    <row r="86" spans="1:12">
      <c r="A86" s="783"/>
      <c r="B86" s="786"/>
      <c r="C86" s="86"/>
      <c r="D86" s="95"/>
      <c r="E86" s="95" t="s">
        <v>299</v>
      </c>
      <c r="F86" s="89"/>
      <c r="G86" s="90"/>
      <c r="H86" s="90"/>
      <c r="I86" s="90"/>
      <c r="J86" s="90"/>
      <c r="K86" s="90"/>
      <c r="L86" s="91"/>
    </row>
    <row r="87" spans="1:12">
      <c r="A87" s="783"/>
      <c r="B87" s="786"/>
      <c r="C87" s="86"/>
      <c r="D87" s="95" t="s">
        <v>302</v>
      </c>
      <c r="E87" s="95"/>
      <c r="F87" s="89"/>
      <c r="G87" s="90"/>
      <c r="H87" s="90"/>
      <c r="I87" s="90"/>
      <c r="J87" s="90"/>
      <c r="K87" s="90"/>
      <c r="L87" s="91"/>
    </row>
    <row r="88" spans="1:12">
      <c r="A88" s="783"/>
      <c r="B88" s="786"/>
      <c r="C88" s="86"/>
      <c r="D88" s="95"/>
      <c r="E88" s="95" t="s">
        <v>302</v>
      </c>
      <c r="F88" s="89"/>
      <c r="G88" s="90"/>
      <c r="H88" s="90"/>
      <c r="I88" s="90"/>
      <c r="J88" s="90"/>
      <c r="K88" s="90"/>
      <c r="L88" s="91"/>
    </row>
    <row r="89" spans="1:12">
      <c r="A89" s="783"/>
      <c r="B89" s="786"/>
      <c r="C89" s="86"/>
      <c r="D89" s="95"/>
      <c r="E89" s="95" t="s">
        <v>299</v>
      </c>
      <c r="F89" s="89"/>
      <c r="G89" s="90"/>
      <c r="H89" s="90"/>
      <c r="I89" s="90"/>
      <c r="J89" s="90"/>
      <c r="K89" s="90"/>
      <c r="L89" s="91"/>
    </row>
    <row r="90" spans="1:12">
      <c r="A90" s="783"/>
      <c r="B90" s="786"/>
      <c r="C90" s="86"/>
      <c r="D90" s="95" t="s">
        <v>303</v>
      </c>
      <c r="E90" s="95"/>
      <c r="F90" s="89"/>
      <c r="G90" s="90"/>
      <c r="H90" s="90"/>
      <c r="I90" s="90"/>
      <c r="J90" s="90"/>
      <c r="K90" s="90"/>
      <c r="L90" s="91"/>
    </row>
    <row r="91" spans="1:12">
      <c r="A91" s="783"/>
      <c r="B91" s="786"/>
      <c r="C91" s="86"/>
      <c r="D91" s="95" t="s">
        <v>274</v>
      </c>
      <c r="E91" s="95"/>
      <c r="F91" s="89"/>
      <c r="G91" s="90"/>
      <c r="H91" s="90"/>
      <c r="I91" s="90"/>
      <c r="J91" s="90"/>
      <c r="K91" s="90"/>
      <c r="L91" s="91"/>
    </row>
    <row r="92" spans="1:12">
      <c r="A92" s="783"/>
      <c r="B92" s="786"/>
      <c r="C92" s="86"/>
      <c r="D92" s="95"/>
      <c r="E92" s="95" t="s">
        <v>304</v>
      </c>
      <c r="F92" s="89"/>
      <c r="G92" s="90"/>
      <c r="H92" s="90"/>
      <c r="I92" s="90"/>
      <c r="J92" s="90"/>
      <c r="K92" s="90"/>
      <c r="L92" s="91"/>
    </row>
    <row r="93" spans="1:12">
      <c r="A93" s="783"/>
      <c r="B93" s="786"/>
      <c r="C93" s="86"/>
      <c r="D93" s="95"/>
      <c r="E93" s="95" t="s">
        <v>305</v>
      </c>
      <c r="F93" s="89"/>
      <c r="G93" s="90"/>
      <c r="H93" s="90"/>
      <c r="I93" s="90"/>
      <c r="J93" s="90"/>
      <c r="K93" s="90"/>
      <c r="L93" s="91"/>
    </row>
    <row r="94" spans="1:12">
      <c r="A94" s="783"/>
      <c r="B94" s="786"/>
      <c r="C94" s="86"/>
      <c r="D94" s="95"/>
      <c r="E94" s="95" t="s">
        <v>306</v>
      </c>
      <c r="F94" s="89"/>
      <c r="G94" s="90"/>
      <c r="H94" s="90"/>
      <c r="I94" s="90"/>
      <c r="J94" s="90"/>
      <c r="K94" s="90"/>
      <c r="L94" s="91"/>
    </row>
    <row r="95" spans="1:12">
      <c r="A95" s="783"/>
      <c r="B95" s="786"/>
      <c r="C95" s="86"/>
      <c r="D95" s="87" t="s">
        <v>296</v>
      </c>
      <c r="E95" s="87"/>
      <c r="F95" s="89"/>
      <c r="G95" s="90"/>
      <c r="H95" s="90"/>
      <c r="I95" s="90"/>
      <c r="J95" s="90"/>
      <c r="K95" s="90"/>
      <c r="L95" s="91"/>
    </row>
    <row r="96" spans="1:12">
      <c r="A96" s="783"/>
      <c r="B96" s="786"/>
      <c r="C96" s="86"/>
      <c r="D96" s="87" t="s">
        <v>284</v>
      </c>
      <c r="E96" s="87"/>
      <c r="F96" s="89"/>
      <c r="G96" s="90"/>
      <c r="H96" s="90"/>
      <c r="I96" s="90"/>
      <c r="J96" s="90"/>
      <c r="K96" s="90"/>
      <c r="L96" s="91"/>
    </row>
    <row r="97" spans="1:12">
      <c r="A97" s="783"/>
      <c r="B97" s="786"/>
      <c r="C97" s="86"/>
      <c r="D97" s="87"/>
      <c r="E97" s="87" t="s">
        <v>285</v>
      </c>
      <c r="F97" s="89"/>
      <c r="G97" s="90"/>
      <c r="H97" s="90"/>
      <c r="I97" s="90"/>
      <c r="J97" s="90"/>
      <c r="K97" s="90"/>
      <c r="L97" s="91"/>
    </row>
    <row r="98" spans="1:12">
      <c r="A98" s="783"/>
      <c r="B98" s="786"/>
      <c r="C98" s="86"/>
      <c r="D98" s="87"/>
      <c r="E98" s="87" t="s">
        <v>287</v>
      </c>
      <c r="F98" s="89"/>
      <c r="G98" s="90"/>
      <c r="H98" s="90"/>
      <c r="I98" s="90"/>
      <c r="J98" s="90"/>
      <c r="K98" s="90"/>
      <c r="L98" s="91"/>
    </row>
    <row r="99" spans="1:12">
      <c r="A99" s="783"/>
      <c r="B99" s="786"/>
      <c r="C99" s="86"/>
      <c r="D99" s="87"/>
      <c r="E99" s="87" t="s">
        <v>284</v>
      </c>
      <c r="F99" s="89"/>
      <c r="G99" s="90"/>
      <c r="H99" s="90"/>
      <c r="I99" s="90"/>
      <c r="J99" s="90"/>
      <c r="K99" s="90"/>
      <c r="L99" s="91"/>
    </row>
    <row r="100" spans="1:12">
      <c r="A100" s="783"/>
      <c r="B100" s="786"/>
      <c r="C100" s="86" t="s">
        <v>307</v>
      </c>
      <c r="D100" s="87"/>
      <c r="E100" s="87"/>
      <c r="F100" s="89"/>
      <c r="G100" s="90"/>
      <c r="H100" s="90"/>
      <c r="I100" s="90"/>
      <c r="J100" s="90"/>
      <c r="K100" s="90"/>
      <c r="L100" s="91"/>
    </row>
    <row r="101" spans="1:12">
      <c r="A101" s="783"/>
      <c r="B101" s="786"/>
      <c r="C101" s="86"/>
      <c r="D101" s="87" t="s">
        <v>308</v>
      </c>
      <c r="E101" s="87"/>
      <c r="F101" s="89"/>
      <c r="G101" s="90"/>
      <c r="H101" s="90"/>
      <c r="I101" s="90"/>
      <c r="J101" s="90"/>
      <c r="K101" s="90"/>
      <c r="L101" s="91"/>
    </row>
    <row r="102" spans="1:12">
      <c r="A102" s="783"/>
      <c r="B102" s="786"/>
      <c r="C102" s="86" t="s">
        <v>309</v>
      </c>
      <c r="D102" s="87"/>
      <c r="E102" s="87"/>
      <c r="F102" s="89"/>
      <c r="G102" s="90"/>
      <c r="H102" s="90"/>
      <c r="I102" s="90"/>
      <c r="J102" s="90"/>
      <c r="K102" s="90"/>
      <c r="L102" s="91"/>
    </row>
    <row r="103" spans="1:12">
      <c r="A103" s="783"/>
      <c r="B103" s="786"/>
      <c r="C103" s="86"/>
      <c r="D103" s="87" t="s">
        <v>310</v>
      </c>
      <c r="E103" s="87"/>
      <c r="F103" s="89"/>
      <c r="G103" s="90"/>
      <c r="H103" s="90"/>
      <c r="I103" s="90"/>
      <c r="J103" s="90"/>
      <c r="K103" s="90"/>
      <c r="L103" s="91"/>
    </row>
    <row r="104" spans="1:12">
      <c r="A104" s="783"/>
      <c r="B104" s="786"/>
      <c r="C104" s="86"/>
      <c r="D104" s="87"/>
      <c r="E104" s="87" t="s">
        <v>311</v>
      </c>
      <c r="F104" s="89"/>
      <c r="G104" s="90"/>
      <c r="H104" s="90"/>
      <c r="I104" s="90"/>
      <c r="J104" s="90"/>
      <c r="K104" s="90"/>
      <c r="L104" s="91"/>
    </row>
    <row r="105" spans="1:12">
      <c r="A105" s="783"/>
      <c r="B105" s="786"/>
      <c r="C105" s="86"/>
      <c r="D105" s="87"/>
      <c r="E105" s="87" t="s">
        <v>312</v>
      </c>
      <c r="F105" s="89"/>
      <c r="G105" s="90"/>
      <c r="H105" s="90"/>
      <c r="I105" s="90"/>
      <c r="J105" s="90"/>
      <c r="K105" s="90"/>
      <c r="L105" s="91"/>
    </row>
    <row r="106" spans="1:12">
      <c r="A106" s="783"/>
      <c r="B106" s="786"/>
      <c r="C106" s="86"/>
      <c r="D106" s="87"/>
      <c r="E106" s="87" t="s">
        <v>313</v>
      </c>
      <c r="F106" s="89"/>
      <c r="G106" s="90"/>
      <c r="H106" s="90"/>
      <c r="I106" s="90"/>
      <c r="J106" s="90"/>
      <c r="K106" s="90"/>
      <c r="L106" s="91"/>
    </row>
    <row r="107" spans="1:12">
      <c r="A107" s="783"/>
      <c r="B107" s="786"/>
      <c r="C107" s="86"/>
      <c r="D107" s="87"/>
      <c r="E107" s="87" t="s">
        <v>314</v>
      </c>
      <c r="F107" s="89"/>
      <c r="G107" s="90"/>
      <c r="H107" s="90"/>
      <c r="I107" s="90"/>
      <c r="J107" s="90"/>
      <c r="K107" s="90"/>
      <c r="L107" s="91"/>
    </row>
    <row r="108" spans="1:12">
      <c r="A108" s="783"/>
      <c r="B108" s="786"/>
      <c r="C108" s="86"/>
      <c r="D108" s="87"/>
      <c r="E108" s="87" t="s">
        <v>315</v>
      </c>
      <c r="F108" s="89"/>
      <c r="G108" s="90"/>
      <c r="H108" s="90"/>
      <c r="I108" s="90"/>
      <c r="J108" s="90"/>
      <c r="K108" s="90"/>
      <c r="L108" s="91"/>
    </row>
    <row r="109" spans="1:12">
      <c r="A109" s="783"/>
      <c r="B109" s="786"/>
      <c r="C109" s="86"/>
      <c r="D109" s="87" t="s">
        <v>316</v>
      </c>
      <c r="E109" s="87"/>
      <c r="F109" s="89"/>
      <c r="G109" s="90"/>
      <c r="H109" s="90"/>
      <c r="I109" s="90"/>
      <c r="J109" s="90"/>
      <c r="K109" s="90"/>
      <c r="L109" s="91"/>
    </row>
    <row r="110" spans="1:12">
      <c r="A110" s="783"/>
      <c r="B110" s="786"/>
      <c r="C110" s="86"/>
      <c r="D110" s="87" t="s">
        <v>299</v>
      </c>
      <c r="E110" s="87"/>
      <c r="F110" s="89"/>
      <c r="G110" s="90"/>
      <c r="H110" s="90"/>
      <c r="I110" s="90"/>
      <c r="J110" s="90"/>
      <c r="K110" s="90"/>
      <c r="L110" s="91"/>
    </row>
    <row r="111" spans="1:12">
      <c r="A111" s="783"/>
      <c r="B111" s="786"/>
      <c r="C111" s="86"/>
      <c r="D111" s="87" t="s">
        <v>317</v>
      </c>
      <c r="E111" s="87"/>
      <c r="F111" s="89"/>
      <c r="G111" s="90"/>
      <c r="H111" s="90"/>
      <c r="I111" s="90"/>
      <c r="J111" s="90"/>
      <c r="K111" s="90"/>
      <c r="L111" s="91"/>
    </row>
    <row r="112" spans="1:12">
      <c r="A112" s="783"/>
      <c r="B112" s="786"/>
      <c r="C112" s="86"/>
      <c r="D112" s="87"/>
      <c r="E112" s="87" t="s">
        <v>318</v>
      </c>
      <c r="F112" s="89"/>
      <c r="G112" s="90"/>
      <c r="H112" s="90"/>
      <c r="I112" s="90"/>
      <c r="J112" s="90"/>
      <c r="K112" s="90"/>
      <c r="L112" s="91"/>
    </row>
    <row r="113" spans="1:12">
      <c r="A113" s="783"/>
      <c r="B113" s="786"/>
      <c r="C113" s="86"/>
      <c r="D113" s="87"/>
      <c r="E113" s="87" t="s">
        <v>319</v>
      </c>
      <c r="F113" s="89"/>
      <c r="G113" s="90"/>
      <c r="H113" s="90"/>
      <c r="I113" s="90"/>
      <c r="J113" s="90"/>
      <c r="K113" s="90"/>
      <c r="L113" s="91"/>
    </row>
    <row r="114" spans="1:12">
      <c r="A114" s="783"/>
      <c r="B114" s="786"/>
      <c r="C114" s="86"/>
      <c r="D114" s="87"/>
      <c r="E114" s="87" t="s">
        <v>320</v>
      </c>
      <c r="F114" s="89"/>
      <c r="G114" s="90"/>
      <c r="H114" s="90"/>
      <c r="I114" s="90"/>
      <c r="J114" s="90"/>
      <c r="K114" s="90"/>
      <c r="L114" s="91"/>
    </row>
    <row r="115" spans="1:12">
      <c r="A115" s="783"/>
      <c r="B115" s="786"/>
      <c r="C115" s="86"/>
      <c r="D115" s="87" t="s">
        <v>321</v>
      </c>
      <c r="E115" s="87"/>
      <c r="F115" s="89"/>
      <c r="G115" s="90"/>
      <c r="H115" s="90"/>
      <c r="I115" s="90"/>
      <c r="J115" s="90"/>
      <c r="K115" s="90"/>
      <c r="L115" s="91"/>
    </row>
    <row r="116" spans="1:12">
      <c r="A116" s="783"/>
      <c r="B116" s="786"/>
      <c r="C116" s="86"/>
      <c r="D116" s="87" t="s">
        <v>284</v>
      </c>
      <c r="E116" s="87"/>
      <c r="F116" s="89"/>
      <c r="G116" s="90"/>
      <c r="H116" s="90"/>
      <c r="I116" s="90"/>
      <c r="J116" s="90"/>
      <c r="K116" s="90"/>
      <c r="L116" s="91"/>
    </row>
    <row r="117" spans="1:12">
      <c r="A117" s="783"/>
      <c r="B117" s="786"/>
      <c r="C117" s="86"/>
      <c r="D117" s="87"/>
      <c r="E117" s="87" t="s">
        <v>285</v>
      </c>
      <c r="F117" s="89"/>
      <c r="G117" s="90"/>
      <c r="H117" s="90"/>
      <c r="I117" s="90"/>
      <c r="J117" s="90"/>
      <c r="K117" s="90"/>
      <c r="L117" s="91"/>
    </row>
    <row r="118" spans="1:12">
      <c r="A118" s="783"/>
      <c r="B118" s="786"/>
      <c r="C118" s="86"/>
      <c r="D118" s="87"/>
      <c r="E118" s="87" t="s">
        <v>287</v>
      </c>
      <c r="F118" s="89"/>
      <c r="G118" s="90"/>
      <c r="H118" s="90"/>
      <c r="I118" s="90"/>
      <c r="J118" s="90"/>
      <c r="K118" s="90"/>
      <c r="L118" s="91"/>
    </row>
    <row r="119" spans="1:12">
      <c r="A119" s="783"/>
      <c r="B119" s="786"/>
      <c r="C119" s="86"/>
      <c r="D119" s="87"/>
      <c r="E119" s="87" t="s">
        <v>284</v>
      </c>
      <c r="F119" s="89"/>
      <c r="G119" s="90"/>
      <c r="H119" s="90"/>
      <c r="I119" s="90"/>
      <c r="J119" s="90"/>
      <c r="K119" s="90"/>
      <c r="L119" s="91"/>
    </row>
    <row r="120" spans="1:12">
      <c r="A120" s="783"/>
      <c r="B120" s="786"/>
      <c r="C120" s="86"/>
      <c r="D120" s="87"/>
      <c r="E120" s="87" t="s">
        <v>288</v>
      </c>
      <c r="F120" s="89"/>
      <c r="G120" s="90"/>
      <c r="H120" s="90"/>
      <c r="I120" s="90"/>
      <c r="J120" s="90"/>
      <c r="K120" s="90"/>
      <c r="L120" s="91"/>
    </row>
    <row r="121" spans="1:12">
      <c r="A121" s="783"/>
      <c r="B121" s="786"/>
      <c r="C121" s="86" t="s">
        <v>322</v>
      </c>
      <c r="D121" s="87"/>
      <c r="E121" s="87"/>
      <c r="F121" s="89"/>
      <c r="G121" s="90"/>
      <c r="H121" s="90"/>
      <c r="I121" s="90"/>
      <c r="J121" s="90"/>
      <c r="K121" s="90"/>
      <c r="L121" s="91"/>
    </row>
    <row r="122" spans="1:12">
      <c r="A122" s="783"/>
      <c r="B122" s="786"/>
      <c r="C122" s="86"/>
      <c r="D122" s="87" t="s">
        <v>295</v>
      </c>
      <c r="E122" s="87"/>
      <c r="F122" s="89"/>
      <c r="G122" s="90"/>
      <c r="H122" s="90"/>
      <c r="I122" s="90"/>
      <c r="J122" s="90"/>
      <c r="K122" s="90"/>
      <c r="L122" s="91"/>
    </row>
    <row r="123" spans="1:12">
      <c r="A123" s="783"/>
      <c r="B123" s="786"/>
      <c r="C123" s="86"/>
      <c r="D123" s="87"/>
      <c r="E123" s="87" t="s">
        <v>291</v>
      </c>
      <c r="F123" s="89"/>
      <c r="G123" s="90"/>
      <c r="H123" s="90"/>
      <c r="I123" s="90"/>
      <c r="J123" s="90"/>
      <c r="K123" s="90"/>
      <c r="L123" s="91"/>
    </row>
    <row r="124" spans="1:12">
      <c r="A124" s="783"/>
      <c r="B124" s="786"/>
      <c r="C124" s="86"/>
      <c r="D124" s="87"/>
      <c r="E124" s="87" t="s">
        <v>271</v>
      </c>
      <c r="F124" s="89"/>
      <c r="G124" s="90"/>
      <c r="H124" s="90"/>
      <c r="I124" s="90"/>
      <c r="J124" s="90"/>
      <c r="K124" s="90"/>
      <c r="L124" s="91"/>
    </row>
    <row r="125" spans="1:12">
      <c r="A125" s="783"/>
      <c r="B125" s="786"/>
      <c r="C125" s="86"/>
      <c r="D125" s="87" t="s">
        <v>323</v>
      </c>
      <c r="E125" s="87"/>
      <c r="F125" s="89"/>
      <c r="G125" s="90"/>
      <c r="H125" s="90"/>
      <c r="I125" s="90"/>
      <c r="J125" s="90"/>
      <c r="K125" s="90"/>
      <c r="L125" s="91"/>
    </row>
    <row r="126" spans="1:12">
      <c r="A126" s="783"/>
      <c r="B126" s="786"/>
      <c r="C126" s="86"/>
      <c r="D126" s="87"/>
      <c r="E126" s="87" t="s">
        <v>308</v>
      </c>
      <c r="F126" s="89"/>
      <c r="G126" s="90"/>
      <c r="H126" s="90"/>
      <c r="I126" s="90"/>
      <c r="J126" s="90"/>
      <c r="K126" s="90"/>
      <c r="L126" s="91"/>
    </row>
    <row r="127" spans="1:12">
      <c r="A127" s="783"/>
      <c r="B127" s="786"/>
      <c r="C127" s="86"/>
      <c r="D127" s="87" t="s">
        <v>299</v>
      </c>
      <c r="E127" s="87"/>
      <c r="F127" s="89"/>
      <c r="G127" s="90"/>
      <c r="H127" s="90"/>
      <c r="I127" s="90"/>
      <c r="J127" s="90"/>
      <c r="K127" s="90"/>
      <c r="L127" s="91"/>
    </row>
    <row r="128" spans="1:12">
      <c r="A128" s="783"/>
      <c r="B128" s="786"/>
      <c r="C128" s="86"/>
      <c r="D128" s="87" t="s">
        <v>284</v>
      </c>
      <c r="E128" s="87"/>
      <c r="F128" s="89"/>
      <c r="G128" s="90"/>
      <c r="H128" s="90"/>
      <c r="I128" s="90"/>
      <c r="J128" s="90"/>
      <c r="K128" s="90"/>
      <c r="L128" s="91"/>
    </row>
    <row r="129" spans="1:12">
      <c r="A129" s="783"/>
      <c r="B129" s="786"/>
      <c r="C129" s="86"/>
      <c r="D129" s="87"/>
      <c r="E129" s="87" t="s">
        <v>285</v>
      </c>
      <c r="F129" s="89"/>
      <c r="G129" s="90"/>
      <c r="H129" s="90"/>
      <c r="I129" s="90"/>
      <c r="J129" s="90"/>
      <c r="K129" s="90"/>
      <c r="L129" s="91"/>
    </row>
    <row r="130" spans="1:12">
      <c r="A130" s="783"/>
      <c r="B130" s="786"/>
      <c r="C130" s="86"/>
      <c r="D130" s="87"/>
      <c r="E130" s="87" t="s">
        <v>287</v>
      </c>
      <c r="F130" s="89"/>
      <c r="G130" s="90"/>
      <c r="H130" s="90"/>
      <c r="I130" s="90"/>
      <c r="J130" s="90"/>
      <c r="K130" s="90"/>
      <c r="L130" s="91"/>
    </row>
    <row r="131" spans="1:12">
      <c r="A131" s="783"/>
      <c r="B131" s="786"/>
      <c r="C131" s="86"/>
      <c r="D131" s="87"/>
      <c r="E131" s="87" t="s">
        <v>284</v>
      </c>
      <c r="F131" s="89"/>
      <c r="G131" s="90"/>
      <c r="H131" s="90"/>
      <c r="I131" s="90"/>
      <c r="J131" s="90"/>
      <c r="K131" s="90"/>
      <c r="L131" s="91"/>
    </row>
    <row r="132" spans="1:12">
      <c r="A132" s="783"/>
      <c r="B132" s="786"/>
      <c r="C132" s="86" t="s">
        <v>324</v>
      </c>
      <c r="D132" s="87"/>
      <c r="E132" s="87"/>
      <c r="F132" s="89"/>
      <c r="G132" s="90"/>
      <c r="H132" s="90"/>
      <c r="I132" s="90"/>
      <c r="J132" s="90"/>
      <c r="K132" s="90"/>
      <c r="L132" s="91"/>
    </row>
    <row r="133" spans="1:12">
      <c r="A133" s="783"/>
      <c r="B133" s="786"/>
      <c r="C133" s="86"/>
      <c r="D133" s="87" t="s">
        <v>325</v>
      </c>
      <c r="E133" s="87"/>
      <c r="F133" s="89"/>
      <c r="G133" s="90"/>
      <c r="H133" s="90"/>
      <c r="I133" s="90"/>
      <c r="J133" s="90"/>
      <c r="K133" s="90"/>
      <c r="L133" s="91"/>
    </row>
    <row r="134" spans="1:12">
      <c r="A134" s="783"/>
      <c r="B134" s="786"/>
      <c r="C134" s="86"/>
      <c r="D134" s="87" t="s">
        <v>326</v>
      </c>
      <c r="E134" s="87"/>
      <c r="F134" s="89"/>
      <c r="G134" s="90"/>
      <c r="H134" s="90"/>
      <c r="I134" s="90"/>
      <c r="J134" s="90"/>
      <c r="K134" s="90"/>
      <c r="L134" s="91"/>
    </row>
    <row r="135" spans="1:12">
      <c r="A135" s="783"/>
      <c r="B135" s="786"/>
      <c r="C135" s="86"/>
      <c r="D135" s="87" t="s">
        <v>327</v>
      </c>
      <c r="E135" s="87"/>
      <c r="F135" s="89"/>
      <c r="G135" s="90"/>
      <c r="H135" s="90"/>
      <c r="I135" s="90"/>
      <c r="J135" s="90"/>
      <c r="K135" s="90"/>
      <c r="L135" s="91"/>
    </row>
    <row r="136" spans="1:12">
      <c r="A136" s="783"/>
      <c r="B136" s="786"/>
      <c r="C136" s="86"/>
      <c r="D136" s="87" t="s">
        <v>328</v>
      </c>
      <c r="E136" s="87"/>
      <c r="F136" s="89"/>
      <c r="G136" s="90"/>
      <c r="H136" s="90"/>
      <c r="I136" s="90"/>
      <c r="J136" s="90"/>
      <c r="K136" s="90"/>
      <c r="L136" s="91"/>
    </row>
    <row r="137" spans="1:12">
      <c r="A137" s="783"/>
      <c r="B137" s="786"/>
      <c r="C137" s="86"/>
      <c r="D137" s="87" t="s">
        <v>329</v>
      </c>
      <c r="E137" s="87"/>
      <c r="F137" s="89"/>
      <c r="G137" s="90"/>
      <c r="H137" s="90"/>
      <c r="I137" s="90"/>
      <c r="J137" s="90"/>
      <c r="K137" s="90"/>
      <c r="L137" s="91"/>
    </row>
    <row r="138" spans="1:12">
      <c r="A138" s="783"/>
      <c r="B138" s="786"/>
      <c r="C138" s="86"/>
      <c r="D138" s="87" t="s">
        <v>330</v>
      </c>
      <c r="E138" s="87"/>
      <c r="F138" s="89"/>
      <c r="G138" s="90"/>
      <c r="H138" s="90"/>
      <c r="I138" s="90"/>
      <c r="J138" s="90"/>
      <c r="K138" s="90"/>
      <c r="L138" s="91"/>
    </row>
    <row r="139" spans="1:12">
      <c r="A139" s="783"/>
      <c r="B139" s="786"/>
      <c r="C139" s="86"/>
      <c r="D139" s="87" t="s">
        <v>331</v>
      </c>
      <c r="E139" s="87"/>
      <c r="F139" s="89"/>
      <c r="G139" s="90"/>
      <c r="H139" s="90"/>
      <c r="I139" s="90"/>
      <c r="J139" s="90"/>
      <c r="K139" s="90"/>
      <c r="L139" s="91"/>
    </row>
    <row r="140" spans="1:12">
      <c r="A140" s="783"/>
      <c r="B140" s="786"/>
      <c r="C140" s="86"/>
      <c r="D140" s="87"/>
      <c r="E140" s="87" t="s">
        <v>332</v>
      </c>
      <c r="F140" s="89"/>
      <c r="G140" s="90"/>
      <c r="H140" s="90"/>
      <c r="I140" s="90"/>
      <c r="J140" s="90"/>
      <c r="K140" s="90"/>
      <c r="L140" s="91"/>
    </row>
    <row r="141" spans="1:12">
      <c r="A141" s="783"/>
      <c r="B141" s="786"/>
      <c r="C141" s="86"/>
      <c r="D141" s="87"/>
      <c r="E141" s="87" t="s">
        <v>333</v>
      </c>
      <c r="F141" s="89"/>
      <c r="G141" s="90"/>
      <c r="H141" s="90"/>
      <c r="I141" s="90"/>
      <c r="J141" s="90"/>
      <c r="K141" s="90"/>
      <c r="L141" s="91"/>
    </row>
    <row r="142" spans="1:12">
      <c r="A142" s="783"/>
      <c r="B142" s="786"/>
      <c r="C142" s="86"/>
      <c r="D142" s="87" t="s">
        <v>334</v>
      </c>
      <c r="E142" s="87"/>
      <c r="F142" s="89"/>
      <c r="G142" s="90"/>
      <c r="H142" s="90"/>
      <c r="I142" s="90"/>
      <c r="J142" s="90"/>
      <c r="K142" s="90"/>
      <c r="L142" s="91"/>
    </row>
    <row r="143" spans="1:12">
      <c r="A143" s="783"/>
      <c r="B143" s="786"/>
      <c r="C143" s="86"/>
      <c r="D143" s="87"/>
      <c r="E143" s="87" t="s">
        <v>285</v>
      </c>
      <c r="F143" s="89"/>
      <c r="G143" s="90"/>
      <c r="H143" s="90"/>
      <c r="I143" s="90"/>
      <c r="J143" s="90"/>
      <c r="K143" s="90"/>
      <c r="L143" s="91"/>
    </row>
    <row r="144" spans="1:12">
      <c r="A144" s="783"/>
      <c r="B144" s="786"/>
      <c r="C144" s="86"/>
      <c r="D144" s="87"/>
      <c r="E144" s="87" t="s">
        <v>287</v>
      </c>
      <c r="F144" s="89"/>
      <c r="G144" s="90"/>
      <c r="H144" s="90"/>
      <c r="I144" s="90"/>
      <c r="J144" s="90"/>
      <c r="K144" s="90"/>
      <c r="L144" s="91"/>
    </row>
    <row r="145" spans="1:12">
      <c r="A145" s="783"/>
      <c r="B145" s="786"/>
      <c r="C145" s="86"/>
      <c r="D145" s="87"/>
      <c r="E145" s="87" t="s">
        <v>334</v>
      </c>
      <c r="F145" s="89"/>
      <c r="G145" s="90"/>
      <c r="H145" s="90"/>
      <c r="I145" s="90"/>
      <c r="J145" s="90"/>
      <c r="K145" s="90"/>
      <c r="L145" s="91"/>
    </row>
    <row r="146" spans="1:12">
      <c r="A146" s="783"/>
      <c r="B146" s="786"/>
      <c r="C146" s="86"/>
      <c r="D146" s="87"/>
      <c r="E146" s="87" t="s">
        <v>288</v>
      </c>
      <c r="F146" s="89"/>
      <c r="G146" s="90"/>
      <c r="H146" s="90"/>
      <c r="I146" s="90"/>
      <c r="J146" s="90"/>
      <c r="K146" s="90"/>
      <c r="L146" s="91"/>
    </row>
    <row r="147" spans="1:12">
      <c r="A147" s="783"/>
      <c r="B147" s="786"/>
      <c r="C147" s="86" t="s">
        <v>308</v>
      </c>
      <c r="D147" s="88"/>
      <c r="E147" s="88"/>
      <c r="F147" s="89"/>
      <c r="G147" s="90"/>
      <c r="H147" s="90"/>
      <c r="I147" s="90"/>
      <c r="J147" s="90"/>
      <c r="K147" s="90"/>
      <c r="L147" s="91"/>
    </row>
    <row r="148" spans="1:12">
      <c r="A148" s="783"/>
      <c r="B148" s="786"/>
      <c r="C148" s="86"/>
      <c r="D148" s="87" t="s">
        <v>308</v>
      </c>
      <c r="E148" s="87"/>
      <c r="F148" s="89"/>
      <c r="G148" s="90"/>
      <c r="H148" s="90"/>
      <c r="I148" s="90"/>
      <c r="J148" s="90"/>
      <c r="K148" s="90"/>
      <c r="L148" s="91"/>
    </row>
    <row r="149" spans="1:12">
      <c r="A149" s="783"/>
      <c r="B149" s="786"/>
      <c r="C149" s="86"/>
      <c r="D149" s="87" t="s">
        <v>284</v>
      </c>
      <c r="E149" s="87"/>
      <c r="F149" s="89"/>
      <c r="G149" s="90"/>
      <c r="H149" s="90"/>
      <c r="I149" s="90"/>
      <c r="J149" s="90"/>
      <c r="K149" s="90"/>
      <c r="L149" s="91"/>
    </row>
    <row r="150" spans="1:12">
      <c r="A150" s="783"/>
      <c r="B150" s="786"/>
      <c r="C150" s="86"/>
      <c r="D150" s="87"/>
      <c r="E150" s="87" t="s">
        <v>285</v>
      </c>
      <c r="F150" s="89"/>
      <c r="G150" s="90"/>
      <c r="H150" s="90"/>
      <c r="I150" s="90"/>
      <c r="J150" s="90"/>
      <c r="K150" s="90"/>
      <c r="L150" s="91"/>
    </row>
    <row r="151" spans="1:12">
      <c r="A151" s="783"/>
      <c r="B151" s="786"/>
      <c r="C151" s="86"/>
      <c r="D151" s="87"/>
      <c r="E151" s="87" t="s">
        <v>287</v>
      </c>
      <c r="F151" s="89"/>
      <c r="G151" s="90"/>
      <c r="H151" s="90"/>
      <c r="I151" s="90"/>
      <c r="J151" s="90"/>
      <c r="K151" s="90"/>
      <c r="L151" s="91"/>
    </row>
    <row r="152" spans="1:12">
      <c r="A152" s="783"/>
      <c r="B152" s="786"/>
      <c r="C152" s="86"/>
      <c r="D152" s="87"/>
      <c r="E152" s="87" t="s">
        <v>284</v>
      </c>
      <c r="F152" s="89"/>
      <c r="G152" s="90"/>
      <c r="H152" s="90"/>
      <c r="I152" s="90"/>
      <c r="J152" s="90"/>
      <c r="K152" s="90"/>
      <c r="L152" s="91"/>
    </row>
    <row r="153" spans="1:12">
      <c r="A153" s="783"/>
      <c r="B153" s="786"/>
      <c r="C153" s="86" t="s">
        <v>335</v>
      </c>
      <c r="D153" s="87"/>
      <c r="E153" s="87"/>
      <c r="F153" s="89"/>
      <c r="G153" s="90"/>
      <c r="H153" s="90"/>
      <c r="I153" s="90"/>
      <c r="J153" s="90"/>
      <c r="K153" s="90"/>
      <c r="L153" s="91"/>
    </row>
    <row r="154" spans="1:12">
      <c r="A154" s="783"/>
      <c r="B154" s="786"/>
      <c r="C154" s="86"/>
      <c r="D154" s="87" t="s">
        <v>335</v>
      </c>
      <c r="E154" s="87"/>
      <c r="F154" s="89"/>
      <c r="G154" s="90"/>
      <c r="H154" s="90"/>
      <c r="I154" s="90"/>
      <c r="J154" s="90"/>
      <c r="K154" s="90"/>
      <c r="L154" s="91"/>
    </row>
    <row r="155" spans="1:12">
      <c r="A155" s="783"/>
      <c r="B155" s="786"/>
      <c r="C155" s="86" t="s">
        <v>336</v>
      </c>
      <c r="D155" s="88"/>
      <c r="E155" s="88"/>
      <c r="F155" s="89"/>
      <c r="G155" s="90"/>
      <c r="H155" s="90"/>
      <c r="I155" s="90"/>
      <c r="J155" s="90"/>
      <c r="K155" s="90"/>
      <c r="L155" s="91"/>
    </row>
    <row r="156" spans="1:12">
      <c r="A156" s="783"/>
      <c r="B156" s="786"/>
      <c r="C156" s="86" t="s">
        <v>337</v>
      </c>
      <c r="D156" s="87"/>
      <c r="E156" s="87"/>
      <c r="F156" s="89"/>
      <c r="G156" s="90"/>
      <c r="H156" s="90"/>
      <c r="I156" s="90"/>
      <c r="J156" s="90"/>
      <c r="K156" s="90"/>
      <c r="L156" s="91"/>
    </row>
    <row r="157" spans="1:12">
      <c r="A157" s="783"/>
      <c r="B157" s="786"/>
      <c r="C157" s="86" t="s">
        <v>338</v>
      </c>
      <c r="D157" s="88"/>
      <c r="E157" s="88"/>
      <c r="F157" s="89"/>
      <c r="G157" s="90"/>
      <c r="H157" s="90"/>
      <c r="I157" s="90"/>
      <c r="J157" s="90"/>
      <c r="K157" s="90"/>
      <c r="L157" s="91"/>
    </row>
    <row r="158" spans="1:12">
      <c r="A158" s="783"/>
      <c r="B158" s="786"/>
      <c r="C158" s="86" t="s">
        <v>339</v>
      </c>
      <c r="D158" s="87"/>
      <c r="E158" s="87"/>
      <c r="F158" s="89"/>
      <c r="G158" s="90"/>
      <c r="H158" s="90"/>
      <c r="I158" s="90"/>
      <c r="J158" s="90"/>
      <c r="K158" s="90"/>
      <c r="L158" s="91"/>
    </row>
    <row r="159" spans="1:12">
      <c r="A159" s="783"/>
      <c r="B159" s="786"/>
      <c r="C159" s="86"/>
      <c r="D159" s="87" t="s">
        <v>340</v>
      </c>
      <c r="E159" s="87"/>
      <c r="F159" s="89"/>
      <c r="G159" s="90"/>
      <c r="H159" s="90"/>
      <c r="I159" s="90"/>
      <c r="J159" s="90"/>
      <c r="K159" s="90"/>
      <c r="L159" s="91"/>
    </row>
    <row r="160" spans="1:12">
      <c r="A160" s="783"/>
      <c r="B160" s="786"/>
      <c r="C160" s="86"/>
      <c r="D160" s="87" t="s">
        <v>341</v>
      </c>
      <c r="E160" s="88"/>
      <c r="F160" s="89"/>
      <c r="G160" s="90"/>
      <c r="H160" s="90"/>
      <c r="I160" s="90"/>
      <c r="J160" s="90"/>
      <c r="K160" s="90"/>
      <c r="L160" s="91"/>
    </row>
    <row r="161" spans="1:12">
      <c r="A161" s="783"/>
      <c r="B161" s="786"/>
      <c r="C161" s="86"/>
      <c r="D161" s="87" t="s">
        <v>342</v>
      </c>
      <c r="E161" s="87"/>
      <c r="F161" s="89"/>
      <c r="G161" s="90"/>
      <c r="H161" s="90"/>
      <c r="I161" s="90"/>
      <c r="J161" s="90"/>
      <c r="K161" s="90"/>
      <c r="L161" s="91"/>
    </row>
    <row r="162" spans="1:12">
      <c r="A162" s="783"/>
      <c r="B162" s="786"/>
      <c r="C162" s="86" t="s">
        <v>343</v>
      </c>
      <c r="D162" s="88"/>
      <c r="E162" s="88"/>
      <c r="F162" s="89"/>
      <c r="G162" s="90"/>
      <c r="H162" s="90"/>
      <c r="I162" s="90"/>
      <c r="J162" s="90"/>
      <c r="K162" s="90"/>
      <c r="L162" s="91"/>
    </row>
    <row r="163" spans="1:12">
      <c r="A163" s="783"/>
      <c r="B163" s="786"/>
      <c r="C163" s="86"/>
      <c r="D163" s="87" t="s">
        <v>344</v>
      </c>
      <c r="E163" s="87"/>
      <c r="F163" s="89"/>
      <c r="G163" s="90"/>
      <c r="H163" s="90"/>
      <c r="I163" s="90"/>
      <c r="J163" s="90"/>
      <c r="K163" s="90"/>
      <c r="L163" s="91"/>
    </row>
    <row r="164" spans="1:12">
      <c r="A164" s="783"/>
      <c r="B164" s="786"/>
      <c r="C164" s="86"/>
      <c r="D164" s="87" t="s">
        <v>345</v>
      </c>
      <c r="E164" s="88"/>
      <c r="F164" s="89"/>
      <c r="G164" s="90"/>
      <c r="H164" s="90"/>
      <c r="I164" s="90"/>
      <c r="J164" s="90"/>
      <c r="K164" s="90"/>
      <c r="L164" s="91"/>
    </row>
    <row r="165" spans="1:12">
      <c r="A165" s="783"/>
      <c r="B165" s="786"/>
      <c r="C165" s="86"/>
      <c r="D165" s="87" t="s">
        <v>346</v>
      </c>
      <c r="E165" s="87"/>
      <c r="F165" s="89"/>
      <c r="G165" s="90"/>
      <c r="H165" s="90"/>
      <c r="I165" s="90"/>
      <c r="J165" s="90"/>
      <c r="K165" s="90"/>
      <c r="L165" s="91"/>
    </row>
    <row r="166" spans="1:12">
      <c r="A166" s="783"/>
      <c r="B166" s="787"/>
      <c r="C166" s="98" t="s">
        <v>347</v>
      </c>
      <c r="D166" s="99"/>
      <c r="E166" s="99"/>
      <c r="F166" s="100"/>
      <c r="G166" s="101"/>
      <c r="H166" s="101"/>
      <c r="I166" s="101"/>
      <c r="J166" s="101"/>
      <c r="K166" s="101"/>
      <c r="L166" s="102"/>
    </row>
    <row r="167" spans="1:12">
      <c r="A167" s="783"/>
      <c r="B167" s="789" t="s">
        <v>348</v>
      </c>
      <c r="C167" s="86" t="s">
        <v>349</v>
      </c>
      <c r="D167" s="88"/>
      <c r="E167" s="88"/>
      <c r="F167" s="89"/>
      <c r="G167" s="90"/>
      <c r="H167" s="90"/>
      <c r="I167" s="90"/>
      <c r="J167" s="90"/>
      <c r="K167" s="90"/>
      <c r="L167" s="91"/>
    </row>
    <row r="168" spans="1:12">
      <c r="A168" s="783"/>
      <c r="B168" s="790"/>
      <c r="C168" s="86"/>
      <c r="D168" s="87" t="s">
        <v>350</v>
      </c>
      <c r="E168" s="87"/>
      <c r="F168" s="89"/>
      <c r="G168" s="90"/>
      <c r="H168" s="90"/>
      <c r="I168" s="90"/>
      <c r="J168" s="90"/>
      <c r="K168" s="90"/>
      <c r="L168" s="91"/>
    </row>
    <row r="169" spans="1:12">
      <c r="A169" s="783"/>
      <c r="B169" s="790"/>
      <c r="C169" s="86"/>
      <c r="D169" s="87" t="s">
        <v>351</v>
      </c>
      <c r="E169" s="87"/>
      <c r="F169" s="89"/>
      <c r="G169" s="90"/>
      <c r="H169" s="90"/>
      <c r="I169" s="90"/>
      <c r="J169" s="90"/>
      <c r="K169" s="90"/>
      <c r="L169" s="91"/>
    </row>
    <row r="170" spans="1:12">
      <c r="A170" s="783"/>
      <c r="B170" s="790"/>
      <c r="C170" s="86"/>
      <c r="D170" s="87" t="s">
        <v>352</v>
      </c>
      <c r="E170" s="87"/>
      <c r="F170" s="89"/>
      <c r="G170" s="90"/>
      <c r="H170" s="90"/>
      <c r="I170" s="90"/>
      <c r="J170" s="90"/>
      <c r="K170" s="90"/>
      <c r="L170" s="91"/>
    </row>
    <row r="171" spans="1:12">
      <c r="A171" s="783"/>
      <c r="B171" s="790"/>
      <c r="C171" s="86"/>
      <c r="D171" s="87" t="s">
        <v>353</v>
      </c>
      <c r="E171" s="87"/>
      <c r="F171" s="89"/>
      <c r="G171" s="90"/>
      <c r="H171" s="90"/>
      <c r="I171" s="90"/>
      <c r="J171" s="90"/>
      <c r="K171" s="90"/>
      <c r="L171" s="91"/>
    </row>
    <row r="172" spans="1:12">
      <c r="A172" s="783"/>
      <c r="B172" s="790"/>
      <c r="C172" s="86"/>
      <c r="D172" s="87" t="s">
        <v>354</v>
      </c>
      <c r="E172" s="87"/>
      <c r="F172" s="89"/>
      <c r="G172" s="90"/>
      <c r="H172" s="90"/>
      <c r="I172" s="90"/>
      <c r="J172" s="90"/>
      <c r="K172" s="90"/>
      <c r="L172" s="91"/>
    </row>
    <row r="173" spans="1:12">
      <c r="A173" s="783"/>
      <c r="B173" s="790"/>
      <c r="C173" s="86"/>
      <c r="D173" s="87" t="s">
        <v>355</v>
      </c>
      <c r="E173" s="87"/>
      <c r="F173" s="89"/>
      <c r="G173" s="90"/>
      <c r="H173" s="90"/>
      <c r="I173" s="90"/>
      <c r="J173" s="90"/>
      <c r="K173" s="90"/>
      <c r="L173" s="91"/>
    </row>
    <row r="174" spans="1:12">
      <c r="A174" s="783"/>
      <c r="B174" s="790"/>
      <c r="C174" s="86"/>
      <c r="D174" s="87" t="s">
        <v>356</v>
      </c>
      <c r="E174" s="87"/>
      <c r="F174" s="89"/>
      <c r="G174" s="90"/>
      <c r="H174" s="90"/>
      <c r="I174" s="90"/>
      <c r="J174" s="90"/>
      <c r="K174" s="90"/>
      <c r="L174" s="91"/>
    </row>
    <row r="175" spans="1:12">
      <c r="A175" s="783"/>
      <c r="B175" s="790"/>
      <c r="C175" s="86" t="s">
        <v>357</v>
      </c>
      <c r="D175" s="88"/>
      <c r="E175" s="88"/>
      <c r="F175" s="89"/>
      <c r="G175" s="90"/>
      <c r="H175" s="90"/>
      <c r="I175" s="90"/>
      <c r="J175" s="90"/>
      <c r="K175" s="90"/>
      <c r="L175" s="91"/>
    </row>
    <row r="176" spans="1:12">
      <c r="A176" s="783"/>
      <c r="B176" s="790"/>
      <c r="C176" s="86"/>
      <c r="D176" s="87" t="s">
        <v>358</v>
      </c>
      <c r="E176" s="87"/>
      <c r="F176" s="89"/>
      <c r="G176" s="90"/>
      <c r="H176" s="90"/>
      <c r="I176" s="90"/>
      <c r="J176" s="90"/>
      <c r="K176" s="90"/>
      <c r="L176" s="91"/>
    </row>
    <row r="177" spans="1:12">
      <c r="A177" s="783"/>
      <c r="B177" s="790"/>
      <c r="C177" s="86"/>
      <c r="D177" s="87" t="s">
        <v>359</v>
      </c>
      <c r="E177" s="87"/>
      <c r="F177" s="89"/>
      <c r="G177" s="90"/>
      <c r="H177" s="90"/>
      <c r="I177" s="90"/>
      <c r="J177" s="90"/>
      <c r="K177" s="90"/>
      <c r="L177" s="91"/>
    </row>
    <row r="178" spans="1:12">
      <c r="A178" s="783"/>
      <c r="B178" s="790"/>
      <c r="C178" s="86"/>
      <c r="D178" s="87" t="s">
        <v>360</v>
      </c>
      <c r="E178" s="87"/>
      <c r="F178" s="89"/>
      <c r="G178" s="90"/>
      <c r="H178" s="90"/>
      <c r="I178" s="90"/>
      <c r="J178" s="90"/>
      <c r="K178" s="90"/>
      <c r="L178" s="91"/>
    </row>
    <row r="179" spans="1:12">
      <c r="A179" s="783"/>
      <c r="B179" s="790"/>
      <c r="C179" s="86"/>
      <c r="D179" s="87" t="s">
        <v>361</v>
      </c>
      <c r="E179" s="87"/>
      <c r="F179" s="89"/>
      <c r="G179" s="90"/>
      <c r="H179" s="90"/>
      <c r="I179" s="90"/>
      <c r="J179" s="90"/>
      <c r="K179" s="90"/>
      <c r="L179" s="91"/>
    </row>
    <row r="180" spans="1:12">
      <c r="A180" s="783"/>
      <c r="B180" s="790"/>
      <c r="C180" s="86"/>
      <c r="D180" s="87" t="s">
        <v>362</v>
      </c>
      <c r="E180" s="87"/>
      <c r="F180" s="89"/>
      <c r="G180" s="90"/>
      <c r="H180" s="90"/>
      <c r="I180" s="90"/>
      <c r="J180" s="90"/>
      <c r="K180" s="90"/>
      <c r="L180" s="91"/>
    </row>
    <row r="181" spans="1:12">
      <c r="A181" s="783"/>
      <c r="B181" s="790"/>
      <c r="C181" s="86"/>
      <c r="D181" s="87" t="s">
        <v>363</v>
      </c>
      <c r="E181" s="87"/>
      <c r="F181" s="89"/>
      <c r="G181" s="90"/>
      <c r="H181" s="90"/>
      <c r="I181" s="90"/>
      <c r="J181" s="90"/>
      <c r="K181" s="90"/>
      <c r="L181" s="91"/>
    </row>
    <row r="182" spans="1:12">
      <c r="A182" s="783"/>
      <c r="B182" s="790"/>
      <c r="C182" s="86"/>
      <c r="D182" s="87" t="s">
        <v>364</v>
      </c>
      <c r="E182" s="87"/>
      <c r="F182" s="89"/>
      <c r="G182" s="90"/>
      <c r="H182" s="90"/>
      <c r="I182" s="90"/>
      <c r="J182" s="90"/>
      <c r="K182" s="90"/>
      <c r="L182" s="91"/>
    </row>
    <row r="183" spans="1:12">
      <c r="A183" s="783"/>
      <c r="B183" s="790"/>
      <c r="C183" s="86"/>
      <c r="D183" s="87" t="s">
        <v>365</v>
      </c>
      <c r="E183" s="87"/>
      <c r="F183" s="89"/>
      <c r="G183" s="90"/>
      <c r="H183" s="90"/>
      <c r="I183" s="90"/>
      <c r="J183" s="90"/>
      <c r="K183" s="90"/>
      <c r="L183" s="91"/>
    </row>
    <row r="184" spans="1:12">
      <c r="A184" s="783"/>
      <c r="B184" s="790"/>
      <c r="C184" s="86"/>
      <c r="D184" s="87" t="s">
        <v>366</v>
      </c>
      <c r="E184" s="87"/>
      <c r="F184" s="89"/>
      <c r="G184" s="90"/>
      <c r="H184" s="90"/>
      <c r="I184" s="90"/>
      <c r="J184" s="90"/>
      <c r="K184" s="90"/>
      <c r="L184" s="91"/>
    </row>
    <row r="185" spans="1:12">
      <c r="A185" s="783"/>
      <c r="B185" s="790"/>
      <c r="C185" s="86"/>
      <c r="D185" s="87" t="s">
        <v>367</v>
      </c>
      <c r="E185" s="87"/>
      <c r="F185" s="89"/>
      <c r="G185" s="90"/>
      <c r="H185" s="90"/>
      <c r="I185" s="90"/>
      <c r="J185" s="90"/>
      <c r="K185" s="90"/>
      <c r="L185" s="91"/>
    </row>
    <row r="186" spans="1:12">
      <c r="A186" s="783"/>
      <c r="B186" s="790"/>
      <c r="C186" s="86"/>
      <c r="D186" s="87" t="s">
        <v>368</v>
      </c>
      <c r="E186" s="87"/>
      <c r="F186" s="89"/>
      <c r="G186" s="90"/>
      <c r="H186" s="90"/>
      <c r="I186" s="90"/>
      <c r="J186" s="90"/>
      <c r="K186" s="90"/>
      <c r="L186" s="91"/>
    </row>
    <row r="187" spans="1:12">
      <c r="A187" s="783"/>
      <c r="B187" s="790"/>
      <c r="C187" s="86"/>
      <c r="D187" s="87" t="s">
        <v>369</v>
      </c>
      <c r="E187" s="87"/>
      <c r="F187" s="89"/>
      <c r="G187" s="90"/>
      <c r="H187" s="90"/>
      <c r="I187" s="90"/>
      <c r="J187" s="90"/>
      <c r="K187" s="90"/>
      <c r="L187" s="91"/>
    </row>
    <row r="188" spans="1:12">
      <c r="A188" s="783"/>
      <c r="B188" s="790"/>
      <c r="C188" s="86"/>
      <c r="D188" s="87" t="s">
        <v>370</v>
      </c>
      <c r="E188" s="87"/>
      <c r="F188" s="89"/>
      <c r="G188" s="90"/>
      <c r="H188" s="90"/>
      <c r="I188" s="90"/>
      <c r="J188" s="90"/>
      <c r="K188" s="90"/>
      <c r="L188" s="91"/>
    </row>
    <row r="189" spans="1:12">
      <c r="A189" s="783"/>
      <c r="B189" s="790"/>
      <c r="C189" s="86"/>
      <c r="D189" s="87" t="s">
        <v>371</v>
      </c>
      <c r="E189" s="87"/>
      <c r="F189" s="89"/>
      <c r="G189" s="90"/>
      <c r="H189" s="90"/>
      <c r="I189" s="90"/>
      <c r="J189" s="90"/>
      <c r="K189" s="90"/>
      <c r="L189" s="91"/>
    </row>
    <row r="190" spans="1:12">
      <c r="A190" s="783"/>
      <c r="B190" s="790"/>
      <c r="C190" s="86"/>
      <c r="D190" s="87" t="s">
        <v>372</v>
      </c>
      <c r="E190" s="87"/>
      <c r="F190" s="89"/>
      <c r="G190" s="90"/>
      <c r="H190" s="90"/>
      <c r="I190" s="90"/>
      <c r="J190" s="90"/>
      <c r="K190" s="90"/>
      <c r="L190" s="91"/>
    </row>
    <row r="191" spans="1:12">
      <c r="A191" s="783"/>
      <c r="B191" s="790"/>
      <c r="C191" s="86"/>
      <c r="D191" s="87" t="s">
        <v>373</v>
      </c>
      <c r="E191" s="87"/>
      <c r="F191" s="89"/>
      <c r="G191" s="90"/>
      <c r="H191" s="90"/>
      <c r="I191" s="90"/>
      <c r="J191" s="90"/>
      <c r="K191" s="90"/>
      <c r="L191" s="91"/>
    </row>
    <row r="192" spans="1:12">
      <c r="A192" s="783"/>
      <c r="B192" s="790"/>
      <c r="C192" s="86"/>
      <c r="D192" s="87" t="s">
        <v>374</v>
      </c>
      <c r="E192" s="87"/>
      <c r="F192" s="89"/>
      <c r="G192" s="90"/>
      <c r="H192" s="90"/>
      <c r="I192" s="90"/>
      <c r="J192" s="90"/>
      <c r="K192" s="90"/>
      <c r="L192" s="91"/>
    </row>
    <row r="193" spans="1:12">
      <c r="A193" s="783"/>
      <c r="B193" s="790"/>
      <c r="C193" s="86"/>
      <c r="D193" s="87" t="s">
        <v>375</v>
      </c>
      <c r="E193" s="87"/>
      <c r="F193" s="89"/>
      <c r="G193" s="90"/>
      <c r="H193" s="90"/>
      <c r="I193" s="90"/>
      <c r="J193" s="90"/>
      <c r="K193" s="90"/>
      <c r="L193" s="91"/>
    </row>
    <row r="194" spans="1:12">
      <c r="A194" s="783"/>
      <c r="B194" s="790"/>
      <c r="C194" s="86"/>
      <c r="D194" s="87" t="s">
        <v>376</v>
      </c>
      <c r="E194" s="87"/>
      <c r="F194" s="89"/>
      <c r="G194" s="90"/>
      <c r="H194" s="90"/>
      <c r="I194" s="90"/>
      <c r="J194" s="90"/>
      <c r="K194" s="90"/>
      <c r="L194" s="91"/>
    </row>
    <row r="195" spans="1:12">
      <c r="A195" s="783"/>
      <c r="B195" s="790"/>
      <c r="C195" s="86"/>
      <c r="D195" s="87" t="s">
        <v>377</v>
      </c>
      <c r="E195" s="87"/>
      <c r="F195" s="89"/>
      <c r="G195" s="90"/>
      <c r="H195" s="90"/>
      <c r="I195" s="90"/>
      <c r="J195" s="90"/>
      <c r="K195" s="90"/>
      <c r="L195" s="91"/>
    </row>
    <row r="196" spans="1:12">
      <c r="A196" s="783"/>
      <c r="B196" s="790"/>
      <c r="C196" s="86"/>
      <c r="D196" s="87" t="s">
        <v>378</v>
      </c>
      <c r="E196" s="87"/>
      <c r="F196" s="89"/>
      <c r="G196" s="90"/>
      <c r="H196" s="90"/>
      <c r="I196" s="90"/>
      <c r="J196" s="90"/>
      <c r="K196" s="90"/>
      <c r="L196" s="91"/>
    </row>
    <row r="197" spans="1:12">
      <c r="A197" s="783"/>
      <c r="B197" s="790"/>
      <c r="C197" s="86"/>
      <c r="D197" s="87" t="s">
        <v>379</v>
      </c>
      <c r="E197" s="87"/>
      <c r="F197" s="89"/>
      <c r="G197" s="90"/>
      <c r="H197" s="90"/>
      <c r="I197" s="90"/>
      <c r="J197" s="90"/>
      <c r="K197" s="90"/>
      <c r="L197" s="91"/>
    </row>
    <row r="198" spans="1:12">
      <c r="A198" s="783"/>
      <c r="B198" s="790"/>
      <c r="C198" s="86"/>
      <c r="D198" s="87" t="s">
        <v>380</v>
      </c>
      <c r="E198" s="87"/>
      <c r="F198" s="89"/>
      <c r="G198" s="90"/>
      <c r="H198" s="90"/>
      <c r="I198" s="90"/>
      <c r="J198" s="90"/>
      <c r="K198" s="90"/>
      <c r="L198" s="91"/>
    </row>
    <row r="199" spans="1:12">
      <c r="A199" s="783"/>
      <c r="B199" s="790"/>
      <c r="C199" s="86" t="s">
        <v>381</v>
      </c>
      <c r="D199" s="88"/>
      <c r="E199" s="88"/>
      <c r="F199" s="89"/>
      <c r="G199" s="90"/>
      <c r="H199" s="90"/>
      <c r="I199" s="90"/>
      <c r="J199" s="90"/>
      <c r="K199" s="90"/>
      <c r="L199" s="91"/>
    </row>
    <row r="200" spans="1:12">
      <c r="A200" s="783"/>
      <c r="B200" s="790"/>
      <c r="C200" s="86"/>
      <c r="D200" s="87" t="s">
        <v>382</v>
      </c>
      <c r="E200" s="87"/>
      <c r="F200" s="89"/>
      <c r="G200" s="90"/>
      <c r="H200" s="90"/>
      <c r="I200" s="90"/>
      <c r="J200" s="90"/>
      <c r="K200" s="90"/>
      <c r="L200" s="91"/>
    </row>
    <row r="201" spans="1:12">
      <c r="A201" s="783"/>
      <c r="B201" s="790"/>
      <c r="C201" s="86"/>
      <c r="D201" s="87" t="s">
        <v>383</v>
      </c>
      <c r="E201" s="87"/>
      <c r="F201" s="89"/>
      <c r="G201" s="90"/>
      <c r="H201" s="90"/>
      <c r="I201" s="90"/>
      <c r="J201" s="90"/>
      <c r="K201" s="90"/>
      <c r="L201" s="91"/>
    </row>
    <row r="202" spans="1:12">
      <c r="A202" s="783"/>
      <c r="B202" s="790"/>
      <c r="C202" s="86"/>
      <c r="D202" s="87" t="s">
        <v>384</v>
      </c>
      <c r="E202" s="87"/>
      <c r="F202" s="89"/>
      <c r="G202" s="90"/>
      <c r="H202" s="90"/>
      <c r="I202" s="90"/>
      <c r="J202" s="90"/>
      <c r="K202" s="90"/>
      <c r="L202" s="91"/>
    </row>
    <row r="203" spans="1:12">
      <c r="A203" s="783"/>
      <c r="B203" s="790"/>
      <c r="C203" s="86"/>
      <c r="D203" s="87" t="s">
        <v>385</v>
      </c>
      <c r="E203" s="87"/>
      <c r="F203" s="89"/>
      <c r="G203" s="90"/>
      <c r="H203" s="90"/>
      <c r="I203" s="90"/>
      <c r="J203" s="90"/>
      <c r="K203" s="90"/>
      <c r="L203" s="91"/>
    </row>
    <row r="204" spans="1:12">
      <c r="A204" s="783"/>
      <c r="B204" s="790"/>
      <c r="C204" s="86"/>
      <c r="D204" s="87" t="s">
        <v>386</v>
      </c>
      <c r="E204" s="87"/>
      <c r="F204" s="89"/>
      <c r="G204" s="90"/>
      <c r="H204" s="90"/>
      <c r="I204" s="90"/>
      <c r="J204" s="90"/>
      <c r="K204" s="90"/>
      <c r="L204" s="91"/>
    </row>
    <row r="205" spans="1:12">
      <c r="A205" s="783"/>
      <c r="B205" s="790"/>
      <c r="C205" s="86"/>
      <c r="D205" s="87" t="s">
        <v>387</v>
      </c>
      <c r="E205" s="87"/>
      <c r="F205" s="89"/>
      <c r="G205" s="90"/>
      <c r="H205" s="90"/>
      <c r="I205" s="90"/>
      <c r="J205" s="90"/>
      <c r="K205" s="90"/>
      <c r="L205" s="91"/>
    </row>
    <row r="206" spans="1:12">
      <c r="A206" s="783"/>
      <c r="B206" s="790"/>
      <c r="C206" s="86"/>
      <c r="D206" s="87" t="s">
        <v>369</v>
      </c>
      <c r="E206" s="87"/>
      <c r="F206" s="89"/>
      <c r="G206" s="90"/>
      <c r="H206" s="90"/>
      <c r="I206" s="90"/>
      <c r="J206" s="90"/>
      <c r="K206" s="90"/>
      <c r="L206" s="91"/>
    </row>
    <row r="207" spans="1:12">
      <c r="A207" s="783"/>
      <c r="B207" s="790"/>
      <c r="C207" s="86"/>
      <c r="D207" s="87" t="s">
        <v>370</v>
      </c>
      <c r="E207" s="87"/>
      <c r="F207" s="89"/>
      <c r="G207" s="90"/>
      <c r="H207" s="90"/>
      <c r="I207" s="90"/>
      <c r="J207" s="90"/>
      <c r="K207" s="90"/>
      <c r="L207" s="91"/>
    </row>
    <row r="208" spans="1:12">
      <c r="A208" s="783"/>
      <c r="B208" s="790"/>
      <c r="C208" s="86"/>
      <c r="D208" s="87" t="s">
        <v>388</v>
      </c>
      <c r="E208" s="87"/>
      <c r="F208" s="89"/>
      <c r="G208" s="90"/>
      <c r="H208" s="90"/>
      <c r="I208" s="90"/>
      <c r="J208" s="90"/>
      <c r="K208" s="90"/>
      <c r="L208" s="91"/>
    </row>
    <row r="209" spans="1:12">
      <c r="A209" s="783"/>
      <c r="B209" s="790"/>
      <c r="C209" s="86"/>
      <c r="D209" s="87" t="s">
        <v>389</v>
      </c>
      <c r="E209" s="87"/>
      <c r="F209" s="89"/>
      <c r="G209" s="90"/>
      <c r="H209" s="90"/>
      <c r="I209" s="90"/>
      <c r="J209" s="90"/>
      <c r="K209" s="90"/>
      <c r="L209" s="91"/>
    </row>
    <row r="210" spans="1:12">
      <c r="A210" s="783"/>
      <c r="B210" s="790"/>
      <c r="C210" s="86"/>
      <c r="D210" s="87" t="s">
        <v>390</v>
      </c>
      <c r="E210" s="87"/>
      <c r="F210" s="89"/>
      <c r="G210" s="90"/>
      <c r="H210" s="90"/>
      <c r="I210" s="90"/>
      <c r="J210" s="90"/>
      <c r="K210" s="90"/>
      <c r="L210" s="91"/>
    </row>
    <row r="211" spans="1:12">
      <c r="A211" s="783"/>
      <c r="B211" s="790"/>
      <c r="C211" s="86"/>
      <c r="D211" s="87" t="s">
        <v>391</v>
      </c>
      <c r="E211" s="87"/>
      <c r="F211" s="89"/>
      <c r="G211" s="90"/>
      <c r="H211" s="90"/>
      <c r="I211" s="90"/>
      <c r="J211" s="90"/>
      <c r="K211" s="90"/>
      <c r="L211" s="91"/>
    </row>
    <row r="212" spans="1:12">
      <c r="A212" s="783"/>
      <c r="B212" s="790"/>
      <c r="C212" s="86"/>
      <c r="D212" s="87" t="s">
        <v>392</v>
      </c>
      <c r="E212" s="87"/>
      <c r="F212" s="89"/>
      <c r="G212" s="90"/>
      <c r="H212" s="90"/>
      <c r="I212" s="90"/>
      <c r="J212" s="90"/>
      <c r="K212" s="90"/>
      <c r="L212" s="91"/>
    </row>
    <row r="213" spans="1:12">
      <c r="A213" s="783"/>
      <c r="B213" s="790"/>
      <c r="C213" s="86"/>
      <c r="D213" s="87" t="s">
        <v>393</v>
      </c>
      <c r="E213" s="87"/>
      <c r="F213" s="89"/>
      <c r="G213" s="90"/>
      <c r="H213" s="90"/>
      <c r="I213" s="90"/>
      <c r="J213" s="90"/>
      <c r="K213" s="90"/>
      <c r="L213" s="91"/>
    </row>
    <row r="214" spans="1:12">
      <c r="A214" s="783"/>
      <c r="B214" s="790"/>
      <c r="C214" s="86"/>
      <c r="D214" s="87" t="s">
        <v>372</v>
      </c>
      <c r="E214" s="87"/>
      <c r="F214" s="89"/>
      <c r="G214" s="90"/>
      <c r="H214" s="90"/>
      <c r="I214" s="90"/>
      <c r="J214" s="90"/>
      <c r="K214" s="90"/>
      <c r="L214" s="91"/>
    </row>
    <row r="215" spans="1:12">
      <c r="A215" s="783"/>
      <c r="B215" s="790"/>
      <c r="C215" s="86"/>
      <c r="D215" s="87" t="s">
        <v>373</v>
      </c>
      <c r="E215" s="87"/>
      <c r="F215" s="89"/>
      <c r="G215" s="90"/>
      <c r="H215" s="90"/>
      <c r="I215" s="90"/>
      <c r="J215" s="90"/>
      <c r="K215" s="90"/>
      <c r="L215" s="91"/>
    </row>
    <row r="216" spans="1:12">
      <c r="A216" s="783"/>
      <c r="B216" s="790"/>
      <c r="C216" s="86"/>
      <c r="D216" s="87" t="s">
        <v>394</v>
      </c>
      <c r="E216" s="87"/>
      <c r="F216" s="89"/>
      <c r="G216" s="90"/>
      <c r="H216" s="90"/>
      <c r="I216" s="90"/>
      <c r="J216" s="90"/>
      <c r="K216" s="90"/>
      <c r="L216" s="91"/>
    </row>
    <row r="217" spans="1:12">
      <c r="A217" s="783"/>
      <c r="B217" s="790"/>
      <c r="C217" s="86"/>
      <c r="D217" s="87" t="s">
        <v>395</v>
      </c>
      <c r="E217" s="87"/>
      <c r="F217" s="89"/>
      <c r="G217" s="90"/>
      <c r="H217" s="90"/>
      <c r="I217" s="90"/>
      <c r="J217" s="90"/>
      <c r="K217" s="90"/>
      <c r="L217" s="91"/>
    </row>
    <row r="218" spans="1:12">
      <c r="A218" s="783"/>
      <c r="B218" s="790"/>
      <c r="C218" s="86"/>
      <c r="D218" s="87" t="s">
        <v>396</v>
      </c>
      <c r="E218" s="87"/>
      <c r="F218" s="89"/>
      <c r="G218" s="90"/>
      <c r="H218" s="90"/>
      <c r="I218" s="90"/>
      <c r="J218" s="90"/>
      <c r="K218" s="90"/>
      <c r="L218" s="91"/>
    </row>
    <row r="219" spans="1:12">
      <c r="A219" s="783"/>
      <c r="B219" s="790"/>
      <c r="C219" s="86"/>
      <c r="D219" s="87" t="s">
        <v>397</v>
      </c>
      <c r="E219" s="87"/>
      <c r="F219" s="89"/>
      <c r="G219" s="90"/>
      <c r="H219" s="90"/>
      <c r="I219" s="90"/>
      <c r="J219" s="90"/>
      <c r="K219" s="90"/>
      <c r="L219" s="91"/>
    </row>
    <row r="220" spans="1:12">
      <c r="A220" s="783"/>
      <c r="B220" s="790"/>
      <c r="C220" s="86"/>
      <c r="D220" s="87" t="s">
        <v>398</v>
      </c>
      <c r="E220" s="87"/>
      <c r="F220" s="89"/>
      <c r="G220" s="90"/>
      <c r="H220" s="90"/>
      <c r="I220" s="90"/>
      <c r="J220" s="90"/>
      <c r="K220" s="90"/>
      <c r="L220" s="91"/>
    </row>
    <row r="221" spans="1:12">
      <c r="A221" s="783"/>
      <c r="B221" s="790"/>
      <c r="C221" s="86"/>
      <c r="D221" s="87" t="s">
        <v>379</v>
      </c>
      <c r="E221" s="87"/>
      <c r="F221" s="89"/>
      <c r="G221" s="90"/>
      <c r="H221" s="90"/>
      <c r="I221" s="90"/>
      <c r="J221" s="90"/>
      <c r="K221" s="90"/>
      <c r="L221" s="91"/>
    </row>
    <row r="222" spans="1:12" ht="13.5" customHeight="1">
      <c r="A222" s="783"/>
      <c r="B222" s="790"/>
      <c r="C222" s="86"/>
      <c r="D222" s="87" t="s">
        <v>380</v>
      </c>
      <c r="E222" s="87"/>
      <c r="F222" s="89"/>
      <c r="G222" s="90"/>
      <c r="H222" s="90"/>
      <c r="I222" s="90"/>
      <c r="J222" s="90"/>
      <c r="K222" s="90"/>
      <c r="L222" s="91"/>
    </row>
    <row r="223" spans="1:12" ht="13.5" customHeight="1">
      <c r="A223" s="783"/>
      <c r="B223" s="790"/>
      <c r="C223" s="86" t="s">
        <v>399</v>
      </c>
      <c r="D223" s="87"/>
      <c r="E223" s="87"/>
      <c r="F223" s="89"/>
      <c r="G223" s="90"/>
      <c r="H223" s="90"/>
      <c r="I223" s="90"/>
      <c r="J223" s="90"/>
      <c r="K223" s="90"/>
      <c r="L223" s="91"/>
    </row>
    <row r="224" spans="1:12" ht="13.5" customHeight="1">
      <c r="A224" s="783"/>
      <c r="B224" s="790"/>
      <c r="C224" s="86"/>
      <c r="D224" s="87" t="s">
        <v>400</v>
      </c>
      <c r="E224" s="87"/>
      <c r="F224" s="89"/>
      <c r="G224" s="90"/>
      <c r="H224" s="90"/>
      <c r="I224" s="90"/>
      <c r="J224" s="90"/>
      <c r="K224" s="90"/>
      <c r="L224" s="91"/>
    </row>
    <row r="225" spans="1:12" ht="13.5" customHeight="1">
      <c r="A225" s="783"/>
      <c r="B225" s="790"/>
      <c r="C225" s="86"/>
      <c r="D225" s="87" t="s">
        <v>401</v>
      </c>
      <c r="E225" s="87"/>
      <c r="F225" s="89"/>
      <c r="G225" s="90"/>
      <c r="H225" s="90"/>
      <c r="I225" s="90"/>
      <c r="J225" s="90"/>
      <c r="K225" s="90"/>
      <c r="L225" s="91"/>
    </row>
    <row r="226" spans="1:12" ht="13.5" customHeight="1">
      <c r="A226" s="783"/>
      <c r="B226" s="790"/>
      <c r="C226" s="86" t="s">
        <v>402</v>
      </c>
      <c r="D226" s="87"/>
      <c r="E226" s="87"/>
      <c r="F226" s="89"/>
      <c r="G226" s="90"/>
      <c r="H226" s="90"/>
      <c r="I226" s="90"/>
      <c r="J226" s="90"/>
      <c r="K226" s="90"/>
      <c r="L226" s="91"/>
    </row>
    <row r="227" spans="1:12" ht="13.5" customHeight="1">
      <c r="A227" s="783"/>
      <c r="B227" s="790"/>
      <c r="C227" s="86"/>
      <c r="D227" s="87" t="s">
        <v>403</v>
      </c>
      <c r="E227" s="87"/>
      <c r="F227" s="89"/>
      <c r="G227" s="90"/>
      <c r="H227" s="90"/>
      <c r="I227" s="90"/>
      <c r="J227" s="90"/>
      <c r="K227" s="90"/>
      <c r="L227" s="91"/>
    </row>
    <row r="228" spans="1:12" ht="13.5" customHeight="1">
      <c r="A228" s="783"/>
      <c r="B228" s="790"/>
      <c r="C228" s="86" t="s">
        <v>404</v>
      </c>
      <c r="D228" s="87"/>
      <c r="E228" s="87"/>
      <c r="F228" s="89"/>
      <c r="G228" s="90"/>
      <c r="H228" s="90"/>
      <c r="I228" s="90"/>
      <c r="J228" s="90"/>
      <c r="K228" s="90"/>
      <c r="L228" s="91"/>
    </row>
    <row r="229" spans="1:12" ht="13.5" customHeight="1">
      <c r="A229" s="783"/>
      <c r="B229" s="790"/>
      <c r="C229" s="86" t="s">
        <v>405</v>
      </c>
      <c r="D229" s="87"/>
      <c r="E229" s="87"/>
      <c r="F229" s="89"/>
      <c r="G229" s="90"/>
      <c r="H229" s="90"/>
      <c r="I229" s="90"/>
      <c r="J229" s="90"/>
      <c r="K229" s="90"/>
      <c r="L229" s="91"/>
    </row>
    <row r="230" spans="1:12" ht="13.5" customHeight="1">
      <c r="A230" s="783"/>
      <c r="B230" s="790"/>
      <c r="C230" s="86" t="s">
        <v>406</v>
      </c>
      <c r="D230" s="87"/>
      <c r="E230" s="87"/>
      <c r="F230" s="89"/>
      <c r="G230" s="90"/>
      <c r="H230" s="90"/>
      <c r="I230" s="90"/>
      <c r="J230" s="90"/>
      <c r="K230" s="90"/>
      <c r="L230" s="91"/>
    </row>
    <row r="231" spans="1:12" ht="13.5" customHeight="1">
      <c r="A231" s="783"/>
      <c r="B231" s="790"/>
      <c r="C231" s="86" t="s">
        <v>407</v>
      </c>
      <c r="D231" s="87"/>
      <c r="E231" s="87"/>
      <c r="F231" s="89"/>
      <c r="G231" s="90"/>
      <c r="H231" s="90"/>
      <c r="I231" s="90"/>
      <c r="J231" s="90"/>
      <c r="K231" s="90"/>
      <c r="L231" s="91"/>
    </row>
    <row r="232" spans="1:12" ht="13.5" customHeight="1">
      <c r="A232" s="783"/>
      <c r="B232" s="790"/>
      <c r="C232" s="86"/>
      <c r="D232" s="87" t="s">
        <v>408</v>
      </c>
      <c r="E232" s="87"/>
      <c r="F232" s="89"/>
      <c r="G232" s="90"/>
      <c r="H232" s="90"/>
      <c r="I232" s="90"/>
      <c r="J232" s="90"/>
      <c r="K232" s="90"/>
      <c r="L232" s="91"/>
    </row>
    <row r="233" spans="1:12" ht="13.5" customHeight="1">
      <c r="A233" s="783"/>
      <c r="B233" s="790"/>
      <c r="C233" s="86"/>
      <c r="D233" s="87" t="s">
        <v>380</v>
      </c>
      <c r="E233" s="87"/>
      <c r="F233" s="89"/>
      <c r="G233" s="90"/>
      <c r="H233" s="90"/>
      <c r="I233" s="90"/>
      <c r="J233" s="90"/>
      <c r="K233" s="90"/>
      <c r="L233" s="91"/>
    </row>
    <row r="234" spans="1:12">
      <c r="A234" s="783"/>
      <c r="B234" s="790"/>
      <c r="C234" s="86" t="s">
        <v>409</v>
      </c>
      <c r="D234" s="88"/>
      <c r="E234" s="88"/>
      <c r="F234" s="89"/>
      <c r="G234" s="90"/>
      <c r="H234" s="90"/>
      <c r="I234" s="90"/>
      <c r="J234" s="90"/>
      <c r="K234" s="90"/>
      <c r="L234" s="91"/>
    </row>
    <row r="235" spans="1:12">
      <c r="A235" s="783"/>
      <c r="B235" s="790"/>
      <c r="C235" s="86"/>
      <c r="D235" s="87" t="s">
        <v>410</v>
      </c>
      <c r="E235" s="87"/>
      <c r="F235" s="89"/>
      <c r="G235" s="90"/>
      <c r="H235" s="90"/>
      <c r="I235" s="90"/>
      <c r="J235" s="90"/>
      <c r="K235" s="90"/>
      <c r="L235" s="91"/>
    </row>
    <row r="236" spans="1:12">
      <c r="A236" s="783"/>
      <c r="B236" s="790"/>
      <c r="C236" s="86"/>
      <c r="D236" s="87" t="s">
        <v>411</v>
      </c>
      <c r="E236" s="87"/>
      <c r="F236" s="89"/>
      <c r="G236" s="90"/>
      <c r="H236" s="90"/>
      <c r="I236" s="90"/>
      <c r="J236" s="90"/>
      <c r="K236" s="90"/>
      <c r="L236" s="91"/>
    </row>
    <row r="237" spans="1:12">
      <c r="A237" s="783"/>
      <c r="B237" s="790"/>
      <c r="C237" s="86"/>
      <c r="D237" s="87"/>
      <c r="E237" s="87" t="s">
        <v>412</v>
      </c>
      <c r="F237" s="89"/>
      <c r="G237" s="90"/>
      <c r="H237" s="90"/>
      <c r="I237" s="90"/>
      <c r="J237" s="90"/>
      <c r="K237" s="90"/>
      <c r="L237" s="91"/>
    </row>
    <row r="238" spans="1:12">
      <c r="A238" s="783"/>
      <c r="B238" s="790"/>
      <c r="C238" s="86"/>
      <c r="D238" s="87"/>
      <c r="E238" s="87" t="s">
        <v>413</v>
      </c>
      <c r="F238" s="89"/>
      <c r="G238" s="90"/>
      <c r="H238" s="90"/>
      <c r="I238" s="90"/>
      <c r="J238" s="90"/>
      <c r="K238" s="90"/>
      <c r="L238" s="91"/>
    </row>
    <row r="239" spans="1:12">
      <c r="A239" s="783"/>
      <c r="B239" s="790"/>
      <c r="C239" s="86"/>
      <c r="D239" s="87" t="s">
        <v>414</v>
      </c>
      <c r="E239" s="87"/>
      <c r="F239" s="89"/>
      <c r="G239" s="90"/>
      <c r="H239" s="90"/>
      <c r="I239" s="90"/>
      <c r="J239" s="90"/>
      <c r="K239" s="90"/>
      <c r="L239" s="91"/>
    </row>
    <row r="240" spans="1:12">
      <c r="A240" s="783"/>
      <c r="B240" s="790"/>
      <c r="C240" s="103"/>
      <c r="D240" s="104" t="s">
        <v>415</v>
      </c>
      <c r="E240" s="104"/>
      <c r="F240" s="105"/>
      <c r="G240" s="106"/>
      <c r="H240" s="106"/>
      <c r="I240" s="106"/>
      <c r="J240" s="106"/>
      <c r="K240" s="106"/>
      <c r="L240" s="107"/>
    </row>
    <row r="241" spans="1:12">
      <c r="A241" s="783"/>
      <c r="B241" s="791"/>
      <c r="C241" s="108" t="s">
        <v>416</v>
      </c>
      <c r="D241" s="88"/>
      <c r="E241" s="88"/>
      <c r="F241" s="89"/>
      <c r="G241" s="90"/>
      <c r="H241" s="90"/>
      <c r="I241" s="90"/>
      <c r="J241" s="90"/>
      <c r="K241" s="90"/>
      <c r="L241" s="91"/>
    </row>
    <row r="242" spans="1:12">
      <c r="A242" s="784"/>
      <c r="B242" s="109" t="s">
        <v>417</v>
      </c>
      <c r="C242" s="110"/>
      <c r="D242" s="110"/>
      <c r="E242" s="110"/>
      <c r="F242" s="111"/>
      <c r="G242" s="112"/>
      <c r="H242" s="112"/>
      <c r="I242" s="112"/>
      <c r="J242" s="112"/>
      <c r="K242" s="112"/>
      <c r="L242" s="113"/>
    </row>
    <row r="243" spans="1:12">
      <c r="A243" s="782" t="s">
        <v>418</v>
      </c>
      <c r="B243" s="785" t="s">
        <v>419</v>
      </c>
      <c r="C243" s="86" t="s">
        <v>420</v>
      </c>
      <c r="D243" s="88"/>
      <c r="E243" s="88"/>
      <c r="F243" s="89"/>
      <c r="G243" s="90"/>
      <c r="H243" s="90"/>
      <c r="I243" s="90"/>
      <c r="J243" s="90"/>
      <c r="K243" s="90"/>
      <c r="L243" s="91"/>
    </row>
    <row r="244" spans="1:12">
      <c r="A244" s="783"/>
      <c r="B244" s="786"/>
      <c r="C244" s="86"/>
      <c r="D244" s="87" t="s">
        <v>420</v>
      </c>
      <c r="E244" s="87"/>
      <c r="F244" s="89"/>
      <c r="G244" s="90"/>
      <c r="H244" s="90"/>
      <c r="I244" s="90"/>
      <c r="J244" s="90"/>
      <c r="K244" s="90"/>
      <c r="L244" s="91"/>
    </row>
    <row r="245" spans="1:12">
      <c r="A245" s="783"/>
      <c r="B245" s="786"/>
      <c r="C245" s="86"/>
      <c r="D245" s="87" t="s">
        <v>421</v>
      </c>
      <c r="E245" s="87"/>
      <c r="F245" s="89"/>
      <c r="G245" s="90"/>
      <c r="H245" s="90"/>
      <c r="I245" s="90"/>
      <c r="J245" s="90"/>
      <c r="K245" s="90"/>
      <c r="L245" s="91"/>
    </row>
    <row r="246" spans="1:12">
      <c r="A246" s="783"/>
      <c r="B246" s="786"/>
      <c r="C246" s="86" t="s">
        <v>422</v>
      </c>
      <c r="D246" s="88"/>
      <c r="E246" s="88"/>
      <c r="F246" s="89"/>
      <c r="G246" s="90"/>
      <c r="H246" s="90"/>
      <c r="I246" s="90"/>
      <c r="J246" s="90"/>
      <c r="K246" s="90"/>
      <c r="L246" s="91"/>
    </row>
    <row r="247" spans="1:12">
      <c r="A247" s="783"/>
      <c r="B247" s="786"/>
      <c r="C247" s="86"/>
      <c r="D247" s="87" t="s">
        <v>422</v>
      </c>
      <c r="E247" s="87"/>
      <c r="F247" s="89"/>
      <c r="G247" s="90"/>
      <c r="H247" s="90"/>
      <c r="I247" s="90"/>
      <c r="J247" s="90"/>
      <c r="K247" s="90"/>
      <c r="L247" s="91"/>
    </row>
    <row r="248" spans="1:12">
      <c r="A248" s="783"/>
      <c r="B248" s="786"/>
      <c r="C248" s="86"/>
      <c r="D248" s="87" t="s">
        <v>423</v>
      </c>
      <c r="E248" s="87"/>
      <c r="F248" s="89"/>
      <c r="G248" s="90"/>
      <c r="H248" s="90"/>
      <c r="I248" s="90"/>
      <c r="J248" s="90"/>
      <c r="K248" s="90"/>
      <c r="L248" s="91"/>
    </row>
    <row r="249" spans="1:12">
      <c r="A249" s="783"/>
      <c r="B249" s="786"/>
      <c r="C249" s="86" t="s">
        <v>424</v>
      </c>
      <c r="D249" s="88"/>
      <c r="E249" s="88"/>
      <c r="F249" s="89"/>
      <c r="G249" s="90"/>
      <c r="H249" s="90"/>
      <c r="I249" s="90"/>
      <c r="J249" s="90"/>
      <c r="K249" s="90"/>
      <c r="L249" s="91"/>
    </row>
    <row r="250" spans="1:12">
      <c r="A250" s="783"/>
      <c r="B250" s="786"/>
      <c r="C250" s="86" t="s">
        <v>425</v>
      </c>
      <c r="D250" s="88"/>
      <c r="E250" s="88"/>
      <c r="F250" s="89"/>
      <c r="G250" s="90"/>
      <c r="H250" s="90"/>
      <c r="I250" s="90"/>
      <c r="J250" s="90"/>
      <c r="K250" s="90"/>
      <c r="L250" s="91"/>
    </row>
    <row r="251" spans="1:12">
      <c r="A251" s="783"/>
      <c r="B251" s="786"/>
      <c r="C251" s="86"/>
      <c r="D251" s="87" t="s">
        <v>426</v>
      </c>
      <c r="E251" s="88"/>
      <c r="F251" s="89"/>
      <c r="G251" s="90"/>
      <c r="H251" s="90"/>
      <c r="I251" s="90"/>
      <c r="J251" s="90"/>
      <c r="K251" s="90"/>
      <c r="L251" s="91"/>
    </row>
    <row r="252" spans="1:12">
      <c r="A252" s="783"/>
      <c r="B252" s="786"/>
      <c r="C252" s="86"/>
      <c r="D252" s="87" t="s">
        <v>427</v>
      </c>
      <c r="E252" s="88"/>
      <c r="F252" s="89"/>
      <c r="G252" s="90"/>
      <c r="H252" s="90"/>
      <c r="I252" s="90"/>
      <c r="J252" s="90"/>
      <c r="K252" s="90"/>
      <c r="L252" s="91"/>
    </row>
    <row r="253" spans="1:12">
      <c r="A253" s="783"/>
      <c r="B253" s="786"/>
      <c r="C253" s="86"/>
      <c r="D253" s="87" t="s">
        <v>428</v>
      </c>
      <c r="E253" s="87"/>
      <c r="F253" s="89"/>
      <c r="G253" s="90"/>
      <c r="H253" s="90"/>
      <c r="I253" s="90"/>
      <c r="J253" s="90"/>
      <c r="K253" s="90"/>
      <c r="L253" s="91"/>
    </row>
    <row r="254" spans="1:12">
      <c r="A254" s="783"/>
      <c r="B254" s="786"/>
      <c r="C254" s="86" t="s">
        <v>429</v>
      </c>
      <c r="D254" s="87"/>
      <c r="E254" s="87"/>
      <c r="F254" s="89"/>
      <c r="G254" s="90"/>
      <c r="H254" s="90"/>
      <c r="I254" s="90"/>
      <c r="J254" s="90"/>
      <c r="K254" s="90"/>
      <c r="L254" s="91"/>
    </row>
    <row r="255" spans="1:12">
      <c r="A255" s="783"/>
      <c r="B255" s="786"/>
      <c r="C255" s="103"/>
      <c r="D255" s="104" t="s">
        <v>335</v>
      </c>
      <c r="E255" s="104"/>
      <c r="F255" s="105"/>
      <c r="G255" s="106"/>
      <c r="H255" s="106"/>
      <c r="I255" s="106"/>
      <c r="J255" s="106"/>
      <c r="K255" s="106"/>
      <c r="L255" s="107"/>
    </row>
    <row r="256" spans="1:12">
      <c r="A256" s="783"/>
      <c r="B256" s="787"/>
      <c r="C256" s="108" t="s">
        <v>430</v>
      </c>
      <c r="D256" s="88"/>
      <c r="E256" s="88"/>
      <c r="F256" s="89"/>
      <c r="G256" s="90"/>
      <c r="H256" s="90"/>
      <c r="I256" s="90"/>
      <c r="J256" s="90"/>
      <c r="K256" s="90"/>
      <c r="L256" s="91"/>
    </row>
    <row r="257" spans="1:12">
      <c r="A257" s="783"/>
      <c r="B257" s="788" t="s">
        <v>431</v>
      </c>
      <c r="C257" s="108" t="s">
        <v>432</v>
      </c>
      <c r="D257" s="114"/>
      <c r="E257" s="114"/>
      <c r="F257" s="115"/>
      <c r="G257" s="116"/>
      <c r="H257" s="116"/>
      <c r="I257" s="116"/>
      <c r="J257" s="116"/>
      <c r="K257" s="116"/>
      <c r="L257" s="117"/>
    </row>
    <row r="258" spans="1:12">
      <c r="A258" s="783"/>
      <c r="B258" s="786"/>
      <c r="C258" s="86" t="s">
        <v>433</v>
      </c>
      <c r="D258" s="87"/>
      <c r="E258" s="87"/>
      <c r="F258" s="89"/>
      <c r="G258" s="90"/>
      <c r="H258" s="90"/>
      <c r="I258" s="90"/>
      <c r="J258" s="90"/>
      <c r="K258" s="90"/>
      <c r="L258" s="91"/>
    </row>
    <row r="259" spans="1:12">
      <c r="A259" s="783"/>
      <c r="B259" s="786"/>
      <c r="C259" s="86"/>
      <c r="D259" s="87" t="s">
        <v>434</v>
      </c>
      <c r="E259" s="87"/>
      <c r="F259" s="89"/>
      <c r="G259" s="90"/>
      <c r="H259" s="90"/>
      <c r="I259" s="90"/>
      <c r="J259" s="90"/>
      <c r="K259" s="90"/>
      <c r="L259" s="91"/>
    </row>
    <row r="260" spans="1:12">
      <c r="A260" s="783"/>
      <c r="B260" s="786"/>
      <c r="C260" s="86"/>
      <c r="D260" s="87" t="s">
        <v>435</v>
      </c>
      <c r="E260" s="87"/>
      <c r="F260" s="89"/>
      <c r="G260" s="90"/>
      <c r="H260" s="90"/>
      <c r="I260" s="90"/>
      <c r="J260" s="90"/>
      <c r="K260" s="90"/>
      <c r="L260" s="91"/>
    </row>
    <row r="261" spans="1:12">
      <c r="A261" s="783"/>
      <c r="B261" s="786"/>
      <c r="C261" s="86"/>
      <c r="D261" s="87" t="s">
        <v>436</v>
      </c>
      <c r="E261" s="87"/>
      <c r="F261" s="89"/>
      <c r="G261" s="90"/>
      <c r="H261" s="90"/>
      <c r="I261" s="90"/>
      <c r="J261" s="90"/>
      <c r="K261" s="90"/>
      <c r="L261" s="91"/>
    </row>
    <row r="262" spans="1:12">
      <c r="A262" s="783"/>
      <c r="B262" s="786"/>
      <c r="C262" s="86"/>
      <c r="D262" s="87" t="s">
        <v>437</v>
      </c>
      <c r="E262" s="87"/>
      <c r="F262" s="89"/>
      <c r="G262" s="90"/>
      <c r="H262" s="90"/>
      <c r="I262" s="90"/>
      <c r="J262" s="90"/>
      <c r="K262" s="90"/>
      <c r="L262" s="91"/>
    </row>
    <row r="263" spans="1:12">
      <c r="A263" s="783"/>
      <c r="B263" s="786"/>
      <c r="C263" s="86"/>
      <c r="D263" s="87" t="s">
        <v>438</v>
      </c>
      <c r="E263" s="87"/>
      <c r="F263" s="89"/>
      <c r="G263" s="90"/>
      <c r="H263" s="90"/>
      <c r="I263" s="90"/>
      <c r="J263" s="90"/>
      <c r="K263" s="90"/>
      <c r="L263" s="91"/>
    </row>
    <row r="264" spans="1:12">
      <c r="A264" s="783"/>
      <c r="B264" s="786"/>
      <c r="C264" s="86" t="s">
        <v>439</v>
      </c>
      <c r="D264" s="87"/>
      <c r="E264" s="87"/>
      <c r="F264" s="89"/>
      <c r="G264" s="90"/>
      <c r="H264" s="90"/>
      <c r="I264" s="90"/>
      <c r="J264" s="90"/>
      <c r="K264" s="90"/>
      <c r="L264" s="91"/>
    </row>
    <row r="265" spans="1:12">
      <c r="A265" s="783"/>
      <c r="B265" s="786"/>
      <c r="C265" s="86" t="s">
        <v>440</v>
      </c>
      <c r="D265" s="88"/>
      <c r="E265" s="88"/>
      <c r="F265" s="89"/>
      <c r="G265" s="90"/>
      <c r="H265" s="90"/>
      <c r="I265" s="90"/>
      <c r="J265" s="90"/>
      <c r="K265" s="90"/>
      <c r="L265" s="91"/>
    </row>
    <row r="266" spans="1:12">
      <c r="A266" s="783"/>
      <c r="B266" s="786"/>
      <c r="C266" s="86" t="s">
        <v>441</v>
      </c>
      <c r="D266" s="87"/>
      <c r="E266" s="87"/>
      <c r="F266" s="89"/>
      <c r="G266" s="90"/>
      <c r="H266" s="90"/>
      <c r="I266" s="90"/>
      <c r="J266" s="90"/>
      <c r="K266" s="90"/>
      <c r="L266" s="91"/>
    </row>
    <row r="267" spans="1:12">
      <c r="A267" s="783"/>
      <c r="B267" s="786"/>
      <c r="C267" s="103"/>
      <c r="D267" s="104" t="s">
        <v>404</v>
      </c>
      <c r="E267" s="104"/>
      <c r="F267" s="105"/>
      <c r="G267" s="106"/>
      <c r="H267" s="106"/>
      <c r="I267" s="106"/>
      <c r="J267" s="106"/>
      <c r="K267" s="106"/>
      <c r="L267" s="107"/>
    </row>
    <row r="268" spans="1:12">
      <c r="A268" s="783"/>
      <c r="B268" s="787"/>
      <c r="C268" s="108" t="s">
        <v>442</v>
      </c>
      <c r="D268" s="88"/>
      <c r="E268" s="88"/>
      <c r="F268" s="89"/>
      <c r="G268" s="90"/>
      <c r="H268" s="90"/>
      <c r="I268" s="90"/>
      <c r="J268" s="90"/>
      <c r="K268" s="90"/>
      <c r="L268" s="91"/>
    </row>
    <row r="269" spans="1:12">
      <c r="A269" s="784"/>
      <c r="B269" s="108" t="s">
        <v>443</v>
      </c>
      <c r="C269" s="114"/>
      <c r="D269" s="114"/>
      <c r="E269" s="114"/>
      <c r="F269" s="115"/>
      <c r="G269" s="116"/>
      <c r="H269" s="116"/>
      <c r="I269" s="116"/>
      <c r="J269" s="116"/>
      <c r="K269" s="116"/>
      <c r="L269" s="117"/>
    </row>
    <row r="270" spans="1:12">
      <c r="A270" s="782" t="s">
        <v>444</v>
      </c>
      <c r="B270" s="785" t="s">
        <v>419</v>
      </c>
      <c r="C270" s="118" t="s">
        <v>445</v>
      </c>
      <c r="D270" s="82"/>
      <c r="E270" s="82"/>
      <c r="F270" s="83"/>
      <c r="G270" s="84"/>
      <c r="H270" s="84"/>
      <c r="I270" s="84"/>
      <c r="J270" s="84"/>
      <c r="K270" s="84"/>
      <c r="L270" s="85"/>
    </row>
    <row r="271" spans="1:12">
      <c r="A271" s="783"/>
      <c r="B271" s="786"/>
      <c r="C271" s="86" t="s">
        <v>446</v>
      </c>
      <c r="D271" s="87"/>
      <c r="E271" s="87"/>
      <c r="F271" s="89"/>
      <c r="G271" s="90"/>
      <c r="H271" s="90"/>
      <c r="I271" s="90"/>
      <c r="J271" s="90"/>
      <c r="K271" s="90"/>
      <c r="L271" s="91"/>
    </row>
    <row r="272" spans="1:12">
      <c r="A272" s="783"/>
      <c r="B272" s="786"/>
      <c r="C272" s="86" t="s">
        <v>447</v>
      </c>
      <c r="D272" s="87"/>
      <c r="E272" s="87"/>
      <c r="F272" s="89"/>
      <c r="G272" s="90"/>
      <c r="H272" s="90"/>
      <c r="I272" s="90"/>
      <c r="J272" s="90"/>
      <c r="K272" s="90"/>
      <c r="L272" s="91"/>
    </row>
    <row r="273" spans="1:12">
      <c r="A273" s="783"/>
      <c r="B273" s="786"/>
      <c r="C273" s="86" t="s">
        <v>448</v>
      </c>
      <c r="D273" s="88"/>
      <c r="E273" s="88"/>
      <c r="F273" s="89"/>
      <c r="G273" s="90"/>
      <c r="H273" s="90"/>
      <c r="I273" s="90"/>
      <c r="J273" s="90"/>
      <c r="K273" s="90"/>
      <c r="L273" s="91"/>
    </row>
    <row r="274" spans="1:12">
      <c r="A274" s="783"/>
      <c r="B274" s="786"/>
      <c r="C274" s="86" t="s">
        <v>449</v>
      </c>
      <c r="D274" s="87"/>
      <c r="E274" s="87"/>
      <c r="F274" s="89"/>
      <c r="G274" s="90"/>
      <c r="H274" s="90"/>
      <c r="I274" s="90"/>
      <c r="J274" s="90"/>
      <c r="K274" s="90"/>
      <c r="L274" s="91"/>
    </row>
    <row r="275" spans="1:12">
      <c r="A275" s="783"/>
      <c r="B275" s="786"/>
      <c r="C275" s="86"/>
      <c r="D275" s="87" t="s">
        <v>450</v>
      </c>
      <c r="E275" s="88"/>
      <c r="F275" s="89"/>
      <c r="G275" s="90"/>
      <c r="H275" s="90"/>
      <c r="I275" s="90"/>
      <c r="J275" s="90"/>
      <c r="K275" s="90"/>
      <c r="L275" s="91"/>
    </row>
    <row r="276" spans="1:12">
      <c r="A276" s="783"/>
      <c r="B276" s="786"/>
      <c r="C276" s="86"/>
      <c r="D276" s="87" t="s">
        <v>451</v>
      </c>
      <c r="E276" s="87"/>
      <c r="F276" s="89"/>
      <c r="G276" s="90"/>
      <c r="H276" s="90"/>
      <c r="I276" s="90"/>
      <c r="J276" s="90"/>
      <c r="K276" s="90"/>
      <c r="L276" s="91"/>
    </row>
    <row r="277" spans="1:12">
      <c r="A277" s="783"/>
      <c r="B277" s="786"/>
      <c r="C277" s="86"/>
      <c r="D277" s="87" t="s">
        <v>452</v>
      </c>
      <c r="E277" s="88"/>
      <c r="F277" s="89"/>
      <c r="G277" s="90"/>
      <c r="H277" s="90"/>
      <c r="I277" s="90"/>
      <c r="J277" s="90"/>
      <c r="K277" s="90"/>
      <c r="L277" s="91"/>
    </row>
    <row r="278" spans="1:12">
      <c r="A278" s="783"/>
      <c r="B278" s="786"/>
      <c r="C278" s="86" t="s">
        <v>453</v>
      </c>
      <c r="D278" s="87"/>
      <c r="E278" s="87"/>
      <c r="F278" s="89"/>
      <c r="G278" s="90"/>
      <c r="H278" s="90"/>
      <c r="I278" s="90"/>
      <c r="J278" s="90"/>
      <c r="K278" s="90"/>
      <c r="L278" s="91"/>
    </row>
    <row r="279" spans="1:12">
      <c r="A279" s="783"/>
      <c r="B279" s="786"/>
      <c r="C279" s="86" t="s">
        <v>454</v>
      </c>
      <c r="D279" s="88"/>
      <c r="E279" s="88"/>
      <c r="F279" s="89"/>
      <c r="G279" s="90"/>
      <c r="H279" s="90"/>
      <c r="I279" s="90"/>
      <c r="J279" s="90"/>
      <c r="K279" s="90"/>
      <c r="L279" s="91"/>
    </row>
    <row r="280" spans="1:12">
      <c r="A280" s="783"/>
      <c r="B280" s="786"/>
      <c r="C280" s="86" t="s">
        <v>455</v>
      </c>
      <c r="D280" s="87"/>
      <c r="E280" s="87"/>
      <c r="F280" s="89"/>
      <c r="G280" s="90"/>
      <c r="H280" s="90"/>
      <c r="I280" s="90"/>
      <c r="J280" s="90"/>
      <c r="K280" s="90"/>
      <c r="L280" s="91"/>
    </row>
    <row r="281" spans="1:12">
      <c r="A281" s="783"/>
      <c r="B281" s="786"/>
      <c r="C281" s="86" t="s">
        <v>456</v>
      </c>
      <c r="D281" s="87"/>
      <c r="E281" s="87"/>
      <c r="F281" s="89"/>
      <c r="G281" s="90"/>
      <c r="H281" s="90"/>
      <c r="I281" s="90"/>
      <c r="J281" s="90"/>
      <c r="K281" s="90"/>
      <c r="L281" s="91"/>
    </row>
    <row r="282" spans="1:12">
      <c r="A282" s="783"/>
      <c r="B282" s="786"/>
      <c r="C282" s="86" t="s">
        <v>457</v>
      </c>
      <c r="D282" s="87"/>
      <c r="E282" s="87"/>
      <c r="F282" s="89"/>
      <c r="G282" s="90"/>
      <c r="H282" s="90"/>
      <c r="I282" s="90"/>
      <c r="J282" s="90"/>
      <c r="K282" s="90"/>
      <c r="L282" s="91"/>
    </row>
    <row r="283" spans="1:12">
      <c r="A283" s="783"/>
      <c r="B283" s="786"/>
      <c r="C283" s="86" t="s">
        <v>458</v>
      </c>
      <c r="D283" s="87"/>
      <c r="E283" s="87"/>
      <c r="F283" s="89"/>
      <c r="G283" s="90"/>
      <c r="H283" s="90"/>
      <c r="I283" s="90"/>
      <c r="J283" s="90"/>
      <c r="K283" s="90"/>
      <c r="L283" s="91"/>
    </row>
    <row r="284" spans="1:12">
      <c r="A284" s="783"/>
      <c r="B284" s="786"/>
      <c r="C284" s="86" t="s">
        <v>459</v>
      </c>
      <c r="D284" s="87"/>
      <c r="E284" s="87"/>
      <c r="F284" s="89"/>
      <c r="G284" s="90"/>
      <c r="H284" s="90"/>
      <c r="I284" s="90"/>
      <c r="J284" s="90"/>
      <c r="K284" s="90"/>
      <c r="L284" s="91"/>
    </row>
    <row r="285" spans="1:12">
      <c r="A285" s="783"/>
      <c r="B285" s="786"/>
      <c r="C285" s="86" t="s">
        <v>460</v>
      </c>
      <c r="D285" s="87"/>
      <c r="E285" s="87"/>
      <c r="F285" s="89"/>
      <c r="G285" s="90"/>
      <c r="H285" s="90"/>
      <c r="I285" s="90"/>
      <c r="J285" s="90"/>
      <c r="K285" s="90"/>
      <c r="L285" s="91"/>
    </row>
    <row r="286" spans="1:12">
      <c r="A286" s="783"/>
      <c r="B286" s="786"/>
      <c r="C286" s="103"/>
      <c r="D286" s="104" t="s">
        <v>335</v>
      </c>
      <c r="E286" s="104"/>
      <c r="F286" s="105"/>
      <c r="G286" s="106"/>
      <c r="H286" s="106"/>
      <c r="I286" s="106"/>
      <c r="J286" s="106"/>
      <c r="K286" s="106"/>
      <c r="L286" s="107"/>
    </row>
    <row r="287" spans="1:12">
      <c r="A287" s="783"/>
      <c r="B287" s="787"/>
      <c r="C287" s="108" t="s">
        <v>461</v>
      </c>
      <c r="D287" s="88"/>
      <c r="E287" s="88"/>
      <c r="F287" s="89"/>
      <c r="G287" s="90"/>
      <c r="H287" s="90"/>
      <c r="I287" s="90"/>
      <c r="J287" s="90"/>
      <c r="K287" s="90"/>
      <c r="L287" s="91"/>
    </row>
    <row r="288" spans="1:12">
      <c r="A288" s="783"/>
      <c r="B288" s="788" t="s">
        <v>431</v>
      </c>
      <c r="C288" s="108" t="s">
        <v>462</v>
      </c>
      <c r="D288" s="114"/>
      <c r="E288" s="114"/>
      <c r="F288" s="115"/>
      <c r="G288" s="116"/>
      <c r="H288" s="116"/>
      <c r="I288" s="116"/>
      <c r="J288" s="116"/>
      <c r="K288" s="116"/>
      <c r="L288" s="117"/>
    </row>
    <row r="289" spans="1:12">
      <c r="A289" s="783"/>
      <c r="B289" s="786"/>
      <c r="C289" s="86" t="s">
        <v>463</v>
      </c>
      <c r="D289" s="87"/>
      <c r="E289" s="87"/>
      <c r="F289" s="89"/>
      <c r="G289" s="90"/>
      <c r="H289" s="90"/>
      <c r="I289" s="90"/>
      <c r="J289" s="90"/>
      <c r="K289" s="90"/>
      <c r="L289" s="91"/>
    </row>
    <row r="290" spans="1:12" ht="13.5" customHeight="1">
      <c r="A290" s="783"/>
      <c r="B290" s="786"/>
      <c r="C290" s="86" t="s">
        <v>464</v>
      </c>
      <c r="D290" s="87"/>
      <c r="E290" s="87"/>
      <c r="F290" s="89"/>
      <c r="G290" s="90"/>
      <c r="H290" s="90"/>
      <c r="I290" s="90"/>
      <c r="J290" s="90"/>
      <c r="K290" s="90"/>
      <c r="L290" s="91"/>
    </row>
    <row r="291" spans="1:12">
      <c r="A291" s="783"/>
      <c r="B291" s="786"/>
      <c r="C291" s="86" t="s">
        <v>465</v>
      </c>
      <c r="D291" s="88"/>
      <c r="E291" s="88"/>
      <c r="F291" s="89"/>
      <c r="G291" s="90"/>
      <c r="H291" s="90"/>
      <c r="I291" s="90"/>
      <c r="J291" s="90"/>
      <c r="K291" s="90"/>
      <c r="L291" s="91"/>
    </row>
    <row r="292" spans="1:12">
      <c r="A292" s="783"/>
      <c r="B292" s="786"/>
      <c r="C292" s="86"/>
      <c r="D292" s="87" t="s">
        <v>466</v>
      </c>
      <c r="E292" s="87"/>
      <c r="F292" s="89"/>
      <c r="G292" s="90"/>
      <c r="H292" s="90"/>
      <c r="I292" s="90"/>
      <c r="J292" s="90"/>
      <c r="K292" s="90"/>
      <c r="L292" s="91"/>
    </row>
    <row r="293" spans="1:12">
      <c r="A293" s="783"/>
      <c r="B293" s="786"/>
      <c r="C293" s="86"/>
      <c r="D293" s="87" t="s">
        <v>467</v>
      </c>
      <c r="E293" s="88"/>
      <c r="F293" s="89"/>
      <c r="G293" s="90"/>
      <c r="H293" s="90"/>
      <c r="I293" s="90"/>
      <c r="J293" s="90"/>
      <c r="K293" s="90"/>
      <c r="L293" s="91"/>
    </row>
    <row r="294" spans="1:12">
      <c r="A294" s="783"/>
      <c r="B294" s="786"/>
      <c r="C294" s="86"/>
      <c r="D294" s="87" t="s">
        <v>468</v>
      </c>
      <c r="E294" s="87"/>
      <c r="F294" s="89"/>
      <c r="G294" s="90"/>
      <c r="H294" s="90"/>
      <c r="I294" s="90"/>
      <c r="J294" s="90"/>
      <c r="K294" s="90"/>
      <c r="L294" s="91"/>
    </row>
    <row r="295" spans="1:12">
      <c r="A295" s="783"/>
      <c r="B295" s="786"/>
      <c r="C295" s="86" t="s">
        <v>469</v>
      </c>
      <c r="D295" s="88"/>
      <c r="E295" s="88"/>
      <c r="F295" s="89"/>
      <c r="G295" s="90"/>
      <c r="H295" s="90"/>
      <c r="I295" s="90"/>
      <c r="J295" s="90"/>
      <c r="K295" s="90"/>
      <c r="L295" s="91"/>
    </row>
    <row r="296" spans="1:12">
      <c r="A296" s="783"/>
      <c r="B296" s="786"/>
      <c r="C296" s="86" t="s">
        <v>470</v>
      </c>
      <c r="D296" s="87"/>
      <c r="E296" s="87"/>
      <c r="F296" s="89"/>
      <c r="G296" s="90"/>
      <c r="H296" s="90"/>
      <c r="I296" s="90"/>
      <c r="J296" s="90"/>
      <c r="K296" s="90"/>
      <c r="L296" s="91"/>
    </row>
    <row r="297" spans="1:12">
      <c r="A297" s="783"/>
      <c r="B297" s="786"/>
      <c r="C297" s="86" t="s">
        <v>471</v>
      </c>
      <c r="D297" s="87"/>
      <c r="E297" s="87"/>
      <c r="F297" s="89"/>
      <c r="G297" s="90"/>
      <c r="H297" s="90"/>
      <c r="I297" s="90"/>
      <c r="J297" s="90"/>
      <c r="K297" s="90"/>
      <c r="L297" s="91"/>
    </row>
    <row r="298" spans="1:12">
      <c r="A298" s="783"/>
      <c r="B298" s="786"/>
      <c r="C298" s="86" t="s">
        <v>472</v>
      </c>
      <c r="D298" s="88"/>
      <c r="E298" s="88"/>
      <c r="F298" s="89"/>
      <c r="G298" s="90"/>
      <c r="H298" s="90"/>
      <c r="I298" s="90"/>
      <c r="J298" s="90"/>
      <c r="K298" s="90"/>
      <c r="L298" s="91"/>
    </row>
    <row r="299" spans="1:12">
      <c r="A299" s="783"/>
      <c r="B299" s="786"/>
      <c r="C299" s="86" t="s">
        <v>473</v>
      </c>
      <c r="D299" s="87"/>
      <c r="E299" s="87"/>
      <c r="F299" s="89"/>
      <c r="G299" s="90"/>
      <c r="H299" s="90"/>
      <c r="I299" s="90"/>
      <c r="J299" s="90"/>
      <c r="K299" s="90"/>
      <c r="L299" s="91"/>
    </row>
    <row r="300" spans="1:12">
      <c r="A300" s="783"/>
      <c r="B300" s="786"/>
      <c r="C300" s="86" t="s">
        <v>474</v>
      </c>
      <c r="D300" s="87"/>
      <c r="E300" s="87"/>
      <c r="F300" s="89"/>
      <c r="G300" s="90"/>
      <c r="H300" s="90"/>
      <c r="I300" s="90"/>
      <c r="J300" s="90"/>
      <c r="K300" s="90"/>
      <c r="L300" s="91"/>
    </row>
    <row r="301" spans="1:12">
      <c r="A301" s="783"/>
      <c r="B301" s="786"/>
      <c r="C301" s="86" t="s">
        <v>475</v>
      </c>
      <c r="D301" s="87"/>
      <c r="E301" s="87"/>
      <c r="F301" s="89"/>
      <c r="G301" s="90"/>
      <c r="H301" s="90"/>
      <c r="I301" s="90"/>
      <c r="J301" s="90"/>
      <c r="K301" s="90"/>
      <c r="L301" s="91"/>
    </row>
    <row r="302" spans="1:12">
      <c r="A302" s="783"/>
      <c r="B302" s="786"/>
      <c r="C302" s="86" t="s">
        <v>476</v>
      </c>
      <c r="D302" s="87"/>
      <c r="E302" s="87"/>
      <c r="F302" s="89"/>
      <c r="G302" s="90"/>
      <c r="H302" s="90"/>
      <c r="I302" s="90"/>
      <c r="J302" s="90"/>
      <c r="K302" s="90"/>
      <c r="L302" s="91"/>
    </row>
    <row r="303" spans="1:12">
      <c r="A303" s="783"/>
      <c r="B303" s="786"/>
      <c r="C303" s="103"/>
      <c r="D303" s="104" t="s">
        <v>404</v>
      </c>
      <c r="E303" s="104"/>
      <c r="F303" s="105"/>
      <c r="G303" s="106"/>
      <c r="H303" s="106"/>
      <c r="I303" s="106"/>
      <c r="J303" s="106"/>
      <c r="K303" s="106"/>
      <c r="L303" s="107"/>
    </row>
    <row r="304" spans="1:12">
      <c r="A304" s="783"/>
      <c r="B304" s="787"/>
      <c r="C304" s="108" t="s">
        <v>477</v>
      </c>
      <c r="D304" s="88"/>
      <c r="E304" s="88"/>
      <c r="F304" s="89"/>
      <c r="G304" s="90"/>
      <c r="H304" s="90"/>
      <c r="I304" s="90"/>
      <c r="J304" s="90"/>
      <c r="K304" s="90"/>
      <c r="L304" s="91"/>
    </row>
    <row r="305" spans="1:12">
      <c r="A305" s="784"/>
      <c r="B305" s="108" t="s">
        <v>478</v>
      </c>
      <c r="C305" s="114"/>
      <c r="D305" s="114"/>
      <c r="E305" s="114"/>
      <c r="F305" s="115"/>
      <c r="G305" s="116"/>
      <c r="H305" s="116"/>
      <c r="I305" s="116"/>
      <c r="J305" s="116"/>
      <c r="K305" s="116"/>
      <c r="L305" s="117"/>
    </row>
    <row r="306" spans="1:12">
      <c r="A306" s="119"/>
      <c r="B306" s="120" t="s">
        <v>479</v>
      </c>
      <c r="C306" s="120"/>
      <c r="D306" s="120"/>
      <c r="E306" s="120"/>
      <c r="F306" s="121"/>
      <c r="G306" s="122"/>
      <c r="H306" s="122"/>
      <c r="I306" s="122"/>
      <c r="J306" s="122"/>
      <c r="K306" s="122"/>
      <c r="L306" s="123"/>
    </row>
    <row r="307" spans="1:12">
      <c r="A307" s="124"/>
      <c r="B307" s="124"/>
      <c r="C307" s="124"/>
      <c r="D307" s="124"/>
      <c r="E307" s="124"/>
      <c r="F307" s="124"/>
      <c r="G307" s="124"/>
      <c r="H307" s="124"/>
      <c r="I307" s="124"/>
      <c r="J307" s="124"/>
      <c r="K307" s="124"/>
      <c r="L307" s="124"/>
    </row>
    <row r="308" spans="1:12">
      <c r="A308" s="119"/>
      <c r="B308" s="120" t="s">
        <v>480</v>
      </c>
      <c r="C308" s="120"/>
      <c r="D308" s="120"/>
      <c r="E308" s="120"/>
      <c r="F308" s="121"/>
      <c r="G308" s="122"/>
      <c r="H308" s="122"/>
      <c r="I308" s="122"/>
      <c r="J308" s="122"/>
      <c r="K308" s="122"/>
      <c r="L308" s="123"/>
    </row>
    <row r="309" spans="1:12">
      <c r="A309" s="119"/>
      <c r="B309" s="120" t="s">
        <v>481</v>
      </c>
      <c r="C309" s="120"/>
      <c r="D309" s="120"/>
      <c r="E309" s="120"/>
      <c r="F309" s="121"/>
      <c r="G309" s="122"/>
      <c r="H309" s="122"/>
      <c r="I309" s="122"/>
      <c r="J309" s="122"/>
      <c r="K309" s="122"/>
      <c r="L309" s="123"/>
    </row>
  </sheetData>
  <mergeCells count="18">
    <mergeCell ref="A270:A305"/>
    <mergeCell ref="B270:B287"/>
    <mergeCell ref="B288:B304"/>
    <mergeCell ref="A7:A242"/>
    <mergeCell ref="B7:B166"/>
    <mergeCell ref="B167:B241"/>
    <mergeCell ref="A243:A269"/>
    <mergeCell ref="B243:B256"/>
    <mergeCell ref="B257:B268"/>
    <mergeCell ref="F5:I5"/>
    <mergeCell ref="J5:J6"/>
    <mergeCell ref="K5:K6"/>
    <mergeCell ref="L5:L6"/>
    <mergeCell ref="I1:L1"/>
    <mergeCell ref="A2:L2"/>
    <mergeCell ref="A3:L3"/>
    <mergeCell ref="J4:L4"/>
    <mergeCell ref="A5:E6"/>
  </mergeCells>
  <phoneticPr fontId="2"/>
  <pageMargins left="0.75" right="0.51" top="0.53" bottom="0.56000000000000005" header="0.51200000000000001" footer="0.51200000000000001"/>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09"/>
  <sheetViews>
    <sheetView view="pageBreakPreview" zoomScaleNormal="100" zoomScaleSheetLayoutView="100" workbookViewId="0"/>
  </sheetViews>
  <sheetFormatPr defaultRowHeight="13.5"/>
  <cols>
    <col min="1" max="2" width="3.125" style="78" customWidth="1"/>
    <col min="3" max="3" width="2" style="78" customWidth="1"/>
    <col min="4" max="4" width="2.5" style="78" customWidth="1"/>
    <col min="5" max="5" width="27.625" style="78" bestFit="1" customWidth="1"/>
    <col min="6" max="12" width="8.5" style="78" customWidth="1"/>
    <col min="13" max="257" width="9" style="78"/>
    <col min="258" max="259" width="3.125" style="78" customWidth="1"/>
    <col min="260" max="260" width="2" style="78" customWidth="1"/>
    <col min="261" max="261" width="2.5" style="78" customWidth="1"/>
    <col min="262" max="262" width="27.625" style="78" bestFit="1" customWidth="1"/>
    <col min="263" max="268" width="8.5" style="78" customWidth="1"/>
    <col min="269" max="513" width="9" style="78"/>
    <col min="514" max="515" width="3.125" style="78" customWidth="1"/>
    <col min="516" max="516" width="2" style="78" customWidth="1"/>
    <col min="517" max="517" width="2.5" style="78" customWidth="1"/>
    <col min="518" max="518" width="27.625" style="78" bestFit="1" customWidth="1"/>
    <col min="519" max="524" width="8.5" style="78" customWidth="1"/>
    <col min="525" max="769" width="9" style="78"/>
    <col min="770" max="771" width="3.125" style="78" customWidth="1"/>
    <col min="772" max="772" width="2" style="78" customWidth="1"/>
    <col min="773" max="773" width="2.5" style="78" customWidth="1"/>
    <col min="774" max="774" width="27.625" style="78" bestFit="1" customWidth="1"/>
    <col min="775" max="780" width="8.5" style="78" customWidth="1"/>
    <col min="781" max="1025" width="9" style="78"/>
    <col min="1026" max="1027" width="3.125" style="78" customWidth="1"/>
    <col min="1028" max="1028" width="2" style="78" customWidth="1"/>
    <col min="1029" max="1029" width="2.5" style="78" customWidth="1"/>
    <col min="1030" max="1030" width="27.625" style="78" bestFit="1" customWidth="1"/>
    <col min="1031" max="1036" width="8.5" style="78" customWidth="1"/>
    <col min="1037" max="1281" width="9" style="78"/>
    <col min="1282" max="1283" width="3.125" style="78" customWidth="1"/>
    <col min="1284" max="1284" width="2" style="78" customWidth="1"/>
    <col min="1285" max="1285" width="2.5" style="78" customWidth="1"/>
    <col min="1286" max="1286" width="27.625" style="78" bestFit="1" customWidth="1"/>
    <col min="1287" max="1292" width="8.5" style="78" customWidth="1"/>
    <col min="1293" max="1537" width="9" style="78"/>
    <col min="1538" max="1539" width="3.125" style="78" customWidth="1"/>
    <col min="1540" max="1540" width="2" style="78" customWidth="1"/>
    <col min="1541" max="1541" width="2.5" style="78" customWidth="1"/>
    <col min="1542" max="1542" width="27.625" style="78" bestFit="1" customWidth="1"/>
    <col min="1543" max="1548" width="8.5" style="78" customWidth="1"/>
    <col min="1549" max="1793" width="9" style="78"/>
    <col min="1794" max="1795" width="3.125" style="78" customWidth="1"/>
    <col min="1796" max="1796" width="2" style="78" customWidth="1"/>
    <col min="1797" max="1797" width="2.5" style="78" customWidth="1"/>
    <col min="1798" max="1798" width="27.625" style="78" bestFit="1" customWidth="1"/>
    <col min="1799" max="1804" width="8.5" style="78" customWidth="1"/>
    <col min="1805" max="2049" width="9" style="78"/>
    <col min="2050" max="2051" width="3.125" style="78" customWidth="1"/>
    <col min="2052" max="2052" width="2" style="78" customWidth="1"/>
    <col min="2053" max="2053" width="2.5" style="78" customWidth="1"/>
    <col min="2054" max="2054" width="27.625" style="78" bestFit="1" customWidth="1"/>
    <col min="2055" max="2060" width="8.5" style="78" customWidth="1"/>
    <col min="2061" max="2305" width="9" style="78"/>
    <col min="2306" max="2307" width="3.125" style="78" customWidth="1"/>
    <col min="2308" max="2308" width="2" style="78" customWidth="1"/>
    <col min="2309" max="2309" width="2.5" style="78" customWidth="1"/>
    <col min="2310" max="2310" width="27.625" style="78" bestFit="1" customWidth="1"/>
    <col min="2311" max="2316" width="8.5" style="78" customWidth="1"/>
    <col min="2317" max="2561" width="9" style="78"/>
    <col min="2562" max="2563" width="3.125" style="78" customWidth="1"/>
    <col min="2564" max="2564" width="2" style="78" customWidth="1"/>
    <col min="2565" max="2565" width="2.5" style="78" customWidth="1"/>
    <col min="2566" max="2566" width="27.625" style="78" bestFit="1" customWidth="1"/>
    <col min="2567" max="2572" width="8.5" style="78" customWidth="1"/>
    <col min="2573" max="2817" width="9" style="78"/>
    <col min="2818" max="2819" width="3.125" style="78" customWidth="1"/>
    <col min="2820" max="2820" width="2" style="78" customWidth="1"/>
    <col min="2821" max="2821" width="2.5" style="78" customWidth="1"/>
    <col min="2822" max="2822" width="27.625" style="78" bestFit="1" customWidth="1"/>
    <col min="2823" max="2828" width="8.5" style="78" customWidth="1"/>
    <col min="2829" max="3073" width="9" style="78"/>
    <col min="3074" max="3075" width="3.125" style="78" customWidth="1"/>
    <col min="3076" max="3076" width="2" style="78" customWidth="1"/>
    <col min="3077" max="3077" width="2.5" style="78" customWidth="1"/>
    <col min="3078" max="3078" width="27.625" style="78" bestFit="1" customWidth="1"/>
    <col min="3079" max="3084" width="8.5" style="78" customWidth="1"/>
    <col min="3085" max="3329" width="9" style="78"/>
    <col min="3330" max="3331" width="3.125" style="78" customWidth="1"/>
    <col min="3332" max="3332" width="2" style="78" customWidth="1"/>
    <col min="3333" max="3333" width="2.5" style="78" customWidth="1"/>
    <col min="3334" max="3334" width="27.625" style="78" bestFit="1" customWidth="1"/>
    <col min="3335" max="3340" width="8.5" style="78" customWidth="1"/>
    <col min="3341" max="3585" width="9" style="78"/>
    <col min="3586" max="3587" width="3.125" style="78" customWidth="1"/>
    <col min="3588" max="3588" width="2" style="78" customWidth="1"/>
    <col min="3589" max="3589" width="2.5" style="78" customWidth="1"/>
    <col min="3590" max="3590" width="27.625" style="78" bestFit="1" customWidth="1"/>
    <col min="3591" max="3596" width="8.5" style="78" customWidth="1"/>
    <col min="3597" max="3841" width="9" style="78"/>
    <col min="3842" max="3843" width="3.125" style="78" customWidth="1"/>
    <col min="3844" max="3844" width="2" style="78" customWidth="1"/>
    <col min="3845" max="3845" width="2.5" style="78" customWidth="1"/>
    <col min="3846" max="3846" width="27.625" style="78" bestFit="1" customWidth="1"/>
    <col min="3847" max="3852" width="8.5" style="78" customWidth="1"/>
    <col min="3853" max="4097" width="9" style="78"/>
    <col min="4098" max="4099" width="3.125" style="78" customWidth="1"/>
    <col min="4100" max="4100" width="2" style="78" customWidth="1"/>
    <col min="4101" max="4101" width="2.5" style="78" customWidth="1"/>
    <col min="4102" max="4102" width="27.625" style="78" bestFit="1" customWidth="1"/>
    <col min="4103" max="4108" width="8.5" style="78" customWidth="1"/>
    <col min="4109" max="4353" width="9" style="78"/>
    <col min="4354" max="4355" width="3.125" style="78" customWidth="1"/>
    <col min="4356" max="4356" width="2" style="78" customWidth="1"/>
    <col min="4357" max="4357" width="2.5" style="78" customWidth="1"/>
    <col min="4358" max="4358" width="27.625" style="78" bestFit="1" customWidth="1"/>
    <col min="4359" max="4364" width="8.5" style="78" customWidth="1"/>
    <col min="4365" max="4609" width="9" style="78"/>
    <col min="4610" max="4611" width="3.125" style="78" customWidth="1"/>
    <col min="4612" max="4612" width="2" style="78" customWidth="1"/>
    <col min="4613" max="4613" width="2.5" style="78" customWidth="1"/>
    <col min="4614" max="4614" width="27.625" style="78" bestFit="1" customWidth="1"/>
    <col min="4615" max="4620" width="8.5" style="78" customWidth="1"/>
    <col min="4621" max="4865" width="9" style="78"/>
    <col min="4866" max="4867" width="3.125" style="78" customWidth="1"/>
    <col min="4868" max="4868" width="2" style="78" customWidth="1"/>
    <col min="4869" max="4869" width="2.5" style="78" customWidth="1"/>
    <col min="4870" max="4870" width="27.625" style="78" bestFit="1" customWidth="1"/>
    <col min="4871" max="4876" width="8.5" style="78" customWidth="1"/>
    <col min="4877" max="5121" width="9" style="78"/>
    <col min="5122" max="5123" width="3.125" style="78" customWidth="1"/>
    <col min="5124" max="5124" width="2" style="78" customWidth="1"/>
    <col min="5125" max="5125" width="2.5" style="78" customWidth="1"/>
    <col min="5126" max="5126" width="27.625" style="78" bestFit="1" customWidth="1"/>
    <col min="5127" max="5132" width="8.5" style="78" customWidth="1"/>
    <col min="5133" max="5377" width="9" style="78"/>
    <col min="5378" max="5379" width="3.125" style="78" customWidth="1"/>
    <col min="5380" max="5380" width="2" style="78" customWidth="1"/>
    <col min="5381" max="5381" width="2.5" style="78" customWidth="1"/>
    <col min="5382" max="5382" width="27.625" style="78" bestFit="1" customWidth="1"/>
    <col min="5383" max="5388" width="8.5" style="78" customWidth="1"/>
    <col min="5389" max="5633" width="9" style="78"/>
    <col min="5634" max="5635" width="3.125" style="78" customWidth="1"/>
    <col min="5636" max="5636" width="2" style="78" customWidth="1"/>
    <col min="5637" max="5637" width="2.5" style="78" customWidth="1"/>
    <col min="5638" max="5638" width="27.625" style="78" bestFit="1" customWidth="1"/>
    <col min="5639" max="5644" width="8.5" style="78" customWidth="1"/>
    <col min="5645" max="5889" width="9" style="78"/>
    <col min="5890" max="5891" width="3.125" style="78" customWidth="1"/>
    <col min="5892" max="5892" width="2" style="78" customWidth="1"/>
    <col min="5893" max="5893" width="2.5" style="78" customWidth="1"/>
    <col min="5894" max="5894" width="27.625" style="78" bestFit="1" customWidth="1"/>
    <col min="5895" max="5900" width="8.5" style="78" customWidth="1"/>
    <col min="5901" max="6145" width="9" style="78"/>
    <col min="6146" max="6147" width="3.125" style="78" customWidth="1"/>
    <col min="6148" max="6148" width="2" style="78" customWidth="1"/>
    <col min="6149" max="6149" width="2.5" style="78" customWidth="1"/>
    <col min="6150" max="6150" width="27.625" style="78" bestFit="1" customWidth="1"/>
    <col min="6151" max="6156" width="8.5" style="78" customWidth="1"/>
    <col min="6157" max="6401" width="9" style="78"/>
    <col min="6402" max="6403" width="3.125" style="78" customWidth="1"/>
    <col min="6404" max="6404" width="2" style="78" customWidth="1"/>
    <col min="6405" max="6405" width="2.5" style="78" customWidth="1"/>
    <col min="6406" max="6406" width="27.625" style="78" bestFit="1" customWidth="1"/>
    <col min="6407" max="6412" width="8.5" style="78" customWidth="1"/>
    <col min="6413" max="6657" width="9" style="78"/>
    <col min="6658" max="6659" width="3.125" style="78" customWidth="1"/>
    <col min="6660" max="6660" width="2" style="78" customWidth="1"/>
    <col min="6661" max="6661" width="2.5" style="78" customWidth="1"/>
    <col min="6662" max="6662" width="27.625" style="78" bestFit="1" customWidth="1"/>
    <col min="6663" max="6668" width="8.5" style="78" customWidth="1"/>
    <col min="6669" max="6913" width="9" style="78"/>
    <col min="6914" max="6915" width="3.125" style="78" customWidth="1"/>
    <col min="6916" max="6916" width="2" style="78" customWidth="1"/>
    <col min="6917" max="6917" width="2.5" style="78" customWidth="1"/>
    <col min="6918" max="6918" width="27.625" style="78" bestFit="1" customWidth="1"/>
    <col min="6919" max="6924" width="8.5" style="78" customWidth="1"/>
    <col min="6925" max="7169" width="9" style="78"/>
    <col min="7170" max="7171" width="3.125" style="78" customWidth="1"/>
    <col min="7172" max="7172" width="2" style="78" customWidth="1"/>
    <col min="7173" max="7173" width="2.5" style="78" customWidth="1"/>
    <col min="7174" max="7174" width="27.625" style="78" bestFit="1" customWidth="1"/>
    <col min="7175" max="7180" width="8.5" style="78" customWidth="1"/>
    <col min="7181" max="7425" width="9" style="78"/>
    <col min="7426" max="7427" width="3.125" style="78" customWidth="1"/>
    <col min="7428" max="7428" width="2" style="78" customWidth="1"/>
    <col min="7429" max="7429" width="2.5" style="78" customWidth="1"/>
    <col min="7430" max="7430" width="27.625" style="78" bestFit="1" customWidth="1"/>
    <col min="7431" max="7436" width="8.5" style="78" customWidth="1"/>
    <col min="7437" max="7681" width="9" style="78"/>
    <col min="7682" max="7683" width="3.125" style="78" customWidth="1"/>
    <col min="7684" max="7684" width="2" style="78" customWidth="1"/>
    <col min="7685" max="7685" width="2.5" style="78" customWidth="1"/>
    <col min="7686" max="7686" width="27.625" style="78" bestFit="1" customWidth="1"/>
    <col min="7687" max="7692" width="8.5" style="78" customWidth="1"/>
    <col min="7693" max="7937" width="9" style="78"/>
    <col min="7938" max="7939" width="3.125" style="78" customWidth="1"/>
    <col min="7940" max="7940" width="2" style="78" customWidth="1"/>
    <col min="7941" max="7941" width="2.5" style="78" customWidth="1"/>
    <col min="7942" max="7942" width="27.625" style="78" bestFit="1" customWidth="1"/>
    <col min="7943" max="7948" width="8.5" style="78" customWidth="1"/>
    <col min="7949" max="8193" width="9" style="78"/>
    <col min="8194" max="8195" width="3.125" style="78" customWidth="1"/>
    <col min="8196" max="8196" width="2" style="78" customWidth="1"/>
    <col min="8197" max="8197" width="2.5" style="78" customWidth="1"/>
    <col min="8198" max="8198" width="27.625" style="78" bestFit="1" customWidth="1"/>
    <col min="8199" max="8204" width="8.5" style="78" customWidth="1"/>
    <col min="8205" max="8449" width="9" style="78"/>
    <col min="8450" max="8451" width="3.125" style="78" customWidth="1"/>
    <col min="8452" max="8452" width="2" style="78" customWidth="1"/>
    <col min="8453" max="8453" width="2.5" style="78" customWidth="1"/>
    <col min="8454" max="8454" width="27.625" style="78" bestFit="1" customWidth="1"/>
    <col min="8455" max="8460" width="8.5" style="78" customWidth="1"/>
    <col min="8461" max="8705" width="9" style="78"/>
    <col min="8706" max="8707" width="3.125" style="78" customWidth="1"/>
    <col min="8708" max="8708" width="2" style="78" customWidth="1"/>
    <col min="8709" max="8709" width="2.5" style="78" customWidth="1"/>
    <col min="8710" max="8710" width="27.625" style="78" bestFit="1" customWidth="1"/>
    <col min="8711" max="8716" width="8.5" style="78" customWidth="1"/>
    <col min="8717" max="8961" width="9" style="78"/>
    <col min="8962" max="8963" width="3.125" style="78" customWidth="1"/>
    <col min="8964" max="8964" width="2" style="78" customWidth="1"/>
    <col min="8965" max="8965" width="2.5" style="78" customWidth="1"/>
    <col min="8966" max="8966" width="27.625" style="78" bestFit="1" customWidth="1"/>
    <col min="8967" max="8972" width="8.5" style="78" customWidth="1"/>
    <col min="8973" max="9217" width="9" style="78"/>
    <col min="9218" max="9219" width="3.125" style="78" customWidth="1"/>
    <col min="9220" max="9220" width="2" style="78" customWidth="1"/>
    <col min="9221" max="9221" width="2.5" style="78" customWidth="1"/>
    <col min="9222" max="9222" width="27.625" style="78" bestFit="1" customWidth="1"/>
    <col min="9223" max="9228" width="8.5" style="78" customWidth="1"/>
    <col min="9229" max="9473" width="9" style="78"/>
    <col min="9474" max="9475" width="3.125" style="78" customWidth="1"/>
    <col min="9476" max="9476" width="2" style="78" customWidth="1"/>
    <col min="9477" max="9477" width="2.5" style="78" customWidth="1"/>
    <col min="9478" max="9478" width="27.625" style="78" bestFit="1" customWidth="1"/>
    <col min="9479" max="9484" width="8.5" style="78" customWidth="1"/>
    <col min="9485" max="9729" width="9" style="78"/>
    <col min="9730" max="9731" width="3.125" style="78" customWidth="1"/>
    <col min="9732" max="9732" width="2" style="78" customWidth="1"/>
    <col min="9733" max="9733" width="2.5" style="78" customWidth="1"/>
    <col min="9734" max="9734" width="27.625" style="78" bestFit="1" customWidth="1"/>
    <col min="9735" max="9740" width="8.5" style="78" customWidth="1"/>
    <col min="9741" max="9985" width="9" style="78"/>
    <col min="9986" max="9987" width="3.125" style="78" customWidth="1"/>
    <col min="9988" max="9988" width="2" style="78" customWidth="1"/>
    <col min="9989" max="9989" width="2.5" style="78" customWidth="1"/>
    <col min="9990" max="9990" width="27.625" style="78" bestFit="1" customWidth="1"/>
    <col min="9991" max="9996" width="8.5" style="78" customWidth="1"/>
    <col min="9997" max="10241" width="9" style="78"/>
    <col min="10242" max="10243" width="3.125" style="78" customWidth="1"/>
    <col min="10244" max="10244" width="2" style="78" customWidth="1"/>
    <col min="10245" max="10245" width="2.5" style="78" customWidth="1"/>
    <col min="10246" max="10246" width="27.625" style="78" bestFit="1" customWidth="1"/>
    <col min="10247" max="10252" width="8.5" style="78" customWidth="1"/>
    <col min="10253" max="10497" width="9" style="78"/>
    <col min="10498" max="10499" width="3.125" style="78" customWidth="1"/>
    <col min="10500" max="10500" width="2" style="78" customWidth="1"/>
    <col min="10501" max="10501" width="2.5" style="78" customWidth="1"/>
    <col min="10502" max="10502" width="27.625" style="78" bestFit="1" customWidth="1"/>
    <col min="10503" max="10508" width="8.5" style="78" customWidth="1"/>
    <col min="10509" max="10753" width="9" style="78"/>
    <col min="10754" max="10755" width="3.125" style="78" customWidth="1"/>
    <col min="10756" max="10756" width="2" style="78" customWidth="1"/>
    <col min="10757" max="10757" width="2.5" style="78" customWidth="1"/>
    <col min="10758" max="10758" width="27.625" style="78" bestFit="1" customWidth="1"/>
    <col min="10759" max="10764" width="8.5" style="78" customWidth="1"/>
    <col min="10765" max="11009" width="9" style="78"/>
    <col min="11010" max="11011" width="3.125" style="78" customWidth="1"/>
    <col min="11012" max="11012" width="2" style="78" customWidth="1"/>
    <col min="11013" max="11013" width="2.5" style="78" customWidth="1"/>
    <col min="11014" max="11014" width="27.625" style="78" bestFit="1" customWidth="1"/>
    <col min="11015" max="11020" width="8.5" style="78" customWidth="1"/>
    <col min="11021" max="11265" width="9" style="78"/>
    <col min="11266" max="11267" width="3.125" style="78" customWidth="1"/>
    <col min="11268" max="11268" width="2" style="78" customWidth="1"/>
    <col min="11269" max="11269" width="2.5" style="78" customWidth="1"/>
    <col min="11270" max="11270" width="27.625" style="78" bestFit="1" customWidth="1"/>
    <col min="11271" max="11276" width="8.5" style="78" customWidth="1"/>
    <col min="11277" max="11521" width="9" style="78"/>
    <col min="11522" max="11523" width="3.125" style="78" customWidth="1"/>
    <col min="11524" max="11524" width="2" style="78" customWidth="1"/>
    <col min="11525" max="11525" width="2.5" style="78" customWidth="1"/>
    <col min="11526" max="11526" width="27.625" style="78" bestFit="1" customWidth="1"/>
    <col min="11527" max="11532" width="8.5" style="78" customWidth="1"/>
    <col min="11533" max="11777" width="9" style="78"/>
    <col min="11778" max="11779" width="3.125" style="78" customWidth="1"/>
    <col min="11780" max="11780" width="2" style="78" customWidth="1"/>
    <col min="11781" max="11781" width="2.5" style="78" customWidth="1"/>
    <col min="11782" max="11782" width="27.625" style="78" bestFit="1" customWidth="1"/>
    <col min="11783" max="11788" width="8.5" style="78" customWidth="1"/>
    <col min="11789" max="12033" width="9" style="78"/>
    <col min="12034" max="12035" width="3.125" style="78" customWidth="1"/>
    <col min="12036" max="12036" width="2" style="78" customWidth="1"/>
    <col min="12037" max="12037" width="2.5" style="78" customWidth="1"/>
    <col min="12038" max="12038" width="27.625" style="78" bestFit="1" customWidth="1"/>
    <col min="12039" max="12044" width="8.5" style="78" customWidth="1"/>
    <col min="12045" max="12289" width="9" style="78"/>
    <col min="12290" max="12291" width="3.125" style="78" customWidth="1"/>
    <col min="12292" max="12292" width="2" style="78" customWidth="1"/>
    <col min="12293" max="12293" width="2.5" style="78" customWidth="1"/>
    <col min="12294" max="12294" width="27.625" style="78" bestFit="1" customWidth="1"/>
    <col min="12295" max="12300" width="8.5" style="78" customWidth="1"/>
    <col min="12301" max="12545" width="9" style="78"/>
    <col min="12546" max="12547" width="3.125" style="78" customWidth="1"/>
    <col min="12548" max="12548" width="2" style="78" customWidth="1"/>
    <col min="12549" max="12549" width="2.5" style="78" customWidth="1"/>
    <col min="12550" max="12550" width="27.625" style="78" bestFit="1" customWidth="1"/>
    <col min="12551" max="12556" width="8.5" style="78" customWidth="1"/>
    <col min="12557" max="12801" width="9" style="78"/>
    <col min="12802" max="12803" width="3.125" style="78" customWidth="1"/>
    <col min="12804" max="12804" width="2" style="78" customWidth="1"/>
    <col min="12805" max="12805" width="2.5" style="78" customWidth="1"/>
    <col min="12806" max="12806" width="27.625" style="78" bestFit="1" customWidth="1"/>
    <col min="12807" max="12812" width="8.5" style="78" customWidth="1"/>
    <col min="12813" max="13057" width="9" style="78"/>
    <col min="13058" max="13059" width="3.125" style="78" customWidth="1"/>
    <col min="13060" max="13060" width="2" style="78" customWidth="1"/>
    <col min="13061" max="13061" width="2.5" style="78" customWidth="1"/>
    <col min="13062" max="13062" width="27.625" style="78" bestFit="1" customWidth="1"/>
    <col min="13063" max="13068" width="8.5" style="78" customWidth="1"/>
    <col min="13069" max="13313" width="9" style="78"/>
    <col min="13314" max="13315" width="3.125" style="78" customWidth="1"/>
    <col min="13316" max="13316" width="2" style="78" customWidth="1"/>
    <col min="13317" max="13317" width="2.5" style="78" customWidth="1"/>
    <col min="13318" max="13318" width="27.625" style="78" bestFit="1" customWidth="1"/>
    <col min="13319" max="13324" width="8.5" style="78" customWidth="1"/>
    <col min="13325" max="13569" width="9" style="78"/>
    <col min="13570" max="13571" width="3.125" style="78" customWidth="1"/>
    <col min="13572" max="13572" width="2" style="78" customWidth="1"/>
    <col min="13573" max="13573" width="2.5" style="78" customWidth="1"/>
    <col min="13574" max="13574" width="27.625" style="78" bestFit="1" customWidth="1"/>
    <col min="13575" max="13580" width="8.5" style="78" customWidth="1"/>
    <col min="13581" max="13825" width="9" style="78"/>
    <col min="13826" max="13827" width="3.125" style="78" customWidth="1"/>
    <col min="13828" max="13828" width="2" style="78" customWidth="1"/>
    <col min="13829" max="13829" width="2.5" style="78" customWidth="1"/>
    <col min="13830" max="13830" width="27.625" style="78" bestFit="1" customWidth="1"/>
    <col min="13831" max="13836" width="8.5" style="78" customWidth="1"/>
    <col min="13837" max="14081" width="9" style="78"/>
    <col min="14082" max="14083" width="3.125" style="78" customWidth="1"/>
    <col min="14084" max="14084" width="2" style="78" customWidth="1"/>
    <col min="14085" max="14085" width="2.5" style="78" customWidth="1"/>
    <col min="14086" max="14086" width="27.625" style="78" bestFit="1" customWidth="1"/>
    <col min="14087" max="14092" width="8.5" style="78" customWidth="1"/>
    <col min="14093" max="14337" width="9" style="78"/>
    <col min="14338" max="14339" width="3.125" style="78" customWidth="1"/>
    <col min="14340" max="14340" width="2" style="78" customWidth="1"/>
    <col min="14341" max="14341" width="2.5" style="78" customWidth="1"/>
    <col min="14342" max="14342" width="27.625" style="78" bestFit="1" customWidth="1"/>
    <col min="14343" max="14348" width="8.5" style="78" customWidth="1"/>
    <col min="14349" max="14593" width="9" style="78"/>
    <col min="14594" max="14595" width="3.125" style="78" customWidth="1"/>
    <col min="14596" max="14596" width="2" style="78" customWidth="1"/>
    <col min="14597" max="14597" width="2.5" style="78" customWidth="1"/>
    <col min="14598" max="14598" width="27.625" style="78" bestFit="1" customWidth="1"/>
    <col min="14599" max="14604" width="8.5" style="78" customWidth="1"/>
    <col min="14605" max="14849" width="9" style="78"/>
    <col min="14850" max="14851" width="3.125" style="78" customWidth="1"/>
    <col min="14852" max="14852" width="2" style="78" customWidth="1"/>
    <col min="14853" max="14853" width="2.5" style="78" customWidth="1"/>
    <col min="14854" max="14854" width="27.625" style="78" bestFit="1" customWidth="1"/>
    <col min="14855" max="14860" width="8.5" style="78" customWidth="1"/>
    <col min="14861" max="15105" width="9" style="78"/>
    <col min="15106" max="15107" width="3.125" style="78" customWidth="1"/>
    <col min="15108" max="15108" width="2" style="78" customWidth="1"/>
    <col min="15109" max="15109" width="2.5" style="78" customWidth="1"/>
    <col min="15110" max="15110" width="27.625" style="78" bestFit="1" customWidth="1"/>
    <col min="15111" max="15116" width="8.5" style="78" customWidth="1"/>
    <col min="15117" max="15361" width="9" style="78"/>
    <col min="15362" max="15363" width="3.125" style="78" customWidth="1"/>
    <col min="15364" max="15364" width="2" style="78" customWidth="1"/>
    <col min="15365" max="15365" width="2.5" style="78" customWidth="1"/>
    <col min="15366" max="15366" width="27.625" style="78" bestFit="1" customWidth="1"/>
    <col min="15367" max="15372" width="8.5" style="78" customWidth="1"/>
    <col min="15373" max="15617" width="9" style="78"/>
    <col min="15618" max="15619" width="3.125" style="78" customWidth="1"/>
    <col min="15620" max="15620" width="2" style="78" customWidth="1"/>
    <col min="15621" max="15621" width="2.5" style="78" customWidth="1"/>
    <col min="15622" max="15622" width="27.625" style="78" bestFit="1" customWidth="1"/>
    <col min="15623" max="15628" width="8.5" style="78" customWidth="1"/>
    <col min="15629" max="15873" width="9" style="78"/>
    <col min="15874" max="15875" width="3.125" style="78" customWidth="1"/>
    <col min="15876" max="15876" width="2" style="78" customWidth="1"/>
    <col min="15877" max="15877" width="2.5" style="78" customWidth="1"/>
    <col min="15878" max="15878" width="27.625" style="78" bestFit="1" customWidth="1"/>
    <col min="15879" max="15884" width="8.5" style="78" customWidth="1"/>
    <col min="15885" max="16129" width="9" style="78"/>
    <col min="16130" max="16131" width="3.125" style="78" customWidth="1"/>
    <col min="16132" max="16132" width="2" style="78" customWidth="1"/>
    <col min="16133" max="16133" width="2.5" style="78" customWidth="1"/>
    <col min="16134" max="16134" width="27.625" style="78" bestFit="1" customWidth="1"/>
    <col min="16135" max="16140" width="8.5" style="78" customWidth="1"/>
    <col min="16141" max="16384" width="9" style="78"/>
  </cols>
  <sheetData>
    <row r="1" spans="1:12" ht="14.25">
      <c r="A1" s="1" t="s">
        <v>687</v>
      </c>
      <c r="I1" s="535">
        <f>'1'!$F$10</f>
        <v>0</v>
      </c>
      <c r="J1" s="535"/>
      <c r="K1" s="535"/>
      <c r="L1" s="535"/>
    </row>
    <row r="2" spans="1:12" ht="22.5" customHeight="1">
      <c r="A2" s="774" t="s">
        <v>241</v>
      </c>
      <c r="B2" s="774"/>
      <c r="C2" s="774"/>
      <c r="D2" s="774"/>
      <c r="E2" s="774"/>
      <c r="F2" s="774"/>
      <c r="G2" s="774"/>
      <c r="H2" s="774"/>
      <c r="I2" s="774"/>
      <c r="J2" s="774"/>
      <c r="K2" s="774"/>
      <c r="L2" s="774"/>
    </row>
    <row r="3" spans="1:12" ht="17.25" customHeight="1">
      <c r="A3" s="775" t="s">
        <v>242</v>
      </c>
      <c r="B3" s="776"/>
      <c r="C3" s="776"/>
      <c r="D3" s="776"/>
      <c r="E3" s="776"/>
      <c r="F3" s="776"/>
      <c r="G3" s="776"/>
      <c r="H3" s="776"/>
      <c r="I3" s="776"/>
      <c r="J3" s="776"/>
      <c r="K3" s="776"/>
      <c r="L3" s="776"/>
    </row>
    <row r="4" spans="1:12">
      <c r="J4" s="777"/>
      <c r="K4" s="777"/>
      <c r="L4" s="777"/>
    </row>
    <row r="5" spans="1:12" ht="18" customHeight="1">
      <c r="A5" s="778" t="s">
        <v>243</v>
      </c>
      <c r="B5" s="779"/>
      <c r="C5" s="779"/>
      <c r="D5" s="779"/>
      <c r="E5" s="779"/>
      <c r="F5" s="765" t="s">
        <v>244</v>
      </c>
      <c r="G5" s="766"/>
      <c r="H5" s="766"/>
      <c r="I5" s="767"/>
      <c r="J5" s="768" t="s">
        <v>245</v>
      </c>
      <c r="K5" s="770" t="s">
        <v>246</v>
      </c>
      <c r="L5" s="772" t="s">
        <v>247</v>
      </c>
    </row>
    <row r="6" spans="1:12" ht="18" customHeight="1">
      <c r="A6" s="780"/>
      <c r="B6" s="781"/>
      <c r="C6" s="781"/>
      <c r="D6" s="781"/>
      <c r="E6" s="781"/>
      <c r="F6" s="79" t="s">
        <v>248</v>
      </c>
      <c r="G6" s="80" t="s">
        <v>249</v>
      </c>
      <c r="H6" s="80" t="s">
        <v>250</v>
      </c>
      <c r="I6" s="80" t="s">
        <v>251</v>
      </c>
      <c r="J6" s="769"/>
      <c r="K6" s="771"/>
      <c r="L6" s="773"/>
    </row>
    <row r="7" spans="1:12">
      <c r="A7" s="782" t="s">
        <v>252</v>
      </c>
      <c r="B7" s="785" t="s">
        <v>253</v>
      </c>
      <c r="C7" s="81" t="s">
        <v>254</v>
      </c>
      <c r="D7" s="82"/>
      <c r="E7" s="82"/>
      <c r="F7" s="83"/>
      <c r="G7" s="84"/>
      <c r="H7" s="84"/>
      <c r="I7" s="84"/>
      <c r="J7" s="84"/>
      <c r="K7" s="84"/>
      <c r="L7" s="85"/>
    </row>
    <row r="8" spans="1:12">
      <c r="A8" s="783"/>
      <c r="B8" s="786"/>
      <c r="C8" s="86"/>
      <c r="D8" s="87" t="s">
        <v>255</v>
      </c>
      <c r="E8" s="88"/>
      <c r="F8" s="89"/>
      <c r="G8" s="90"/>
      <c r="H8" s="90"/>
      <c r="I8" s="90"/>
      <c r="J8" s="90"/>
      <c r="K8" s="90"/>
      <c r="L8" s="91"/>
    </row>
    <row r="9" spans="1:12">
      <c r="A9" s="783"/>
      <c r="B9" s="786"/>
      <c r="C9" s="86"/>
      <c r="D9" s="87"/>
      <c r="E9" s="87" t="s">
        <v>256</v>
      </c>
      <c r="F9" s="92"/>
      <c r="G9" s="93"/>
      <c r="H9" s="93"/>
      <c r="I9" s="93"/>
      <c r="J9" s="93"/>
      <c r="K9" s="93"/>
      <c r="L9" s="94"/>
    </row>
    <row r="10" spans="1:12">
      <c r="A10" s="783"/>
      <c r="B10" s="786"/>
      <c r="C10" s="86"/>
      <c r="D10" s="87"/>
      <c r="E10" s="87" t="s">
        <v>257</v>
      </c>
      <c r="F10" s="92"/>
      <c r="G10" s="93"/>
      <c r="H10" s="93"/>
      <c r="I10" s="93"/>
      <c r="J10" s="93"/>
      <c r="K10" s="93"/>
      <c r="L10" s="94"/>
    </row>
    <row r="11" spans="1:12">
      <c r="A11" s="783"/>
      <c r="B11" s="786"/>
      <c r="C11" s="86"/>
      <c r="D11" s="87"/>
      <c r="E11" s="87" t="s">
        <v>258</v>
      </c>
      <c r="F11" s="92"/>
      <c r="G11" s="93"/>
      <c r="H11" s="93"/>
      <c r="I11" s="93"/>
      <c r="J11" s="93"/>
      <c r="K11" s="93"/>
      <c r="L11" s="94"/>
    </row>
    <row r="12" spans="1:12">
      <c r="A12" s="783"/>
      <c r="B12" s="786"/>
      <c r="C12" s="86"/>
      <c r="D12" s="87" t="s">
        <v>259</v>
      </c>
      <c r="E12" s="87"/>
      <c r="F12" s="92"/>
      <c r="G12" s="93"/>
      <c r="H12" s="93"/>
      <c r="I12" s="93"/>
      <c r="J12" s="93"/>
      <c r="K12" s="93"/>
      <c r="L12" s="94"/>
    </row>
    <row r="13" spans="1:12">
      <c r="A13" s="783"/>
      <c r="B13" s="786"/>
      <c r="C13" s="86"/>
      <c r="D13" s="88"/>
      <c r="E13" s="87" t="s">
        <v>260</v>
      </c>
      <c r="F13" s="92"/>
      <c r="G13" s="93"/>
      <c r="H13" s="93"/>
      <c r="I13" s="93"/>
      <c r="J13" s="93"/>
      <c r="K13" s="93"/>
      <c r="L13" s="94"/>
    </row>
    <row r="14" spans="1:12">
      <c r="A14" s="783"/>
      <c r="B14" s="786"/>
      <c r="C14" s="86"/>
      <c r="D14" s="88"/>
      <c r="E14" s="87" t="s">
        <v>256</v>
      </c>
      <c r="F14" s="92"/>
      <c r="G14" s="93"/>
      <c r="H14" s="93"/>
      <c r="I14" s="93"/>
      <c r="J14" s="93"/>
      <c r="K14" s="93"/>
      <c r="L14" s="94"/>
    </row>
    <row r="15" spans="1:12">
      <c r="A15" s="783"/>
      <c r="B15" s="786"/>
      <c r="C15" s="86"/>
      <c r="D15" s="88"/>
      <c r="E15" s="87" t="s">
        <v>261</v>
      </c>
      <c r="F15" s="92"/>
      <c r="G15" s="93"/>
      <c r="H15" s="93"/>
      <c r="I15" s="93"/>
      <c r="J15" s="93"/>
      <c r="K15" s="93"/>
      <c r="L15" s="94"/>
    </row>
    <row r="16" spans="1:12">
      <c r="A16" s="783"/>
      <c r="B16" s="786"/>
      <c r="C16" s="86"/>
      <c r="D16" s="88"/>
      <c r="E16" s="87" t="s">
        <v>262</v>
      </c>
      <c r="F16" s="92"/>
      <c r="G16" s="93"/>
      <c r="H16" s="93"/>
      <c r="I16" s="93"/>
      <c r="J16" s="93"/>
      <c r="K16" s="93"/>
      <c r="L16" s="94"/>
    </row>
    <row r="17" spans="1:12">
      <c r="A17" s="783"/>
      <c r="B17" s="786"/>
      <c r="C17" s="86"/>
      <c r="D17" s="88"/>
      <c r="E17" s="87" t="s">
        <v>263</v>
      </c>
      <c r="F17" s="92"/>
      <c r="G17" s="93"/>
      <c r="H17" s="93"/>
      <c r="I17" s="93"/>
      <c r="J17" s="93"/>
      <c r="K17" s="93"/>
      <c r="L17" s="94"/>
    </row>
    <row r="18" spans="1:12">
      <c r="A18" s="783"/>
      <c r="B18" s="786"/>
      <c r="C18" s="86"/>
      <c r="D18" s="88"/>
      <c r="E18" s="87" t="s">
        <v>264</v>
      </c>
      <c r="F18" s="92"/>
      <c r="G18" s="93"/>
      <c r="H18" s="93"/>
      <c r="I18" s="93"/>
      <c r="J18" s="93"/>
      <c r="K18" s="93"/>
      <c r="L18" s="94"/>
    </row>
    <row r="19" spans="1:12">
      <c r="A19" s="783"/>
      <c r="B19" s="786"/>
      <c r="C19" s="86"/>
      <c r="D19" s="88"/>
      <c r="E19" s="87" t="s">
        <v>265</v>
      </c>
      <c r="F19" s="92"/>
      <c r="G19" s="93"/>
      <c r="H19" s="93"/>
      <c r="I19" s="93"/>
      <c r="J19" s="93"/>
      <c r="K19" s="93"/>
      <c r="L19" s="94"/>
    </row>
    <row r="20" spans="1:12">
      <c r="A20" s="783"/>
      <c r="B20" s="786"/>
      <c r="C20" s="86"/>
      <c r="D20" s="88"/>
      <c r="E20" s="87" t="s">
        <v>266</v>
      </c>
      <c r="F20" s="92"/>
      <c r="G20" s="93"/>
      <c r="H20" s="93"/>
      <c r="I20" s="93"/>
      <c r="J20" s="93"/>
      <c r="K20" s="93"/>
      <c r="L20" s="94"/>
    </row>
    <row r="21" spans="1:12">
      <c r="A21" s="783"/>
      <c r="B21" s="786"/>
      <c r="C21" s="86"/>
      <c r="D21" s="87" t="s">
        <v>267</v>
      </c>
      <c r="E21" s="87"/>
      <c r="F21" s="92"/>
      <c r="G21" s="93"/>
      <c r="H21" s="93"/>
      <c r="I21" s="93"/>
      <c r="J21" s="93"/>
      <c r="K21" s="93"/>
      <c r="L21" s="94"/>
    </row>
    <row r="22" spans="1:12">
      <c r="A22" s="783"/>
      <c r="B22" s="786"/>
      <c r="C22" s="86"/>
      <c r="D22" s="88"/>
      <c r="E22" s="87" t="s">
        <v>260</v>
      </c>
      <c r="F22" s="92"/>
      <c r="G22" s="93"/>
      <c r="H22" s="93"/>
      <c r="I22" s="93"/>
      <c r="J22" s="93"/>
      <c r="K22" s="93"/>
      <c r="L22" s="94"/>
    </row>
    <row r="23" spans="1:12">
      <c r="A23" s="783"/>
      <c r="B23" s="786"/>
      <c r="C23" s="86"/>
      <c r="D23" s="88"/>
      <c r="E23" s="87" t="s">
        <v>256</v>
      </c>
      <c r="F23" s="92"/>
      <c r="G23" s="93"/>
      <c r="H23" s="93"/>
      <c r="I23" s="93"/>
      <c r="J23" s="93"/>
      <c r="K23" s="93"/>
      <c r="L23" s="94"/>
    </row>
    <row r="24" spans="1:12">
      <c r="A24" s="783"/>
      <c r="B24" s="786"/>
      <c r="C24" s="86"/>
      <c r="D24" s="88"/>
      <c r="E24" s="87" t="s">
        <v>261</v>
      </c>
      <c r="F24" s="92"/>
      <c r="G24" s="93"/>
      <c r="H24" s="93"/>
      <c r="I24" s="93"/>
      <c r="J24" s="93"/>
      <c r="K24" s="93"/>
      <c r="L24" s="94"/>
    </row>
    <row r="25" spans="1:12">
      <c r="A25" s="783"/>
      <c r="B25" s="786"/>
      <c r="C25" s="86"/>
      <c r="D25" s="88"/>
      <c r="E25" s="87" t="s">
        <v>262</v>
      </c>
      <c r="F25" s="92"/>
      <c r="G25" s="93"/>
      <c r="H25" s="93"/>
      <c r="I25" s="93"/>
      <c r="J25" s="93"/>
      <c r="K25" s="93"/>
      <c r="L25" s="94"/>
    </row>
    <row r="26" spans="1:12">
      <c r="A26" s="783"/>
      <c r="B26" s="786"/>
      <c r="C26" s="86"/>
      <c r="D26" s="88"/>
      <c r="E26" s="87" t="s">
        <v>263</v>
      </c>
      <c r="F26" s="92"/>
      <c r="G26" s="93"/>
      <c r="H26" s="93"/>
      <c r="I26" s="93"/>
      <c r="J26" s="93"/>
      <c r="K26" s="93"/>
      <c r="L26" s="94"/>
    </row>
    <row r="27" spans="1:12">
      <c r="A27" s="783"/>
      <c r="B27" s="786"/>
      <c r="C27" s="86"/>
      <c r="D27" s="88"/>
      <c r="E27" s="87" t="s">
        <v>264</v>
      </c>
      <c r="F27" s="92"/>
      <c r="G27" s="93"/>
      <c r="H27" s="93"/>
      <c r="I27" s="93"/>
      <c r="J27" s="93"/>
      <c r="K27" s="93"/>
      <c r="L27" s="94"/>
    </row>
    <row r="28" spans="1:12">
      <c r="A28" s="783"/>
      <c r="B28" s="786"/>
      <c r="C28" s="86"/>
      <c r="D28" s="88"/>
      <c r="E28" s="87" t="s">
        <v>265</v>
      </c>
      <c r="F28" s="92"/>
      <c r="G28" s="93"/>
      <c r="H28" s="93"/>
      <c r="I28" s="93"/>
      <c r="J28" s="93"/>
      <c r="K28" s="93"/>
      <c r="L28" s="94"/>
    </row>
    <row r="29" spans="1:12">
      <c r="A29" s="783"/>
      <c r="B29" s="786"/>
      <c r="C29" s="86"/>
      <c r="D29" s="88"/>
      <c r="E29" s="87" t="s">
        <v>266</v>
      </c>
      <c r="F29" s="92"/>
      <c r="G29" s="93"/>
      <c r="H29" s="93"/>
      <c r="I29" s="93"/>
      <c r="J29" s="93"/>
      <c r="K29" s="93"/>
      <c r="L29" s="94"/>
    </row>
    <row r="30" spans="1:12">
      <c r="A30" s="783"/>
      <c r="B30" s="786"/>
      <c r="C30" s="86"/>
      <c r="D30" s="87" t="s">
        <v>268</v>
      </c>
      <c r="E30" s="88"/>
      <c r="F30" s="89"/>
      <c r="G30" s="90"/>
      <c r="H30" s="90"/>
      <c r="I30" s="90"/>
      <c r="J30" s="90"/>
      <c r="K30" s="90"/>
      <c r="L30" s="91"/>
    </row>
    <row r="31" spans="1:12">
      <c r="A31" s="783"/>
      <c r="B31" s="786"/>
      <c r="C31" s="86"/>
      <c r="D31" s="87"/>
      <c r="E31" s="87" t="s">
        <v>268</v>
      </c>
      <c r="F31" s="89"/>
      <c r="G31" s="90"/>
      <c r="H31" s="90"/>
      <c r="I31" s="90"/>
      <c r="J31" s="90"/>
      <c r="K31" s="90"/>
      <c r="L31" s="91"/>
    </row>
    <row r="32" spans="1:12">
      <c r="A32" s="783"/>
      <c r="B32" s="786"/>
      <c r="C32" s="86"/>
      <c r="D32" s="87"/>
      <c r="E32" s="87" t="s">
        <v>269</v>
      </c>
      <c r="F32" s="89"/>
      <c r="G32" s="90"/>
      <c r="H32" s="90"/>
      <c r="I32" s="90"/>
      <c r="J32" s="90"/>
      <c r="K32" s="90"/>
      <c r="L32" s="91"/>
    </row>
    <row r="33" spans="1:12">
      <c r="A33" s="783"/>
      <c r="B33" s="786"/>
      <c r="C33" s="86"/>
      <c r="D33" s="95" t="s">
        <v>270</v>
      </c>
      <c r="E33" s="95"/>
      <c r="F33" s="89"/>
      <c r="G33" s="90"/>
      <c r="H33" s="90"/>
      <c r="I33" s="90"/>
      <c r="J33" s="90"/>
      <c r="K33" s="90"/>
      <c r="L33" s="91"/>
    </row>
    <row r="34" spans="1:12">
      <c r="A34" s="783"/>
      <c r="B34" s="786"/>
      <c r="C34" s="86"/>
      <c r="D34" s="95"/>
      <c r="E34" s="95" t="s">
        <v>271</v>
      </c>
      <c r="F34" s="89"/>
      <c r="G34" s="90"/>
      <c r="H34" s="90"/>
      <c r="I34" s="90"/>
      <c r="J34" s="90"/>
      <c r="K34" s="90"/>
      <c r="L34" s="91"/>
    </row>
    <row r="35" spans="1:12">
      <c r="A35" s="783"/>
      <c r="B35" s="786"/>
      <c r="C35" s="86"/>
      <c r="D35" s="95"/>
      <c r="E35" s="95" t="s">
        <v>272</v>
      </c>
      <c r="F35" s="89"/>
      <c r="G35" s="90"/>
      <c r="H35" s="90"/>
      <c r="I35" s="90"/>
      <c r="J35" s="90"/>
      <c r="K35" s="90"/>
      <c r="L35" s="91"/>
    </row>
    <row r="36" spans="1:12">
      <c r="A36" s="783"/>
      <c r="B36" s="786"/>
      <c r="C36" s="86"/>
      <c r="D36" s="95"/>
      <c r="E36" s="95" t="s">
        <v>273</v>
      </c>
      <c r="F36" s="89"/>
      <c r="G36" s="90"/>
      <c r="H36" s="90"/>
      <c r="I36" s="90"/>
      <c r="J36" s="90"/>
      <c r="K36" s="90"/>
      <c r="L36" s="91"/>
    </row>
    <row r="37" spans="1:12">
      <c r="A37" s="783"/>
      <c r="B37" s="786"/>
      <c r="C37" s="86"/>
      <c r="D37" s="87" t="s">
        <v>274</v>
      </c>
      <c r="E37" s="87"/>
      <c r="F37" s="89"/>
      <c r="G37" s="90"/>
      <c r="H37" s="90"/>
      <c r="I37" s="90"/>
      <c r="J37" s="90"/>
      <c r="K37" s="90"/>
      <c r="L37" s="91"/>
    </row>
    <row r="38" spans="1:12">
      <c r="A38" s="783"/>
      <c r="B38" s="786"/>
      <c r="C38" s="86"/>
      <c r="D38" s="87"/>
      <c r="E38" s="87" t="s">
        <v>275</v>
      </c>
      <c r="F38" s="89"/>
      <c r="G38" s="90"/>
      <c r="H38" s="90"/>
      <c r="I38" s="90"/>
      <c r="J38" s="90"/>
      <c r="K38" s="90"/>
      <c r="L38" s="91"/>
    </row>
    <row r="39" spans="1:12">
      <c r="A39" s="783"/>
      <c r="B39" s="786"/>
      <c r="C39" s="86"/>
      <c r="D39" s="87"/>
      <c r="E39" s="87" t="s">
        <v>276</v>
      </c>
      <c r="F39" s="89"/>
      <c r="G39" s="90"/>
      <c r="H39" s="90"/>
      <c r="I39" s="90"/>
      <c r="J39" s="90"/>
      <c r="K39" s="90"/>
      <c r="L39" s="91"/>
    </row>
    <row r="40" spans="1:12">
      <c r="A40" s="783"/>
      <c r="B40" s="786"/>
      <c r="C40" s="86"/>
      <c r="D40" s="87"/>
      <c r="E40" s="96" t="s">
        <v>277</v>
      </c>
      <c r="F40" s="89"/>
      <c r="G40" s="90"/>
      <c r="H40" s="90"/>
      <c r="I40" s="90"/>
      <c r="J40" s="90"/>
      <c r="K40" s="90"/>
      <c r="L40" s="91"/>
    </row>
    <row r="41" spans="1:12">
      <c r="A41" s="783"/>
      <c r="B41" s="786"/>
      <c r="C41" s="86"/>
      <c r="D41" s="87"/>
      <c r="E41" s="87" t="s">
        <v>278</v>
      </c>
      <c r="F41" s="89"/>
      <c r="G41" s="90"/>
      <c r="H41" s="90"/>
      <c r="I41" s="90"/>
      <c r="J41" s="90"/>
      <c r="K41" s="90"/>
      <c r="L41" s="91"/>
    </row>
    <row r="42" spans="1:12">
      <c r="A42" s="783"/>
      <c r="B42" s="786"/>
      <c r="C42" s="86"/>
      <c r="D42" s="87"/>
      <c r="E42" s="87" t="s">
        <v>279</v>
      </c>
      <c r="F42" s="89"/>
      <c r="G42" s="90"/>
      <c r="H42" s="90"/>
      <c r="I42" s="90"/>
      <c r="J42" s="90"/>
      <c r="K42" s="90"/>
      <c r="L42" s="91"/>
    </row>
    <row r="43" spans="1:12">
      <c r="A43" s="783"/>
      <c r="B43" s="786"/>
      <c r="C43" s="86"/>
      <c r="D43" s="87"/>
      <c r="E43" s="87" t="s">
        <v>280</v>
      </c>
      <c r="F43" s="89"/>
      <c r="G43" s="90"/>
      <c r="H43" s="90"/>
      <c r="I43" s="90"/>
      <c r="J43" s="90"/>
      <c r="K43" s="90"/>
      <c r="L43" s="91"/>
    </row>
    <row r="44" spans="1:12">
      <c r="A44" s="783"/>
      <c r="B44" s="786"/>
      <c r="C44" s="86"/>
      <c r="D44" s="87"/>
      <c r="E44" s="87" t="s">
        <v>281</v>
      </c>
      <c r="F44" s="89"/>
      <c r="G44" s="90"/>
      <c r="H44" s="90"/>
      <c r="I44" s="90"/>
      <c r="J44" s="90"/>
      <c r="K44" s="90"/>
      <c r="L44" s="91"/>
    </row>
    <row r="45" spans="1:12">
      <c r="A45" s="783"/>
      <c r="B45" s="786"/>
      <c r="C45" s="86"/>
      <c r="D45" s="87"/>
      <c r="E45" s="97" t="s">
        <v>282</v>
      </c>
      <c r="F45" s="89"/>
      <c r="G45" s="90"/>
      <c r="H45" s="90"/>
      <c r="I45" s="90"/>
      <c r="J45" s="90"/>
      <c r="K45" s="90"/>
      <c r="L45" s="91"/>
    </row>
    <row r="46" spans="1:12">
      <c r="A46" s="783"/>
      <c r="B46" s="786"/>
      <c r="C46" s="86"/>
      <c r="D46" s="87"/>
      <c r="E46" s="87" t="s">
        <v>283</v>
      </c>
      <c r="F46" s="89"/>
      <c r="G46" s="90"/>
      <c r="H46" s="90"/>
      <c r="I46" s="90"/>
      <c r="J46" s="90"/>
      <c r="K46" s="90"/>
      <c r="L46" s="91"/>
    </row>
    <row r="47" spans="1:12">
      <c r="A47" s="783"/>
      <c r="B47" s="786"/>
      <c r="C47" s="86"/>
      <c r="D47" s="87" t="s">
        <v>284</v>
      </c>
      <c r="E47" s="87"/>
      <c r="F47" s="89"/>
      <c r="G47" s="90"/>
      <c r="H47" s="90"/>
      <c r="I47" s="90"/>
      <c r="J47" s="90"/>
      <c r="K47" s="90"/>
      <c r="L47" s="91"/>
    </row>
    <row r="48" spans="1:12">
      <c r="A48" s="783"/>
      <c r="B48" s="786"/>
      <c r="C48" s="86"/>
      <c r="D48" s="87"/>
      <c r="E48" s="87" t="s">
        <v>285</v>
      </c>
      <c r="F48" s="89"/>
      <c r="G48" s="90"/>
      <c r="H48" s="90"/>
      <c r="I48" s="90"/>
      <c r="J48" s="90"/>
      <c r="K48" s="90"/>
      <c r="L48" s="91"/>
    </row>
    <row r="49" spans="1:12">
      <c r="A49" s="783"/>
      <c r="B49" s="786"/>
      <c r="C49" s="86"/>
      <c r="D49" s="87"/>
      <c r="E49" s="87" t="s">
        <v>286</v>
      </c>
      <c r="F49" s="89"/>
      <c r="G49" s="90"/>
      <c r="H49" s="90"/>
      <c r="I49" s="90"/>
      <c r="J49" s="90"/>
      <c r="K49" s="90"/>
      <c r="L49" s="91"/>
    </row>
    <row r="50" spans="1:12">
      <c r="A50" s="783"/>
      <c r="B50" s="786"/>
      <c r="C50" s="86"/>
      <c r="D50" s="87"/>
      <c r="E50" s="87" t="s">
        <v>287</v>
      </c>
      <c r="F50" s="89"/>
      <c r="G50" s="90"/>
      <c r="H50" s="90"/>
      <c r="I50" s="90"/>
      <c r="J50" s="90"/>
      <c r="K50" s="90"/>
      <c r="L50" s="91"/>
    </row>
    <row r="51" spans="1:12">
      <c r="A51" s="783"/>
      <c r="B51" s="786"/>
      <c r="C51" s="86"/>
      <c r="D51" s="87"/>
      <c r="E51" s="87" t="s">
        <v>284</v>
      </c>
      <c r="F51" s="89"/>
      <c r="G51" s="90"/>
      <c r="H51" s="90"/>
      <c r="I51" s="90"/>
      <c r="J51" s="90"/>
      <c r="K51" s="90"/>
      <c r="L51" s="91"/>
    </row>
    <row r="52" spans="1:12">
      <c r="A52" s="783"/>
      <c r="B52" s="786"/>
      <c r="C52" s="86"/>
      <c r="D52" s="87"/>
      <c r="E52" s="87" t="s">
        <v>288</v>
      </c>
      <c r="F52" s="89"/>
      <c r="G52" s="90"/>
      <c r="H52" s="90"/>
      <c r="I52" s="90"/>
      <c r="J52" s="90"/>
      <c r="K52" s="90"/>
      <c r="L52" s="91"/>
    </row>
    <row r="53" spans="1:12">
      <c r="A53" s="783"/>
      <c r="B53" s="786"/>
      <c r="C53" s="86" t="s">
        <v>289</v>
      </c>
      <c r="D53" s="87"/>
      <c r="E53" s="87"/>
      <c r="F53" s="89"/>
      <c r="G53" s="90"/>
      <c r="H53" s="90"/>
      <c r="I53" s="90"/>
      <c r="J53" s="90"/>
      <c r="K53" s="90"/>
      <c r="L53" s="91"/>
    </row>
    <row r="54" spans="1:12">
      <c r="A54" s="783"/>
      <c r="B54" s="786"/>
      <c r="C54" s="86"/>
      <c r="D54" s="87" t="s">
        <v>290</v>
      </c>
      <c r="E54" s="88"/>
      <c r="F54" s="89"/>
      <c r="G54" s="90"/>
      <c r="H54" s="90"/>
      <c r="I54" s="90"/>
      <c r="J54" s="90"/>
      <c r="K54" s="90"/>
      <c r="L54" s="91"/>
    </row>
    <row r="55" spans="1:12">
      <c r="A55" s="783"/>
      <c r="B55" s="786"/>
      <c r="C55" s="86"/>
      <c r="E55" s="87" t="s">
        <v>291</v>
      </c>
      <c r="F55" s="89"/>
      <c r="G55" s="90"/>
      <c r="H55" s="90"/>
      <c r="I55" s="90"/>
      <c r="J55" s="90"/>
      <c r="K55" s="90"/>
      <c r="L55" s="91"/>
    </row>
    <row r="56" spans="1:12">
      <c r="A56" s="783"/>
      <c r="B56" s="786"/>
      <c r="C56" s="86"/>
      <c r="E56" s="87" t="s">
        <v>271</v>
      </c>
      <c r="F56" s="89"/>
      <c r="G56" s="90"/>
      <c r="H56" s="90"/>
      <c r="I56" s="90"/>
      <c r="J56" s="90"/>
      <c r="K56" s="90"/>
      <c r="L56" s="91"/>
    </row>
    <row r="57" spans="1:12">
      <c r="A57" s="783"/>
      <c r="B57" s="786"/>
      <c r="C57" s="86"/>
      <c r="E57" s="87" t="s">
        <v>283</v>
      </c>
      <c r="F57" s="89"/>
      <c r="G57" s="90"/>
      <c r="H57" s="90"/>
      <c r="I57" s="90"/>
      <c r="J57" s="90"/>
      <c r="K57" s="90"/>
      <c r="L57" s="91"/>
    </row>
    <row r="58" spans="1:12">
      <c r="A58" s="783"/>
      <c r="B58" s="786"/>
      <c r="C58" s="86"/>
      <c r="E58" s="87" t="s">
        <v>284</v>
      </c>
      <c r="F58" s="89"/>
      <c r="G58" s="90"/>
      <c r="H58" s="90"/>
      <c r="I58" s="90"/>
      <c r="J58" s="90"/>
      <c r="K58" s="90"/>
      <c r="L58" s="91"/>
    </row>
    <row r="59" spans="1:12">
      <c r="A59" s="783"/>
      <c r="B59" s="786"/>
      <c r="C59" s="86"/>
      <c r="D59" s="87" t="s">
        <v>292</v>
      </c>
      <c r="E59" s="88"/>
      <c r="F59" s="89"/>
      <c r="G59" s="90"/>
      <c r="H59" s="90"/>
      <c r="I59" s="90"/>
      <c r="J59" s="90"/>
      <c r="K59" s="90"/>
      <c r="L59" s="91"/>
    </row>
    <row r="60" spans="1:12">
      <c r="A60" s="783"/>
      <c r="B60" s="786"/>
      <c r="C60" s="86"/>
      <c r="D60" s="88"/>
      <c r="E60" s="87" t="s">
        <v>293</v>
      </c>
      <c r="F60" s="89"/>
      <c r="G60" s="90"/>
      <c r="H60" s="90"/>
      <c r="I60" s="90"/>
      <c r="J60" s="90"/>
      <c r="K60" s="90"/>
      <c r="L60" s="91"/>
    </row>
    <row r="61" spans="1:12">
      <c r="A61" s="783"/>
      <c r="B61" s="786"/>
      <c r="C61" s="86"/>
      <c r="D61" s="87"/>
      <c r="E61" s="87" t="s">
        <v>283</v>
      </c>
      <c r="F61" s="89"/>
      <c r="G61" s="90"/>
      <c r="H61" s="90"/>
      <c r="I61" s="90"/>
      <c r="J61" s="90"/>
      <c r="K61" s="90"/>
      <c r="L61" s="91"/>
    </row>
    <row r="62" spans="1:12">
      <c r="A62" s="783"/>
      <c r="B62" s="786"/>
      <c r="C62" s="86"/>
      <c r="D62" s="87"/>
      <c r="E62" s="87" t="s">
        <v>285</v>
      </c>
      <c r="F62" s="89"/>
      <c r="G62" s="90"/>
      <c r="H62" s="90"/>
      <c r="I62" s="90"/>
      <c r="J62" s="90"/>
      <c r="K62" s="90"/>
      <c r="L62" s="91"/>
    </row>
    <row r="63" spans="1:12">
      <c r="A63" s="783"/>
      <c r="B63" s="786"/>
      <c r="C63" s="86"/>
      <c r="D63" s="87"/>
      <c r="E63" s="87" t="s">
        <v>284</v>
      </c>
      <c r="F63" s="89"/>
      <c r="G63" s="90"/>
      <c r="H63" s="90"/>
      <c r="I63" s="90"/>
      <c r="J63" s="90"/>
      <c r="K63" s="90"/>
      <c r="L63" s="91"/>
    </row>
    <row r="64" spans="1:12">
      <c r="A64" s="783"/>
      <c r="B64" s="786"/>
      <c r="C64" s="86"/>
      <c r="D64" s="87" t="s">
        <v>284</v>
      </c>
      <c r="E64" s="87"/>
      <c r="F64" s="89"/>
      <c r="G64" s="90"/>
      <c r="H64" s="90"/>
      <c r="I64" s="90"/>
      <c r="J64" s="90"/>
      <c r="K64" s="90"/>
      <c r="L64" s="91"/>
    </row>
    <row r="65" spans="1:12">
      <c r="A65" s="783"/>
      <c r="B65" s="786"/>
      <c r="C65" s="86"/>
      <c r="D65" s="87"/>
      <c r="E65" s="87" t="s">
        <v>293</v>
      </c>
      <c r="F65" s="89"/>
      <c r="G65" s="90"/>
      <c r="H65" s="90"/>
      <c r="I65" s="90"/>
      <c r="J65" s="90"/>
      <c r="K65" s="90"/>
      <c r="L65" s="91"/>
    </row>
    <row r="66" spans="1:12">
      <c r="A66" s="783"/>
      <c r="B66" s="786"/>
      <c r="C66" s="86"/>
      <c r="D66" s="87"/>
      <c r="E66" s="87" t="s">
        <v>283</v>
      </c>
      <c r="F66" s="89"/>
      <c r="G66" s="90"/>
      <c r="H66" s="90"/>
      <c r="I66" s="90"/>
      <c r="J66" s="90"/>
      <c r="K66" s="90"/>
      <c r="L66" s="91"/>
    </row>
    <row r="67" spans="1:12">
      <c r="A67" s="783"/>
      <c r="B67" s="786"/>
      <c r="C67" s="86"/>
      <c r="D67" s="87"/>
      <c r="E67" s="87" t="s">
        <v>284</v>
      </c>
      <c r="F67" s="89"/>
      <c r="G67" s="90"/>
      <c r="H67" s="90"/>
      <c r="I67" s="90"/>
      <c r="J67" s="90"/>
      <c r="K67" s="90"/>
      <c r="L67" s="91"/>
    </row>
    <row r="68" spans="1:12">
      <c r="A68" s="783"/>
      <c r="B68" s="786"/>
      <c r="C68" s="86" t="s">
        <v>294</v>
      </c>
      <c r="D68" s="87"/>
      <c r="E68" s="87"/>
      <c r="F68" s="89"/>
      <c r="G68" s="90"/>
      <c r="H68" s="90"/>
      <c r="I68" s="90"/>
      <c r="J68" s="90"/>
      <c r="K68" s="90"/>
      <c r="L68" s="91"/>
    </row>
    <row r="69" spans="1:12">
      <c r="A69" s="783"/>
      <c r="B69" s="786"/>
      <c r="C69" s="86"/>
      <c r="D69" s="87" t="s">
        <v>295</v>
      </c>
      <c r="E69" s="87"/>
      <c r="F69" s="89"/>
      <c r="G69" s="90"/>
      <c r="H69" s="90"/>
      <c r="I69" s="90"/>
      <c r="J69" s="90"/>
      <c r="K69" s="90"/>
      <c r="L69" s="91"/>
    </row>
    <row r="70" spans="1:12">
      <c r="A70" s="783"/>
      <c r="B70" s="786"/>
      <c r="C70" s="86"/>
      <c r="D70" s="87"/>
      <c r="E70" s="87" t="s">
        <v>291</v>
      </c>
      <c r="F70" s="89"/>
      <c r="G70" s="90"/>
      <c r="H70" s="90"/>
      <c r="I70" s="90"/>
      <c r="J70" s="90"/>
      <c r="K70" s="90"/>
      <c r="L70" s="91"/>
    </row>
    <row r="71" spans="1:12">
      <c r="A71" s="783"/>
      <c r="B71" s="786"/>
      <c r="C71" s="86"/>
      <c r="D71" s="87"/>
      <c r="E71" s="87" t="s">
        <v>271</v>
      </c>
      <c r="F71" s="89"/>
      <c r="G71" s="90"/>
      <c r="H71" s="90"/>
      <c r="I71" s="90"/>
      <c r="J71" s="90"/>
      <c r="K71" s="90"/>
      <c r="L71" s="91"/>
    </row>
    <row r="72" spans="1:12">
      <c r="A72" s="783"/>
      <c r="B72" s="786"/>
      <c r="C72" s="86"/>
      <c r="D72" s="87" t="s">
        <v>296</v>
      </c>
      <c r="E72" s="88"/>
      <c r="F72" s="89"/>
      <c r="G72" s="90"/>
      <c r="H72" s="90"/>
      <c r="I72" s="90"/>
      <c r="J72" s="90"/>
      <c r="K72" s="90"/>
      <c r="L72" s="91"/>
    </row>
    <row r="73" spans="1:12">
      <c r="A73" s="783"/>
      <c r="B73" s="786"/>
      <c r="C73" s="86"/>
      <c r="D73" s="87" t="s">
        <v>284</v>
      </c>
      <c r="E73" s="87"/>
      <c r="F73" s="89"/>
      <c r="G73" s="90"/>
      <c r="H73" s="90"/>
      <c r="I73" s="90"/>
      <c r="J73" s="90"/>
      <c r="K73" s="90"/>
      <c r="L73" s="91"/>
    </row>
    <row r="74" spans="1:12">
      <c r="A74" s="783"/>
      <c r="B74" s="786"/>
      <c r="C74" s="86"/>
      <c r="D74" s="87"/>
      <c r="E74" s="87" t="s">
        <v>285</v>
      </c>
      <c r="F74" s="89"/>
      <c r="G74" s="90"/>
      <c r="H74" s="90"/>
      <c r="I74" s="90"/>
      <c r="J74" s="90"/>
      <c r="K74" s="90"/>
      <c r="L74" s="91"/>
    </row>
    <row r="75" spans="1:12">
      <c r="A75" s="783"/>
      <c r="B75" s="786"/>
      <c r="C75" s="86"/>
      <c r="D75" s="87"/>
      <c r="E75" s="87" t="s">
        <v>287</v>
      </c>
      <c r="F75" s="89"/>
      <c r="G75" s="90"/>
      <c r="H75" s="90"/>
      <c r="I75" s="90"/>
      <c r="J75" s="90"/>
      <c r="K75" s="90"/>
      <c r="L75" s="91"/>
    </row>
    <row r="76" spans="1:12">
      <c r="A76" s="783"/>
      <c r="B76" s="786"/>
      <c r="C76" s="86"/>
      <c r="D76" s="87"/>
      <c r="E76" s="87" t="s">
        <v>284</v>
      </c>
      <c r="F76" s="89"/>
      <c r="G76" s="90"/>
      <c r="H76" s="90"/>
      <c r="I76" s="90"/>
      <c r="J76" s="90"/>
      <c r="K76" s="90"/>
      <c r="L76" s="91"/>
    </row>
    <row r="77" spans="1:12">
      <c r="A77" s="783"/>
      <c r="B77" s="786"/>
      <c r="C77" s="86" t="s">
        <v>297</v>
      </c>
      <c r="D77" s="87"/>
      <c r="E77" s="87"/>
      <c r="F77" s="89"/>
      <c r="G77" s="90"/>
      <c r="H77" s="90"/>
      <c r="I77" s="90"/>
      <c r="J77" s="90"/>
      <c r="K77" s="90"/>
      <c r="L77" s="91"/>
    </row>
    <row r="78" spans="1:12">
      <c r="A78" s="783"/>
      <c r="B78" s="786"/>
      <c r="C78" s="86"/>
      <c r="D78" s="95" t="s">
        <v>298</v>
      </c>
      <c r="E78" s="95"/>
      <c r="F78" s="89"/>
      <c r="G78" s="90"/>
      <c r="H78" s="90"/>
      <c r="I78" s="90"/>
      <c r="J78" s="90"/>
      <c r="K78" s="90"/>
      <c r="L78" s="91"/>
    </row>
    <row r="79" spans="1:12">
      <c r="A79" s="783"/>
      <c r="B79" s="786"/>
      <c r="C79" s="86"/>
      <c r="D79" s="95"/>
      <c r="E79" s="95" t="s">
        <v>298</v>
      </c>
      <c r="F79" s="89"/>
      <c r="G79" s="90"/>
      <c r="H79" s="90"/>
      <c r="I79" s="90"/>
      <c r="J79" s="90"/>
      <c r="K79" s="90"/>
      <c r="L79" s="91"/>
    </row>
    <row r="80" spans="1:12">
      <c r="A80" s="783"/>
      <c r="B80" s="786"/>
      <c r="C80" s="86"/>
      <c r="D80" s="95"/>
      <c r="E80" s="95" t="s">
        <v>299</v>
      </c>
      <c r="F80" s="89"/>
      <c r="G80" s="90"/>
      <c r="H80" s="90"/>
      <c r="I80" s="90"/>
      <c r="J80" s="90"/>
      <c r="K80" s="90"/>
      <c r="L80" s="91"/>
    </row>
    <row r="81" spans="1:12">
      <c r="A81" s="783"/>
      <c r="B81" s="786"/>
      <c r="C81" s="86"/>
      <c r="D81" s="95" t="s">
        <v>300</v>
      </c>
      <c r="E81" s="95"/>
      <c r="F81" s="89"/>
      <c r="G81" s="90"/>
      <c r="H81" s="90"/>
      <c r="I81" s="90"/>
      <c r="J81" s="90"/>
      <c r="K81" s="90"/>
      <c r="L81" s="91"/>
    </row>
    <row r="82" spans="1:12">
      <c r="A82" s="783"/>
      <c r="B82" s="786"/>
      <c r="C82" s="86"/>
      <c r="D82" s="95"/>
      <c r="E82" s="95" t="s">
        <v>300</v>
      </c>
      <c r="F82" s="89"/>
      <c r="G82" s="90"/>
      <c r="H82" s="90"/>
      <c r="I82" s="90"/>
      <c r="J82" s="90"/>
      <c r="K82" s="90"/>
      <c r="L82" s="91"/>
    </row>
    <row r="83" spans="1:12">
      <c r="A83" s="783"/>
      <c r="B83" s="786"/>
      <c r="C83" s="86"/>
      <c r="D83" s="95"/>
      <c r="E83" s="95" t="s">
        <v>299</v>
      </c>
      <c r="F83" s="89"/>
      <c r="G83" s="90"/>
      <c r="H83" s="90"/>
      <c r="I83" s="90"/>
      <c r="J83" s="90"/>
      <c r="K83" s="90"/>
      <c r="L83" s="91"/>
    </row>
    <row r="84" spans="1:12">
      <c r="A84" s="783"/>
      <c r="B84" s="786"/>
      <c r="C84" s="86"/>
      <c r="D84" s="95" t="s">
        <v>301</v>
      </c>
      <c r="E84" s="95"/>
      <c r="F84" s="89"/>
      <c r="G84" s="90"/>
      <c r="H84" s="90"/>
      <c r="I84" s="90"/>
      <c r="J84" s="90"/>
      <c r="K84" s="90"/>
      <c r="L84" s="91"/>
    </row>
    <row r="85" spans="1:12">
      <c r="A85" s="783"/>
      <c r="B85" s="786"/>
      <c r="C85" s="86"/>
      <c r="D85" s="95"/>
      <c r="E85" s="95" t="s">
        <v>301</v>
      </c>
      <c r="F85" s="89"/>
      <c r="G85" s="90"/>
      <c r="H85" s="90"/>
      <c r="I85" s="90"/>
      <c r="J85" s="90"/>
      <c r="K85" s="90"/>
      <c r="L85" s="91"/>
    </row>
    <row r="86" spans="1:12">
      <c r="A86" s="783"/>
      <c r="B86" s="786"/>
      <c r="C86" s="86"/>
      <c r="D86" s="95"/>
      <c r="E86" s="95" t="s">
        <v>299</v>
      </c>
      <c r="F86" s="89"/>
      <c r="G86" s="90"/>
      <c r="H86" s="90"/>
      <c r="I86" s="90"/>
      <c r="J86" s="90"/>
      <c r="K86" s="90"/>
      <c r="L86" s="91"/>
    </row>
    <row r="87" spans="1:12">
      <c r="A87" s="783"/>
      <c r="B87" s="786"/>
      <c r="C87" s="86"/>
      <c r="D87" s="95" t="s">
        <v>302</v>
      </c>
      <c r="E87" s="95"/>
      <c r="F87" s="89"/>
      <c r="G87" s="90"/>
      <c r="H87" s="90"/>
      <c r="I87" s="90"/>
      <c r="J87" s="90"/>
      <c r="K87" s="90"/>
      <c r="L87" s="91"/>
    </row>
    <row r="88" spans="1:12">
      <c r="A88" s="783"/>
      <c r="B88" s="786"/>
      <c r="C88" s="86"/>
      <c r="D88" s="95"/>
      <c r="E88" s="95" t="s">
        <v>302</v>
      </c>
      <c r="F88" s="89"/>
      <c r="G88" s="90"/>
      <c r="H88" s="90"/>
      <c r="I88" s="90"/>
      <c r="J88" s="90"/>
      <c r="K88" s="90"/>
      <c r="L88" s="91"/>
    </row>
    <row r="89" spans="1:12">
      <c r="A89" s="783"/>
      <c r="B89" s="786"/>
      <c r="C89" s="86"/>
      <c r="D89" s="95"/>
      <c r="E89" s="95" t="s">
        <v>299</v>
      </c>
      <c r="F89" s="89"/>
      <c r="G89" s="90"/>
      <c r="H89" s="90"/>
      <c r="I89" s="90"/>
      <c r="J89" s="90"/>
      <c r="K89" s="90"/>
      <c r="L89" s="91"/>
    </row>
    <row r="90" spans="1:12">
      <c r="A90" s="783"/>
      <c r="B90" s="786"/>
      <c r="C90" s="86"/>
      <c r="D90" s="95" t="s">
        <v>303</v>
      </c>
      <c r="E90" s="95"/>
      <c r="F90" s="89"/>
      <c r="G90" s="90"/>
      <c r="H90" s="90"/>
      <c r="I90" s="90"/>
      <c r="J90" s="90"/>
      <c r="K90" s="90"/>
      <c r="L90" s="91"/>
    </row>
    <row r="91" spans="1:12">
      <c r="A91" s="783"/>
      <c r="B91" s="786"/>
      <c r="C91" s="86"/>
      <c r="D91" s="95" t="s">
        <v>274</v>
      </c>
      <c r="E91" s="95"/>
      <c r="F91" s="89"/>
      <c r="G91" s="90"/>
      <c r="H91" s="90"/>
      <c r="I91" s="90"/>
      <c r="J91" s="90"/>
      <c r="K91" s="90"/>
      <c r="L91" s="91"/>
    </row>
    <row r="92" spans="1:12">
      <c r="A92" s="783"/>
      <c r="B92" s="786"/>
      <c r="C92" s="86"/>
      <c r="D92" s="95"/>
      <c r="E92" s="95" t="s">
        <v>304</v>
      </c>
      <c r="F92" s="89"/>
      <c r="G92" s="90"/>
      <c r="H92" s="90"/>
      <c r="I92" s="90"/>
      <c r="J92" s="90"/>
      <c r="K92" s="90"/>
      <c r="L92" s="91"/>
    </row>
    <row r="93" spans="1:12">
      <c r="A93" s="783"/>
      <c r="B93" s="786"/>
      <c r="C93" s="86"/>
      <c r="D93" s="95"/>
      <c r="E93" s="95" t="s">
        <v>305</v>
      </c>
      <c r="F93" s="89"/>
      <c r="G93" s="90"/>
      <c r="H93" s="90"/>
      <c r="I93" s="90"/>
      <c r="J93" s="90"/>
      <c r="K93" s="90"/>
      <c r="L93" s="91"/>
    </row>
    <row r="94" spans="1:12">
      <c r="A94" s="783"/>
      <c r="B94" s="786"/>
      <c r="C94" s="86"/>
      <c r="D94" s="95"/>
      <c r="E94" s="95" t="s">
        <v>306</v>
      </c>
      <c r="F94" s="89"/>
      <c r="G94" s="90"/>
      <c r="H94" s="90"/>
      <c r="I94" s="90"/>
      <c r="J94" s="90"/>
      <c r="K94" s="90"/>
      <c r="L94" s="91"/>
    </row>
    <row r="95" spans="1:12">
      <c r="A95" s="783"/>
      <c r="B95" s="786"/>
      <c r="C95" s="86"/>
      <c r="D95" s="87" t="s">
        <v>296</v>
      </c>
      <c r="E95" s="87"/>
      <c r="F95" s="89"/>
      <c r="G95" s="90"/>
      <c r="H95" s="90"/>
      <c r="I95" s="90"/>
      <c r="J95" s="90"/>
      <c r="K95" s="90"/>
      <c r="L95" s="91"/>
    </row>
    <row r="96" spans="1:12">
      <c r="A96" s="783"/>
      <c r="B96" s="786"/>
      <c r="C96" s="86"/>
      <c r="D96" s="87" t="s">
        <v>284</v>
      </c>
      <c r="E96" s="87"/>
      <c r="F96" s="89"/>
      <c r="G96" s="90"/>
      <c r="H96" s="90"/>
      <c r="I96" s="90"/>
      <c r="J96" s="90"/>
      <c r="K96" s="90"/>
      <c r="L96" s="91"/>
    </row>
    <row r="97" spans="1:12">
      <c r="A97" s="783"/>
      <c r="B97" s="786"/>
      <c r="C97" s="86"/>
      <c r="D97" s="87"/>
      <c r="E97" s="87" t="s">
        <v>285</v>
      </c>
      <c r="F97" s="89"/>
      <c r="G97" s="90"/>
      <c r="H97" s="90"/>
      <c r="I97" s="90"/>
      <c r="J97" s="90"/>
      <c r="K97" s="90"/>
      <c r="L97" s="91"/>
    </row>
    <row r="98" spans="1:12">
      <c r="A98" s="783"/>
      <c r="B98" s="786"/>
      <c r="C98" s="86"/>
      <c r="D98" s="87"/>
      <c r="E98" s="87" t="s">
        <v>287</v>
      </c>
      <c r="F98" s="89"/>
      <c r="G98" s="90"/>
      <c r="H98" s="90"/>
      <c r="I98" s="90"/>
      <c r="J98" s="90"/>
      <c r="K98" s="90"/>
      <c r="L98" s="91"/>
    </row>
    <row r="99" spans="1:12">
      <c r="A99" s="783"/>
      <c r="B99" s="786"/>
      <c r="C99" s="86"/>
      <c r="D99" s="87"/>
      <c r="E99" s="87" t="s">
        <v>284</v>
      </c>
      <c r="F99" s="89"/>
      <c r="G99" s="90"/>
      <c r="H99" s="90"/>
      <c r="I99" s="90"/>
      <c r="J99" s="90"/>
      <c r="K99" s="90"/>
      <c r="L99" s="91"/>
    </row>
    <row r="100" spans="1:12">
      <c r="A100" s="783"/>
      <c r="B100" s="786"/>
      <c r="C100" s="86" t="s">
        <v>307</v>
      </c>
      <c r="D100" s="87"/>
      <c r="E100" s="87"/>
      <c r="F100" s="89"/>
      <c r="G100" s="90"/>
      <c r="H100" s="90"/>
      <c r="I100" s="90"/>
      <c r="J100" s="90"/>
      <c r="K100" s="90"/>
      <c r="L100" s="91"/>
    </row>
    <row r="101" spans="1:12">
      <c r="A101" s="783"/>
      <c r="B101" s="786"/>
      <c r="C101" s="86"/>
      <c r="D101" s="87" t="s">
        <v>308</v>
      </c>
      <c r="E101" s="87"/>
      <c r="F101" s="89"/>
      <c r="G101" s="90"/>
      <c r="H101" s="90"/>
      <c r="I101" s="90"/>
      <c r="J101" s="90"/>
      <c r="K101" s="90"/>
      <c r="L101" s="91"/>
    </row>
    <row r="102" spans="1:12">
      <c r="A102" s="783"/>
      <c r="B102" s="786"/>
      <c r="C102" s="86" t="s">
        <v>309</v>
      </c>
      <c r="D102" s="87"/>
      <c r="E102" s="87"/>
      <c r="F102" s="89"/>
      <c r="G102" s="90"/>
      <c r="H102" s="90"/>
      <c r="I102" s="90"/>
      <c r="J102" s="90"/>
      <c r="K102" s="90"/>
      <c r="L102" s="91"/>
    </row>
    <row r="103" spans="1:12">
      <c r="A103" s="783"/>
      <c r="B103" s="786"/>
      <c r="C103" s="86"/>
      <c r="D103" s="87" t="s">
        <v>310</v>
      </c>
      <c r="E103" s="87"/>
      <c r="F103" s="89"/>
      <c r="G103" s="90"/>
      <c r="H103" s="90"/>
      <c r="I103" s="90"/>
      <c r="J103" s="90"/>
      <c r="K103" s="90"/>
      <c r="L103" s="91"/>
    </row>
    <row r="104" spans="1:12">
      <c r="A104" s="783"/>
      <c r="B104" s="786"/>
      <c r="C104" s="86"/>
      <c r="D104" s="87"/>
      <c r="E104" s="87" t="s">
        <v>311</v>
      </c>
      <c r="F104" s="89"/>
      <c r="G104" s="90"/>
      <c r="H104" s="90"/>
      <c r="I104" s="90"/>
      <c r="J104" s="90"/>
      <c r="K104" s="90"/>
      <c r="L104" s="91"/>
    </row>
    <row r="105" spans="1:12">
      <c r="A105" s="783"/>
      <c r="B105" s="786"/>
      <c r="C105" s="86"/>
      <c r="D105" s="87"/>
      <c r="E105" s="87" t="s">
        <v>312</v>
      </c>
      <c r="F105" s="89"/>
      <c r="G105" s="90"/>
      <c r="H105" s="90"/>
      <c r="I105" s="90"/>
      <c r="J105" s="90"/>
      <c r="K105" s="90"/>
      <c r="L105" s="91"/>
    </row>
    <row r="106" spans="1:12">
      <c r="A106" s="783"/>
      <c r="B106" s="786"/>
      <c r="C106" s="86"/>
      <c r="D106" s="87"/>
      <c r="E106" s="87" t="s">
        <v>313</v>
      </c>
      <c r="F106" s="89"/>
      <c r="G106" s="90"/>
      <c r="H106" s="90"/>
      <c r="I106" s="90"/>
      <c r="J106" s="90"/>
      <c r="K106" s="90"/>
      <c r="L106" s="91"/>
    </row>
    <row r="107" spans="1:12">
      <c r="A107" s="783"/>
      <c r="B107" s="786"/>
      <c r="C107" s="86"/>
      <c r="D107" s="87"/>
      <c r="E107" s="87" t="s">
        <v>314</v>
      </c>
      <c r="F107" s="89"/>
      <c r="G107" s="90"/>
      <c r="H107" s="90"/>
      <c r="I107" s="90"/>
      <c r="J107" s="90"/>
      <c r="K107" s="90"/>
      <c r="L107" s="91"/>
    </row>
    <row r="108" spans="1:12">
      <c r="A108" s="783"/>
      <c r="B108" s="786"/>
      <c r="C108" s="86"/>
      <c r="D108" s="87"/>
      <c r="E108" s="87" t="s">
        <v>315</v>
      </c>
      <c r="F108" s="89"/>
      <c r="G108" s="90"/>
      <c r="H108" s="90"/>
      <c r="I108" s="90"/>
      <c r="J108" s="90"/>
      <c r="K108" s="90"/>
      <c r="L108" s="91"/>
    </row>
    <row r="109" spans="1:12">
      <c r="A109" s="783"/>
      <c r="B109" s="786"/>
      <c r="C109" s="86"/>
      <c r="D109" s="87" t="s">
        <v>316</v>
      </c>
      <c r="E109" s="87"/>
      <c r="F109" s="89"/>
      <c r="G109" s="90"/>
      <c r="H109" s="90"/>
      <c r="I109" s="90"/>
      <c r="J109" s="90"/>
      <c r="K109" s="90"/>
      <c r="L109" s="91"/>
    </row>
    <row r="110" spans="1:12">
      <c r="A110" s="783"/>
      <c r="B110" s="786"/>
      <c r="C110" s="86"/>
      <c r="D110" s="87" t="s">
        <v>299</v>
      </c>
      <c r="E110" s="87"/>
      <c r="F110" s="89"/>
      <c r="G110" s="90"/>
      <c r="H110" s="90"/>
      <c r="I110" s="90"/>
      <c r="J110" s="90"/>
      <c r="K110" s="90"/>
      <c r="L110" s="91"/>
    </row>
    <row r="111" spans="1:12">
      <c r="A111" s="783"/>
      <c r="B111" s="786"/>
      <c r="C111" s="86"/>
      <c r="D111" s="87" t="s">
        <v>317</v>
      </c>
      <c r="E111" s="87"/>
      <c r="F111" s="89"/>
      <c r="G111" s="90"/>
      <c r="H111" s="90"/>
      <c r="I111" s="90"/>
      <c r="J111" s="90"/>
      <c r="K111" s="90"/>
      <c r="L111" s="91"/>
    </row>
    <row r="112" spans="1:12">
      <c r="A112" s="783"/>
      <c r="B112" s="786"/>
      <c r="C112" s="86"/>
      <c r="D112" s="87"/>
      <c r="E112" s="87" t="s">
        <v>318</v>
      </c>
      <c r="F112" s="89"/>
      <c r="G112" s="90"/>
      <c r="H112" s="90"/>
      <c r="I112" s="90"/>
      <c r="J112" s="90"/>
      <c r="K112" s="90"/>
      <c r="L112" s="91"/>
    </row>
    <row r="113" spans="1:12">
      <c r="A113" s="783"/>
      <c r="B113" s="786"/>
      <c r="C113" s="86"/>
      <c r="D113" s="87"/>
      <c r="E113" s="87" t="s">
        <v>319</v>
      </c>
      <c r="F113" s="89"/>
      <c r="G113" s="90"/>
      <c r="H113" s="90"/>
      <c r="I113" s="90"/>
      <c r="J113" s="90"/>
      <c r="K113" s="90"/>
      <c r="L113" s="91"/>
    </row>
    <row r="114" spans="1:12">
      <c r="A114" s="783"/>
      <c r="B114" s="786"/>
      <c r="C114" s="86"/>
      <c r="D114" s="87"/>
      <c r="E114" s="87" t="s">
        <v>320</v>
      </c>
      <c r="F114" s="89"/>
      <c r="G114" s="90"/>
      <c r="H114" s="90"/>
      <c r="I114" s="90"/>
      <c r="J114" s="90"/>
      <c r="K114" s="90"/>
      <c r="L114" s="91"/>
    </row>
    <row r="115" spans="1:12">
      <c r="A115" s="783"/>
      <c r="B115" s="786"/>
      <c r="C115" s="86"/>
      <c r="D115" s="87" t="s">
        <v>321</v>
      </c>
      <c r="E115" s="87"/>
      <c r="F115" s="89"/>
      <c r="G115" s="90"/>
      <c r="H115" s="90"/>
      <c r="I115" s="90"/>
      <c r="J115" s="90"/>
      <c r="K115" s="90"/>
      <c r="L115" s="91"/>
    </row>
    <row r="116" spans="1:12">
      <c r="A116" s="783"/>
      <c r="B116" s="786"/>
      <c r="C116" s="86"/>
      <c r="D116" s="87" t="s">
        <v>284</v>
      </c>
      <c r="E116" s="87"/>
      <c r="F116" s="89"/>
      <c r="G116" s="90"/>
      <c r="H116" s="90"/>
      <c r="I116" s="90"/>
      <c r="J116" s="90"/>
      <c r="K116" s="90"/>
      <c r="L116" s="91"/>
    </row>
    <row r="117" spans="1:12">
      <c r="A117" s="783"/>
      <c r="B117" s="786"/>
      <c r="C117" s="86"/>
      <c r="D117" s="87"/>
      <c r="E117" s="87" t="s">
        <v>285</v>
      </c>
      <c r="F117" s="89"/>
      <c r="G117" s="90"/>
      <c r="H117" s="90"/>
      <c r="I117" s="90"/>
      <c r="J117" s="90"/>
      <c r="K117" s="90"/>
      <c r="L117" s="91"/>
    </row>
    <row r="118" spans="1:12">
      <c r="A118" s="783"/>
      <c r="B118" s="786"/>
      <c r="C118" s="86"/>
      <c r="D118" s="87"/>
      <c r="E118" s="87" t="s">
        <v>287</v>
      </c>
      <c r="F118" s="89"/>
      <c r="G118" s="90"/>
      <c r="H118" s="90"/>
      <c r="I118" s="90"/>
      <c r="J118" s="90"/>
      <c r="K118" s="90"/>
      <c r="L118" s="91"/>
    </row>
    <row r="119" spans="1:12">
      <c r="A119" s="783"/>
      <c r="B119" s="786"/>
      <c r="C119" s="86"/>
      <c r="D119" s="87"/>
      <c r="E119" s="87" t="s">
        <v>284</v>
      </c>
      <c r="F119" s="89"/>
      <c r="G119" s="90"/>
      <c r="H119" s="90"/>
      <c r="I119" s="90"/>
      <c r="J119" s="90"/>
      <c r="K119" s="90"/>
      <c r="L119" s="91"/>
    </row>
    <row r="120" spans="1:12">
      <c r="A120" s="783"/>
      <c r="B120" s="786"/>
      <c r="C120" s="86"/>
      <c r="D120" s="87"/>
      <c r="E120" s="87" t="s">
        <v>288</v>
      </c>
      <c r="F120" s="89"/>
      <c r="G120" s="90"/>
      <c r="H120" s="90"/>
      <c r="I120" s="90"/>
      <c r="J120" s="90"/>
      <c r="K120" s="90"/>
      <c r="L120" s="91"/>
    </row>
    <row r="121" spans="1:12">
      <c r="A121" s="783"/>
      <c r="B121" s="786"/>
      <c r="C121" s="86" t="s">
        <v>322</v>
      </c>
      <c r="D121" s="87"/>
      <c r="E121" s="87"/>
      <c r="F121" s="89"/>
      <c r="G121" s="90"/>
      <c r="H121" s="90"/>
      <c r="I121" s="90"/>
      <c r="J121" s="90"/>
      <c r="K121" s="90"/>
      <c r="L121" s="91"/>
    </row>
    <row r="122" spans="1:12">
      <c r="A122" s="783"/>
      <c r="B122" s="786"/>
      <c r="C122" s="86"/>
      <c r="D122" s="87" t="s">
        <v>295</v>
      </c>
      <c r="E122" s="87"/>
      <c r="F122" s="89"/>
      <c r="G122" s="90"/>
      <c r="H122" s="90"/>
      <c r="I122" s="90"/>
      <c r="J122" s="90"/>
      <c r="K122" s="90"/>
      <c r="L122" s="91"/>
    </row>
    <row r="123" spans="1:12">
      <c r="A123" s="783"/>
      <c r="B123" s="786"/>
      <c r="C123" s="86"/>
      <c r="D123" s="87"/>
      <c r="E123" s="87" t="s">
        <v>291</v>
      </c>
      <c r="F123" s="89"/>
      <c r="G123" s="90"/>
      <c r="H123" s="90"/>
      <c r="I123" s="90"/>
      <c r="J123" s="90"/>
      <c r="K123" s="90"/>
      <c r="L123" s="91"/>
    </row>
    <row r="124" spans="1:12">
      <c r="A124" s="783"/>
      <c r="B124" s="786"/>
      <c r="C124" s="86"/>
      <c r="D124" s="87"/>
      <c r="E124" s="87" t="s">
        <v>271</v>
      </c>
      <c r="F124" s="89"/>
      <c r="G124" s="90"/>
      <c r="H124" s="90"/>
      <c r="I124" s="90"/>
      <c r="J124" s="90"/>
      <c r="K124" s="90"/>
      <c r="L124" s="91"/>
    </row>
    <row r="125" spans="1:12">
      <c r="A125" s="783"/>
      <c r="B125" s="786"/>
      <c r="C125" s="86"/>
      <c r="D125" s="87" t="s">
        <v>323</v>
      </c>
      <c r="E125" s="87"/>
      <c r="F125" s="89"/>
      <c r="G125" s="90"/>
      <c r="H125" s="90"/>
      <c r="I125" s="90"/>
      <c r="J125" s="90"/>
      <c r="K125" s="90"/>
      <c r="L125" s="91"/>
    </row>
    <row r="126" spans="1:12">
      <c r="A126" s="783"/>
      <c r="B126" s="786"/>
      <c r="C126" s="86"/>
      <c r="D126" s="87"/>
      <c r="E126" s="87" t="s">
        <v>308</v>
      </c>
      <c r="F126" s="89"/>
      <c r="G126" s="90"/>
      <c r="H126" s="90"/>
      <c r="I126" s="90"/>
      <c r="J126" s="90"/>
      <c r="K126" s="90"/>
      <c r="L126" s="91"/>
    </row>
    <row r="127" spans="1:12">
      <c r="A127" s="783"/>
      <c r="B127" s="786"/>
      <c r="C127" s="86"/>
      <c r="D127" s="87" t="s">
        <v>299</v>
      </c>
      <c r="E127" s="87"/>
      <c r="F127" s="89"/>
      <c r="G127" s="90"/>
      <c r="H127" s="90"/>
      <c r="I127" s="90"/>
      <c r="J127" s="90"/>
      <c r="K127" s="90"/>
      <c r="L127" s="91"/>
    </row>
    <row r="128" spans="1:12">
      <c r="A128" s="783"/>
      <c r="B128" s="786"/>
      <c r="C128" s="86"/>
      <c r="D128" s="87" t="s">
        <v>284</v>
      </c>
      <c r="E128" s="87"/>
      <c r="F128" s="89"/>
      <c r="G128" s="90"/>
      <c r="H128" s="90"/>
      <c r="I128" s="90"/>
      <c r="J128" s="90"/>
      <c r="K128" s="90"/>
      <c r="L128" s="91"/>
    </row>
    <row r="129" spans="1:12">
      <c r="A129" s="783"/>
      <c r="B129" s="786"/>
      <c r="C129" s="86"/>
      <c r="D129" s="87"/>
      <c r="E129" s="87" t="s">
        <v>285</v>
      </c>
      <c r="F129" s="89"/>
      <c r="G129" s="90"/>
      <c r="H129" s="90"/>
      <c r="I129" s="90"/>
      <c r="J129" s="90"/>
      <c r="K129" s="90"/>
      <c r="L129" s="91"/>
    </row>
    <row r="130" spans="1:12">
      <c r="A130" s="783"/>
      <c r="B130" s="786"/>
      <c r="C130" s="86"/>
      <c r="D130" s="87"/>
      <c r="E130" s="87" t="s">
        <v>287</v>
      </c>
      <c r="F130" s="89"/>
      <c r="G130" s="90"/>
      <c r="H130" s="90"/>
      <c r="I130" s="90"/>
      <c r="J130" s="90"/>
      <c r="K130" s="90"/>
      <c r="L130" s="91"/>
    </row>
    <row r="131" spans="1:12">
      <c r="A131" s="783"/>
      <c r="B131" s="786"/>
      <c r="C131" s="86"/>
      <c r="D131" s="87"/>
      <c r="E131" s="87" t="s">
        <v>284</v>
      </c>
      <c r="F131" s="89"/>
      <c r="G131" s="90"/>
      <c r="H131" s="90"/>
      <c r="I131" s="90"/>
      <c r="J131" s="90"/>
      <c r="K131" s="90"/>
      <c r="L131" s="91"/>
    </row>
    <row r="132" spans="1:12">
      <c r="A132" s="783"/>
      <c r="B132" s="786"/>
      <c r="C132" s="86" t="s">
        <v>324</v>
      </c>
      <c r="D132" s="87"/>
      <c r="E132" s="87"/>
      <c r="F132" s="89"/>
      <c r="G132" s="90"/>
      <c r="H132" s="90"/>
      <c r="I132" s="90"/>
      <c r="J132" s="90"/>
      <c r="K132" s="90"/>
      <c r="L132" s="91"/>
    </row>
    <row r="133" spans="1:12">
      <c r="A133" s="783"/>
      <c r="B133" s="786"/>
      <c r="C133" s="86"/>
      <c r="D133" s="87" t="s">
        <v>325</v>
      </c>
      <c r="E133" s="87"/>
      <c r="F133" s="89"/>
      <c r="G133" s="90"/>
      <c r="H133" s="90"/>
      <c r="I133" s="90"/>
      <c r="J133" s="90"/>
      <c r="K133" s="90"/>
      <c r="L133" s="91"/>
    </row>
    <row r="134" spans="1:12">
      <c r="A134" s="783"/>
      <c r="B134" s="786"/>
      <c r="C134" s="86"/>
      <c r="D134" s="87" t="s">
        <v>326</v>
      </c>
      <c r="E134" s="87"/>
      <c r="F134" s="89"/>
      <c r="G134" s="90"/>
      <c r="H134" s="90"/>
      <c r="I134" s="90"/>
      <c r="J134" s="90"/>
      <c r="K134" s="90"/>
      <c r="L134" s="91"/>
    </row>
    <row r="135" spans="1:12">
      <c r="A135" s="783"/>
      <c r="B135" s="786"/>
      <c r="C135" s="86"/>
      <c r="D135" s="87" t="s">
        <v>327</v>
      </c>
      <c r="E135" s="87"/>
      <c r="F135" s="89"/>
      <c r="G135" s="90"/>
      <c r="H135" s="90"/>
      <c r="I135" s="90"/>
      <c r="J135" s="90"/>
      <c r="K135" s="90"/>
      <c r="L135" s="91"/>
    </row>
    <row r="136" spans="1:12">
      <c r="A136" s="783"/>
      <c r="B136" s="786"/>
      <c r="C136" s="86"/>
      <c r="D136" s="87" t="s">
        <v>328</v>
      </c>
      <c r="E136" s="87"/>
      <c r="F136" s="89"/>
      <c r="G136" s="90"/>
      <c r="H136" s="90"/>
      <c r="I136" s="90"/>
      <c r="J136" s="90"/>
      <c r="K136" s="90"/>
      <c r="L136" s="91"/>
    </row>
    <row r="137" spans="1:12">
      <c r="A137" s="783"/>
      <c r="B137" s="786"/>
      <c r="C137" s="86"/>
      <c r="D137" s="87" t="s">
        <v>329</v>
      </c>
      <c r="E137" s="87"/>
      <c r="F137" s="89"/>
      <c r="G137" s="90"/>
      <c r="H137" s="90"/>
      <c r="I137" s="90"/>
      <c r="J137" s="90"/>
      <c r="K137" s="90"/>
      <c r="L137" s="91"/>
    </row>
    <row r="138" spans="1:12">
      <c r="A138" s="783"/>
      <c r="B138" s="786"/>
      <c r="C138" s="86"/>
      <c r="D138" s="87" t="s">
        <v>330</v>
      </c>
      <c r="E138" s="87"/>
      <c r="F138" s="89"/>
      <c r="G138" s="90"/>
      <c r="H138" s="90"/>
      <c r="I138" s="90"/>
      <c r="J138" s="90"/>
      <c r="K138" s="90"/>
      <c r="L138" s="91"/>
    </row>
    <row r="139" spans="1:12">
      <c r="A139" s="783"/>
      <c r="B139" s="786"/>
      <c r="C139" s="86"/>
      <c r="D139" s="87" t="s">
        <v>331</v>
      </c>
      <c r="E139" s="87"/>
      <c r="F139" s="89"/>
      <c r="G139" s="90"/>
      <c r="H139" s="90"/>
      <c r="I139" s="90"/>
      <c r="J139" s="90"/>
      <c r="K139" s="90"/>
      <c r="L139" s="91"/>
    </row>
    <row r="140" spans="1:12">
      <c r="A140" s="783"/>
      <c r="B140" s="786"/>
      <c r="C140" s="86"/>
      <c r="D140" s="87"/>
      <c r="E140" s="87" t="s">
        <v>332</v>
      </c>
      <c r="F140" s="89"/>
      <c r="G140" s="90"/>
      <c r="H140" s="90"/>
      <c r="I140" s="90"/>
      <c r="J140" s="90"/>
      <c r="K140" s="90"/>
      <c r="L140" s="91"/>
    </row>
    <row r="141" spans="1:12">
      <c r="A141" s="783"/>
      <c r="B141" s="786"/>
      <c r="C141" s="86"/>
      <c r="D141" s="87"/>
      <c r="E141" s="87" t="s">
        <v>333</v>
      </c>
      <c r="F141" s="89"/>
      <c r="G141" s="90"/>
      <c r="H141" s="90"/>
      <c r="I141" s="90"/>
      <c r="J141" s="90"/>
      <c r="K141" s="90"/>
      <c r="L141" s="91"/>
    </row>
    <row r="142" spans="1:12">
      <c r="A142" s="783"/>
      <c r="B142" s="786"/>
      <c r="C142" s="86"/>
      <c r="D142" s="87" t="s">
        <v>334</v>
      </c>
      <c r="E142" s="87"/>
      <c r="F142" s="89"/>
      <c r="G142" s="90"/>
      <c r="H142" s="90"/>
      <c r="I142" s="90"/>
      <c r="J142" s="90"/>
      <c r="K142" s="90"/>
      <c r="L142" s="91"/>
    </row>
    <row r="143" spans="1:12">
      <c r="A143" s="783"/>
      <c r="B143" s="786"/>
      <c r="C143" s="86"/>
      <c r="D143" s="87"/>
      <c r="E143" s="87" t="s">
        <v>285</v>
      </c>
      <c r="F143" s="89"/>
      <c r="G143" s="90"/>
      <c r="H143" s="90"/>
      <c r="I143" s="90"/>
      <c r="J143" s="90"/>
      <c r="K143" s="90"/>
      <c r="L143" s="91"/>
    </row>
    <row r="144" spans="1:12">
      <c r="A144" s="783"/>
      <c r="B144" s="786"/>
      <c r="C144" s="86"/>
      <c r="D144" s="87"/>
      <c r="E144" s="87" t="s">
        <v>287</v>
      </c>
      <c r="F144" s="89"/>
      <c r="G144" s="90"/>
      <c r="H144" s="90"/>
      <c r="I144" s="90"/>
      <c r="J144" s="90"/>
      <c r="K144" s="90"/>
      <c r="L144" s="91"/>
    </row>
    <row r="145" spans="1:12">
      <c r="A145" s="783"/>
      <c r="B145" s="786"/>
      <c r="C145" s="86"/>
      <c r="D145" s="87"/>
      <c r="E145" s="87" t="s">
        <v>334</v>
      </c>
      <c r="F145" s="89"/>
      <c r="G145" s="90"/>
      <c r="H145" s="90"/>
      <c r="I145" s="90"/>
      <c r="J145" s="90"/>
      <c r="K145" s="90"/>
      <c r="L145" s="91"/>
    </row>
    <row r="146" spans="1:12">
      <c r="A146" s="783"/>
      <c r="B146" s="786"/>
      <c r="C146" s="86"/>
      <c r="D146" s="87"/>
      <c r="E146" s="87" t="s">
        <v>288</v>
      </c>
      <c r="F146" s="89"/>
      <c r="G146" s="90"/>
      <c r="H146" s="90"/>
      <c r="I146" s="90"/>
      <c r="J146" s="90"/>
      <c r="K146" s="90"/>
      <c r="L146" s="91"/>
    </row>
    <row r="147" spans="1:12">
      <c r="A147" s="783"/>
      <c r="B147" s="786"/>
      <c r="C147" s="86" t="s">
        <v>308</v>
      </c>
      <c r="D147" s="88"/>
      <c r="E147" s="88"/>
      <c r="F147" s="89"/>
      <c r="G147" s="90"/>
      <c r="H147" s="90"/>
      <c r="I147" s="90"/>
      <c r="J147" s="90"/>
      <c r="K147" s="90"/>
      <c r="L147" s="91"/>
    </row>
    <row r="148" spans="1:12">
      <c r="A148" s="783"/>
      <c r="B148" s="786"/>
      <c r="C148" s="86"/>
      <c r="D148" s="87" t="s">
        <v>308</v>
      </c>
      <c r="E148" s="87"/>
      <c r="F148" s="89"/>
      <c r="G148" s="90"/>
      <c r="H148" s="90"/>
      <c r="I148" s="90"/>
      <c r="J148" s="90"/>
      <c r="K148" s="90"/>
      <c r="L148" s="91"/>
    </row>
    <row r="149" spans="1:12">
      <c r="A149" s="783"/>
      <c r="B149" s="786"/>
      <c r="C149" s="86"/>
      <c r="D149" s="87" t="s">
        <v>284</v>
      </c>
      <c r="E149" s="87"/>
      <c r="F149" s="89"/>
      <c r="G149" s="90"/>
      <c r="H149" s="90"/>
      <c r="I149" s="90"/>
      <c r="J149" s="90"/>
      <c r="K149" s="90"/>
      <c r="L149" s="91"/>
    </row>
    <row r="150" spans="1:12">
      <c r="A150" s="783"/>
      <c r="B150" s="786"/>
      <c r="C150" s="86"/>
      <c r="D150" s="87"/>
      <c r="E150" s="87" t="s">
        <v>285</v>
      </c>
      <c r="F150" s="89"/>
      <c r="G150" s="90"/>
      <c r="H150" s="90"/>
      <c r="I150" s="90"/>
      <c r="J150" s="90"/>
      <c r="K150" s="90"/>
      <c r="L150" s="91"/>
    </row>
    <row r="151" spans="1:12">
      <c r="A151" s="783"/>
      <c r="B151" s="786"/>
      <c r="C151" s="86"/>
      <c r="D151" s="87"/>
      <c r="E151" s="87" t="s">
        <v>287</v>
      </c>
      <c r="F151" s="89"/>
      <c r="G151" s="90"/>
      <c r="H151" s="90"/>
      <c r="I151" s="90"/>
      <c r="J151" s="90"/>
      <c r="K151" s="90"/>
      <c r="L151" s="91"/>
    </row>
    <row r="152" spans="1:12">
      <c r="A152" s="783"/>
      <c r="B152" s="786"/>
      <c r="C152" s="86"/>
      <c r="D152" s="87"/>
      <c r="E152" s="87" t="s">
        <v>284</v>
      </c>
      <c r="F152" s="89"/>
      <c r="G152" s="90"/>
      <c r="H152" s="90"/>
      <c r="I152" s="90"/>
      <c r="J152" s="90"/>
      <c r="K152" s="90"/>
      <c r="L152" s="91"/>
    </row>
    <row r="153" spans="1:12">
      <c r="A153" s="783"/>
      <c r="B153" s="786"/>
      <c r="C153" s="86" t="s">
        <v>335</v>
      </c>
      <c r="D153" s="87"/>
      <c r="E153" s="87"/>
      <c r="F153" s="89"/>
      <c r="G153" s="90"/>
      <c r="H153" s="90"/>
      <c r="I153" s="90"/>
      <c r="J153" s="90"/>
      <c r="K153" s="90"/>
      <c r="L153" s="91"/>
    </row>
    <row r="154" spans="1:12">
      <c r="A154" s="783"/>
      <c r="B154" s="786"/>
      <c r="C154" s="86"/>
      <c r="D154" s="87" t="s">
        <v>335</v>
      </c>
      <c r="E154" s="87"/>
      <c r="F154" s="89"/>
      <c r="G154" s="90"/>
      <c r="H154" s="90"/>
      <c r="I154" s="90"/>
      <c r="J154" s="90"/>
      <c r="K154" s="90"/>
      <c r="L154" s="91"/>
    </row>
    <row r="155" spans="1:12">
      <c r="A155" s="783"/>
      <c r="B155" s="786"/>
      <c r="C155" s="86" t="s">
        <v>336</v>
      </c>
      <c r="D155" s="88"/>
      <c r="E155" s="88"/>
      <c r="F155" s="89"/>
      <c r="G155" s="90"/>
      <c r="H155" s="90"/>
      <c r="I155" s="90"/>
      <c r="J155" s="90"/>
      <c r="K155" s="90"/>
      <c r="L155" s="91"/>
    </row>
    <row r="156" spans="1:12">
      <c r="A156" s="783"/>
      <c r="B156" s="786"/>
      <c r="C156" s="86" t="s">
        <v>337</v>
      </c>
      <c r="D156" s="87"/>
      <c r="E156" s="87"/>
      <c r="F156" s="89"/>
      <c r="G156" s="90"/>
      <c r="H156" s="90"/>
      <c r="I156" s="90"/>
      <c r="J156" s="90"/>
      <c r="K156" s="90"/>
      <c r="L156" s="91"/>
    </row>
    <row r="157" spans="1:12">
      <c r="A157" s="783"/>
      <c r="B157" s="786"/>
      <c r="C157" s="86" t="s">
        <v>338</v>
      </c>
      <c r="D157" s="88"/>
      <c r="E157" s="88"/>
      <c r="F157" s="89"/>
      <c r="G157" s="90"/>
      <c r="H157" s="90"/>
      <c r="I157" s="90"/>
      <c r="J157" s="90"/>
      <c r="K157" s="90"/>
      <c r="L157" s="91"/>
    </row>
    <row r="158" spans="1:12">
      <c r="A158" s="783"/>
      <c r="B158" s="786"/>
      <c r="C158" s="86" t="s">
        <v>339</v>
      </c>
      <c r="D158" s="87"/>
      <c r="E158" s="87"/>
      <c r="F158" s="89"/>
      <c r="G158" s="90"/>
      <c r="H158" s="90"/>
      <c r="I158" s="90"/>
      <c r="J158" s="90"/>
      <c r="K158" s="90"/>
      <c r="L158" s="91"/>
    </row>
    <row r="159" spans="1:12">
      <c r="A159" s="783"/>
      <c r="B159" s="786"/>
      <c r="C159" s="86"/>
      <c r="D159" s="87" t="s">
        <v>340</v>
      </c>
      <c r="E159" s="87"/>
      <c r="F159" s="89"/>
      <c r="G159" s="90"/>
      <c r="H159" s="90"/>
      <c r="I159" s="90"/>
      <c r="J159" s="90"/>
      <c r="K159" s="90"/>
      <c r="L159" s="91"/>
    </row>
    <row r="160" spans="1:12">
      <c r="A160" s="783"/>
      <c r="B160" s="786"/>
      <c r="C160" s="86"/>
      <c r="D160" s="87" t="s">
        <v>341</v>
      </c>
      <c r="E160" s="88"/>
      <c r="F160" s="89"/>
      <c r="G160" s="90"/>
      <c r="H160" s="90"/>
      <c r="I160" s="90"/>
      <c r="J160" s="90"/>
      <c r="K160" s="90"/>
      <c r="L160" s="91"/>
    </row>
    <row r="161" spans="1:12">
      <c r="A161" s="783"/>
      <c r="B161" s="786"/>
      <c r="C161" s="86"/>
      <c r="D161" s="87" t="s">
        <v>342</v>
      </c>
      <c r="E161" s="87"/>
      <c r="F161" s="89"/>
      <c r="G161" s="90"/>
      <c r="H161" s="90"/>
      <c r="I161" s="90"/>
      <c r="J161" s="90"/>
      <c r="K161" s="90"/>
      <c r="L161" s="91"/>
    </row>
    <row r="162" spans="1:12">
      <c r="A162" s="783"/>
      <c r="B162" s="786"/>
      <c r="C162" s="86" t="s">
        <v>343</v>
      </c>
      <c r="D162" s="88"/>
      <c r="E162" s="88"/>
      <c r="F162" s="89"/>
      <c r="G162" s="90"/>
      <c r="H162" s="90"/>
      <c r="I162" s="90"/>
      <c r="J162" s="90"/>
      <c r="K162" s="90"/>
      <c r="L162" s="91"/>
    </row>
    <row r="163" spans="1:12">
      <c r="A163" s="783"/>
      <c r="B163" s="786"/>
      <c r="C163" s="86"/>
      <c r="D163" s="87" t="s">
        <v>344</v>
      </c>
      <c r="E163" s="87"/>
      <c r="F163" s="89"/>
      <c r="G163" s="90"/>
      <c r="H163" s="90"/>
      <c r="I163" s="90"/>
      <c r="J163" s="90"/>
      <c r="K163" s="90"/>
      <c r="L163" s="91"/>
    </row>
    <row r="164" spans="1:12">
      <c r="A164" s="783"/>
      <c r="B164" s="786"/>
      <c r="C164" s="86"/>
      <c r="D164" s="87" t="s">
        <v>345</v>
      </c>
      <c r="E164" s="88"/>
      <c r="F164" s="89"/>
      <c r="G164" s="90"/>
      <c r="H164" s="90"/>
      <c r="I164" s="90"/>
      <c r="J164" s="90"/>
      <c r="K164" s="90"/>
      <c r="L164" s="91"/>
    </row>
    <row r="165" spans="1:12">
      <c r="A165" s="783"/>
      <c r="B165" s="786"/>
      <c r="C165" s="86"/>
      <c r="D165" s="87" t="s">
        <v>346</v>
      </c>
      <c r="E165" s="87"/>
      <c r="F165" s="89"/>
      <c r="G165" s="90"/>
      <c r="H165" s="90"/>
      <c r="I165" s="90"/>
      <c r="J165" s="90"/>
      <c r="K165" s="90"/>
      <c r="L165" s="91"/>
    </row>
    <row r="166" spans="1:12">
      <c r="A166" s="783"/>
      <c r="B166" s="787"/>
      <c r="C166" s="98" t="s">
        <v>347</v>
      </c>
      <c r="D166" s="99"/>
      <c r="E166" s="99"/>
      <c r="F166" s="100"/>
      <c r="G166" s="101"/>
      <c r="H166" s="101"/>
      <c r="I166" s="101"/>
      <c r="J166" s="101"/>
      <c r="K166" s="101"/>
      <c r="L166" s="102"/>
    </row>
    <row r="167" spans="1:12">
      <c r="A167" s="783"/>
      <c r="B167" s="789" t="s">
        <v>348</v>
      </c>
      <c r="C167" s="86" t="s">
        <v>349</v>
      </c>
      <c r="D167" s="88"/>
      <c r="E167" s="88"/>
      <c r="F167" s="89"/>
      <c r="G167" s="90"/>
      <c r="H167" s="90"/>
      <c r="I167" s="90"/>
      <c r="J167" s="90"/>
      <c r="K167" s="90"/>
      <c r="L167" s="91"/>
    </row>
    <row r="168" spans="1:12">
      <c r="A168" s="783"/>
      <c r="B168" s="790"/>
      <c r="C168" s="86"/>
      <c r="D168" s="87" t="s">
        <v>350</v>
      </c>
      <c r="E168" s="87"/>
      <c r="F168" s="89"/>
      <c r="G168" s="90"/>
      <c r="H168" s="90"/>
      <c r="I168" s="90"/>
      <c r="J168" s="90"/>
      <c r="K168" s="90"/>
      <c r="L168" s="91"/>
    </row>
    <row r="169" spans="1:12">
      <c r="A169" s="783"/>
      <c r="B169" s="790"/>
      <c r="C169" s="86"/>
      <c r="D169" s="87" t="s">
        <v>351</v>
      </c>
      <c r="E169" s="87"/>
      <c r="F169" s="89"/>
      <c r="G169" s="90"/>
      <c r="H169" s="90"/>
      <c r="I169" s="90"/>
      <c r="J169" s="90"/>
      <c r="K169" s="90"/>
      <c r="L169" s="91"/>
    </row>
    <row r="170" spans="1:12">
      <c r="A170" s="783"/>
      <c r="B170" s="790"/>
      <c r="C170" s="86"/>
      <c r="D170" s="87" t="s">
        <v>352</v>
      </c>
      <c r="E170" s="87"/>
      <c r="F170" s="89"/>
      <c r="G170" s="90"/>
      <c r="H170" s="90"/>
      <c r="I170" s="90"/>
      <c r="J170" s="90"/>
      <c r="K170" s="90"/>
      <c r="L170" s="91"/>
    </row>
    <row r="171" spans="1:12">
      <c r="A171" s="783"/>
      <c r="B171" s="790"/>
      <c r="C171" s="86"/>
      <c r="D171" s="87" t="s">
        <v>353</v>
      </c>
      <c r="E171" s="87"/>
      <c r="F171" s="89"/>
      <c r="G171" s="90"/>
      <c r="H171" s="90"/>
      <c r="I171" s="90"/>
      <c r="J171" s="90"/>
      <c r="K171" s="90"/>
      <c r="L171" s="91"/>
    </row>
    <row r="172" spans="1:12">
      <c r="A172" s="783"/>
      <c r="B172" s="790"/>
      <c r="C172" s="86"/>
      <c r="D172" s="87" t="s">
        <v>354</v>
      </c>
      <c r="E172" s="87"/>
      <c r="F172" s="89"/>
      <c r="G172" s="90"/>
      <c r="H172" s="90"/>
      <c r="I172" s="90"/>
      <c r="J172" s="90"/>
      <c r="K172" s="90"/>
      <c r="L172" s="91"/>
    </row>
    <row r="173" spans="1:12">
      <c r="A173" s="783"/>
      <c r="B173" s="790"/>
      <c r="C173" s="86"/>
      <c r="D173" s="87" t="s">
        <v>355</v>
      </c>
      <c r="E173" s="87"/>
      <c r="F173" s="89"/>
      <c r="G173" s="90"/>
      <c r="H173" s="90"/>
      <c r="I173" s="90"/>
      <c r="J173" s="90"/>
      <c r="K173" s="90"/>
      <c r="L173" s="91"/>
    </row>
    <row r="174" spans="1:12">
      <c r="A174" s="783"/>
      <c r="B174" s="790"/>
      <c r="C174" s="86"/>
      <c r="D174" s="87" t="s">
        <v>356</v>
      </c>
      <c r="E174" s="87"/>
      <c r="F174" s="89"/>
      <c r="G174" s="90"/>
      <c r="H174" s="90"/>
      <c r="I174" s="90"/>
      <c r="J174" s="90"/>
      <c r="K174" s="90"/>
      <c r="L174" s="91"/>
    </row>
    <row r="175" spans="1:12">
      <c r="A175" s="783"/>
      <c r="B175" s="790"/>
      <c r="C175" s="86" t="s">
        <v>357</v>
      </c>
      <c r="D175" s="88"/>
      <c r="E175" s="88"/>
      <c r="F175" s="89"/>
      <c r="G175" s="90"/>
      <c r="H175" s="90"/>
      <c r="I175" s="90"/>
      <c r="J175" s="90"/>
      <c r="K175" s="90"/>
      <c r="L175" s="91"/>
    </row>
    <row r="176" spans="1:12">
      <c r="A176" s="783"/>
      <c r="B176" s="790"/>
      <c r="C176" s="86"/>
      <c r="D176" s="87" t="s">
        <v>358</v>
      </c>
      <c r="E176" s="87"/>
      <c r="F176" s="89"/>
      <c r="G176" s="90"/>
      <c r="H176" s="90"/>
      <c r="I176" s="90"/>
      <c r="J176" s="90"/>
      <c r="K176" s="90"/>
      <c r="L176" s="91"/>
    </row>
    <row r="177" spans="1:12">
      <c r="A177" s="783"/>
      <c r="B177" s="790"/>
      <c r="C177" s="86"/>
      <c r="D177" s="87" t="s">
        <v>359</v>
      </c>
      <c r="E177" s="87"/>
      <c r="F177" s="89"/>
      <c r="G177" s="90"/>
      <c r="H177" s="90"/>
      <c r="I177" s="90"/>
      <c r="J177" s="90"/>
      <c r="K177" s="90"/>
      <c r="L177" s="91"/>
    </row>
    <row r="178" spans="1:12">
      <c r="A178" s="783"/>
      <c r="B178" s="790"/>
      <c r="C178" s="86"/>
      <c r="D178" s="87" t="s">
        <v>360</v>
      </c>
      <c r="E178" s="87"/>
      <c r="F178" s="89"/>
      <c r="G178" s="90"/>
      <c r="H178" s="90"/>
      <c r="I178" s="90"/>
      <c r="J178" s="90"/>
      <c r="K178" s="90"/>
      <c r="L178" s="91"/>
    </row>
    <row r="179" spans="1:12">
      <c r="A179" s="783"/>
      <c r="B179" s="790"/>
      <c r="C179" s="86"/>
      <c r="D179" s="87" t="s">
        <v>361</v>
      </c>
      <c r="E179" s="87"/>
      <c r="F179" s="89"/>
      <c r="G179" s="90"/>
      <c r="H179" s="90"/>
      <c r="I179" s="90"/>
      <c r="J179" s="90"/>
      <c r="K179" s="90"/>
      <c r="L179" s="91"/>
    </row>
    <row r="180" spans="1:12">
      <c r="A180" s="783"/>
      <c r="B180" s="790"/>
      <c r="C180" s="86"/>
      <c r="D180" s="87" t="s">
        <v>362</v>
      </c>
      <c r="E180" s="87"/>
      <c r="F180" s="89"/>
      <c r="G180" s="90"/>
      <c r="H180" s="90"/>
      <c r="I180" s="90"/>
      <c r="J180" s="90"/>
      <c r="K180" s="90"/>
      <c r="L180" s="91"/>
    </row>
    <row r="181" spans="1:12">
      <c r="A181" s="783"/>
      <c r="B181" s="790"/>
      <c r="C181" s="86"/>
      <c r="D181" s="87" t="s">
        <v>363</v>
      </c>
      <c r="E181" s="87"/>
      <c r="F181" s="89"/>
      <c r="G181" s="90"/>
      <c r="H181" s="90"/>
      <c r="I181" s="90"/>
      <c r="J181" s="90"/>
      <c r="K181" s="90"/>
      <c r="L181" s="91"/>
    </row>
    <row r="182" spans="1:12">
      <c r="A182" s="783"/>
      <c r="B182" s="790"/>
      <c r="C182" s="86"/>
      <c r="D182" s="87" t="s">
        <v>364</v>
      </c>
      <c r="E182" s="87"/>
      <c r="F182" s="89"/>
      <c r="G182" s="90"/>
      <c r="H182" s="90"/>
      <c r="I182" s="90"/>
      <c r="J182" s="90"/>
      <c r="K182" s="90"/>
      <c r="L182" s="91"/>
    </row>
    <row r="183" spans="1:12">
      <c r="A183" s="783"/>
      <c r="B183" s="790"/>
      <c r="C183" s="86"/>
      <c r="D183" s="87" t="s">
        <v>365</v>
      </c>
      <c r="E183" s="87"/>
      <c r="F183" s="89"/>
      <c r="G183" s="90"/>
      <c r="H183" s="90"/>
      <c r="I183" s="90"/>
      <c r="J183" s="90"/>
      <c r="K183" s="90"/>
      <c r="L183" s="91"/>
    </row>
    <row r="184" spans="1:12">
      <c r="A184" s="783"/>
      <c r="B184" s="790"/>
      <c r="C184" s="86"/>
      <c r="D184" s="87" t="s">
        <v>366</v>
      </c>
      <c r="E184" s="87"/>
      <c r="F184" s="89"/>
      <c r="G184" s="90"/>
      <c r="H184" s="90"/>
      <c r="I184" s="90"/>
      <c r="J184" s="90"/>
      <c r="K184" s="90"/>
      <c r="L184" s="91"/>
    </row>
    <row r="185" spans="1:12">
      <c r="A185" s="783"/>
      <c r="B185" s="790"/>
      <c r="C185" s="86"/>
      <c r="D185" s="87" t="s">
        <v>367</v>
      </c>
      <c r="E185" s="87"/>
      <c r="F185" s="89"/>
      <c r="G185" s="90"/>
      <c r="H185" s="90"/>
      <c r="I185" s="90"/>
      <c r="J185" s="90"/>
      <c r="K185" s="90"/>
      <c r="L185" s="91"/>
    </row>
    <row r="186" spans="1:12">
      <c r="A186" s="783"/>
      <c r="B186" s="790"/>
      <c r="C186" s="86"/>
      <c r="D186" s="87" t="s">
        <v>368</v>
      </c>
      <c r="E186" s="87"/>
      <c r="F186" s="89"/>
      <c r="G186" s="90"/>
      <c r="H186" s="90"/>
      <c r="I186" s="90"/>
      <c r="J186" s="90"/>
      <c r="K186" s="90"/>
      <c r="L186" s="91"/>
    </row>
    <row r="187" spans="1:12">
      <c r="A187" s="783"/>
      <c r="B187" s="790"/>
      <c r="C187" s="86"/>
      <c r="D187" s="87" t="s">
        <v>369</v>
      </c>
      <c r="E187" s="87"/>
      <c r="F187" s="89"/>
      <c r="G187" s="90"/>
      <c r="H187" s="90"/>
      <c r="I187" s="90"/>
      <c r="J187" s="90"/>
      <c r="K187" s="90"/>
      <c r="L187" s="91"/>
    </row>
    <row r="188" spans="1:12">
      <c r="A188" s="783"/>
      <c r="B188" s="790"/>
      <c r="C188" s="86"/>
      <c r="D188" s="87" t="s">
        <v>370</v>
      </c>
      <c r="E188" s="87"/>
      <c r="F188" s="89"/>
      <c r="G188" s="90"/>
      <c r="H188" s="90"/>
      <c r="I188" s="90"/>
      <c r="J188" s="90"/>
      <c r="K188" s="90"/>
      <c r="L188" s="91"/>
    </row>
    <row r="189" spans="1:12">
      <c r="A189" s="783"/>
      <c r="B189" s="790"/>
      <c r="C189" s="86"/>
      <c r="D189" s="87" t="s">
        <v>371</v>
      </c>
      <c r="E189" s="87"/>
      <c r="F189" s="89"/>
      <c r="G189" s="90"/>
      <c r="H189" s="90"/>
      <c r="I189" s="90"/>
      <c r="J189" s="90"/>
      <c r="K189" s="90"/>
      <c r="L189" s="91"/>
    </row>
    <row r="190" spans="1:12">
      <c r="A190" s="783"/>
      <c r="B190" s="790"/>
      <c r="C190" s="86"/>
      <c r="D190" s="87" t="s">
        <v>372</v>
      </c>
      <c r="E190" s="87"/>
      <c r="F190" s="89"/>
      <c r="G190" s="90"/>
      <c r="H190" s="90"/>
      <c r="I190" s="90"/>
      <c r="J190" s="90"/>
      <c r="K190" s="90"/>
      <c r="L190" s="91"/>
    </row>
    <row r="191" spans="1:12">
      <c r="A191" s="783"/>
      <c r="B191" s="790"/>
      <c r="C191" s="86"/>
      <c r="D191" s="87" t="s">
        <v>373</v>
      </c>
      <c r="E191" s="87"/>
      <c r="F191" s="89"/>
      <c r="G191" s="90"/>
      <c r="H191" s="90"/>
      <c r="I191" s="90"/>
      <c r="J191" s="90"/>
      <c r="K191" s="90"/>
      <c r="L191" s="91"/>
    </row>
    <row r="192" spans="1:12">
      <c r="A192" s="783"/>
      <c r="B192" s="790"/>
      <c r="C192" s="86"/>
      <c r="D192" s="87" t="s">
        <v>374</v>
      </c>
      <c r="E192" s="87"/>
      <c r="F192" s="89"/>
      <c r="G192" s="90"/>
      <c r="H192" s="90"/>
      <c r="I192" s="90"/>
      <c r="J192" s="90"/>
      <c r="K192" s="90"/>
      <c r="L192" s="91"/>
    </row>
    <row r="193" spans="1:12">
      <c r="A193" s="783"/>
      <c r="B193" s="790"/>
      <c r="C193" s="86"/>
      <c r="D193" s="87" t="s">
        <v>375</v>
      </c>
      <c r="E193" s="87"/>
      <c r="F193" s="89"/>
      <c r="G193" s="90"/>
      <c r="H193" s="90"/>
      <c r="I193" s="90"/>
      <c r="J193" s="90"/>
      <c r="K193" s="90"/>
      <c r="L193" s="91"/>
    </row>
    <row r="194" spans="1:12">
      <c r="A194" s="783"/>
      <c r="B194" s="790"/>
      <c r="C194" s="86"/>
      <c r="D194" s="87" t="s">
        <v>376</v>
      </c>
      <c r="E194" s="87"/>
      <c r="F194" s="89"/>
      <c r="G194" s="90"/>
      <c r="H194" s="90"/>
      <c r="I194" s="90"/>
      <c r="J194" s="90"/>
      <c r="K194" s="90"/>
      <c r="L194" s="91"/>
    </row>
    <row r="195" spans="1:12">
      <c r="A195" s="783"/>
      <c r="B195" s="790"/>
      <c r="C195" s="86"/>
      <c r="D195" s="87" t="s">
        <v>377</v>
      </c>
      <c r="E195" s="87"/>
      <c r="F195" s="89"/>
      <c r="G195" s="90"/>
      <c r="H195" s="90"/>
      <c r="I195" s="90"/>
      <c r="J195" s="90"/>
      <c r="K195" s="90"/>
      <c r="L195" s="91"/>
    </row>
    <row r="196" spans="1:12">
      <c r="A196" s="783"/>
      <c r="B196" s="790"/>
      <c r="C196" s="86"/>
      <c r="D196" s="87" t="s">
        <v>378</v>
      </c>
      <c r="E196" s="87"/>
      <c r="F196" s="89"/>
      <c r="G196" s="90"/>
      <c r="H196" s="90"/>
      <c r="I196" s="90"/>
      <c r="J196" s="90"/>
      <c r="K196" s="90"/>
      <c r="L196" s="91"/>
    </row>
    <row r="197" spans="1:12">
      <c r="A197" s="783"/>
      <c r="B197" s="790"/>
      <c r="C197" s="86"/>
      <c r="D197" s="87" t="s">
        <v>379</v>
      </c>
      <c r="E197" s="87"/>
      <c r="F197" s="89"/>
      <c r="G197" s="90"/>
      <c r="H197" s="90"/>
      <c r="I197" s="90"/>
      <c r="J197" s="90"/>
      <c r="K197" s="90"/>
      <c r="L197" s="91"/>
    </row>
    <row r="198" spans="1:12">
      <c r="A198" s="783"/>
      <c r="B198" s="790"/>
      <c r="C198" s="86"/>
      <c r="D198" s="87" t="s">
        <v>380</v>
      </c>
      <c r="E198" s="87"/>
      <c r="F198" s="89"/>
      <c r="G198" s="90"/>
      <c r="H198" s="90"/>
      <c r="I198" s="90"/>
      <c r="J198" s="90"/>
      <c r="K198" s="90"/>
      <c r="L198" s="91"/>
    </row>
    <row r="199" spans="1:12">
      <c r="A199" s="783"/>
      <c r="B199" s="790"/>
      <c r="C199" s="86" t="s">
        <v>381</v>
      </c>
      <c r="D199" s="88"/>
      <c r="E199" s="88"/>
      <c r="F199" s="89"/>
      <c r="G199" s="90"/>
      <c r="H199" s="90"/>
      <c r="I199" s="90"/>
      <c r="J199" s="90"/>
      <c r="K199" s="90"/>
      <c r="L199" s="91"/>
    </row>
    <row r="200" spans="1:12">
      <c r="A200" s="783"/>
      <c r="B200" s="790"/>
      <c r="C200" s="86"/>
      <c r="D200" s="87" t="s">
        <v>382</v>
      </c>
      <c r="E200" s="87"/>
      <c r="F200" s="89"/>
      <c r="G200" s="90"/>
      <c r="H200" s="90"/>
      <c r="I200" s="90"/>
      <c r="J200" s="90"/>
      <c r="K200" s="90"/>
      <c r="L200" s="91"/>
    </row>
    <row r="201" spans="1:12">
      <c r="A201" s="783"/>
      <c r="B201" s="790"/>
      <c r="C201" s="86"/>
      <c r="D201" s="87" t="s">
        <v>383</v>
      </c>
      <c r="E201" s="87"/>
      <c r="F201" s="89"/>
      <c r="G201" s="90"/>
      <c r="H201" s="90"/>
      <c r="I201" s="90"/>
      <c r="J201" s="90"/>
      <c r="K201" s="90"/>
      <c r="L201" s="91"/>
    </row>
    <row r="202" spans="1:12">
      <c r="A202" s="783"/>
      <c r="B202" s="790"/>
      <c r="C202" s="86"/>
      <c r="D202" s="87" t="s">
        <v>384</v>
      </c>
      <c r="E202" s="87"/>
      <c r="F202" s="89"/>
      <c r="G202" s="90"/>
      <c r="H202" s="90"/>
      <c r="I202" s="90"/>
      <c r="J202" s="90"/>
      <c r="K202" s="90"/>
      <c r="L202" s="91"/>
    </row>
    <row r="203" spans="1:12">
      <c r="A203" s="783"/>
      <c r="B203" s="790"/>
      <c r="C203" s="86"/>
      <c r="D203" s="87" t="s">
        <v>385</v>
      </c>
      <c r="E203" s="87"/>
      <c r="F203" s="89"/>
      <c r="G203" s="90"/>
      <c r="H203" s="90"/>
      <c r="I203" s="90"/>
      <c r="J203" s="90"/>
      <c r="K203" s="90"/>
      <c r="L203" s="91"/>
    </row>
    <row r="204" spans="1:12">
      <c r="A204" s="783"/>
      <c r="B204" s="790"/>
      <c r="C204" s="86"/>
      <c r="D204" s="87" t="s">
        <v>386</v>
      </c>
      <c r="E204" s="87"/>
      <c r="F204" s="89"/>
      <c r="G204" s="90"/>
      <c r="H204" s="90"/>
      <c r="I204" s="90"/>
      <c r="J204" s="90"/>
      <c r="K204" s="90"/>
      <c r="L204" s="91"/>
    </row>
    <row r="205" spans="1:12">
      <c r="A205" s="783"/>
      <c r="B205" s="790"/>
      <c r="C205" s="86"/>
      <c r="D205" s="87" t="s">
        <v>387</v>
      </c>
      <c r="E205" s="87"/>
      <c r="F205" s="89"/>
      <c r="G205" s="90"/>
      <c r="H205" s="90"/>
      <c r="I205" s="90"/>
      <c r="J205" s="90"/>
      <c r="K205" s="90"/>
      <c r="L205" s="91"/>
    </row>
    <row r="206" spans="1:12">
      <c r="A206" s="783"/>
      <c r="B206" s="790"/>
      <c r="C206" s="86"/>
      <c r="D206" s="87" t="s">
        <v>369</v>
      </c>
      <c r="E206" s="87"/>
      <c r="F206" s="89"/>
      <c r="G206" s="90"/>
      <c r="H206" s="90"/>
      <c r="I206" s="90"/>
      <c r="J206" s="90"/>
      <c r="K206" s="90"/>
      <c r="L206" s="91"/>
    </row>
    <row r="207" spans="1:12">
      <c r="A207" s="783"/>
      <c r="B207" s="790"/>
      <c r="C207" s="86"/>
      <c r="D207" s="87" t="s">
        <v>370</v>
      </c>
      <c r="E207" s="87"/>
      <c r="F207" s="89"/>
      <c r="G207" s="90"/>
      <c r="H207" s="90"/>
      <c r="I207" s="90"/>
      <c r="J207" s="90"/>
      <c r="K207" s="90"/>
      <c r="L207" s="91"/>
    </row>
    <row r="208" spans="1:12">
      <c r="A208" s="783"/>
      <c r="B208" s="790"/>
      <c r="C208" s="86"/>
      <c r="D208" s="87" t="s">
        <v>388</v>
      </c>
      <c r="E208" s="87"/>
      <c r="F208" s="89"/>
      <c r="G208" s="90"/>
      <c r="H208" s="90"/>
      <c r="I208" s="90"/>
      <c r="J208" s="90"/>
      <c r="K208" s="90"/>
      <c r="L208" s="91"/>
    </row>
    <row r="209" spans="1:12">
      <c r="A209" s="783"/>
      <c r="B209" s="790"/>
      <c r="C209" s="86"/>
      <c r="D209" s="87" t="s">
        <v>389</v>
      </c>
      <c r="E209" s="87"/>
      <c r="F209" s="89"/>
      <c r="G209" s="90"/>
      <c r="H209" s="90"/>
      <c r="I209" s="90"/>
      <c r="J209" s="90"/>
      <c r="K209" s="90"/>
      <c r="L209" s="91"/>
    </row>
    <row r="210" spans="1:12">
      <c r="A210" s="783"/>
      <c r="B210" s="790"/>
      <c r="C210" s="86"/>
      <c r="D210" s="87" t="s">
        <v>390</v>
      </c>
      <c r="E210" s="87"/>
      <c r="F210" s="89"/>
      <c r="G210" s="90"/>
      <c r="H210" s="90"/>
      <c r="I210" s="90"/>
      <c r="J210" s="90"/>
      <c r="K210" s="90"/>
      <c r="L210" s="91"/>
    </row>
    <row r="211" spans="1:12">
      <c r="A211" s="783"/>
      <c r="B211" s="790"/>
      <c r="C211" s="86"/>
      <c r="D211" s="87" t="s">
        <v>391</v>
      </c>
      <c r="E211" s="87"/>
      <c r="F211" s="89"/>
      <c r="G211" s="90"/>
      <c r="H211" s="90"/>
      <c r="I211" s="90"/>
      <c r="J211" s="90"/>
      <c r="K211" s="90"/>
      <c r="L211" s="91"/>
    </row>
    <row r="212" spans="1:12">
      <c r="A212" s="783"/>
      <c r="B212" s="790"/>
      <c r="C212" s="86"/>
      <c r="D212" s="87" t="s">
        <v>392</v>
      </c>
      <c r="E212" s="87"/>
      <c r="F212" s="89"/>
      <c r="G212" s="90"/>
      <c r="H212" s="90"/>
      <c r="I212" s="90"/>
      <c r="J212" s="90"/>
      <c r="K212" s="90"/>
      <c r="L212" s="91"/>
    </row>
    <row r="213" spans="1:12">
      <c r="A213" s="783"/>
      <c r="B213" s="790"/>
      <c r="C213" s="86"/>
      <c r="D213" s="87" t="s">
        <v>393</v>
      </c>
      <c r="E213" s="87"/>
      <c r="F213" s="89"/>
      <c r="G213" s="90"/>
      <c r="H213" s="90"/>
      <c r="I213" s="90"/>
      <c r="J213" s="90"/>
      <c r="K213" s="90"/>
      <c r="L213" s="91"/>
    </row>
    <row r="214" spans="1:12">
      <c r="A214" s="783"/>
      <c r="B214" s="790"/>
      <c r="C214" s="86"/>
      <c r="D214" s="87" t="s">
        <v>372</v>
      </c>
      <c r="E214" s="87"/>
      <c r="F214" s="89"/>
      <c r="G214" s="90"/>
      <c r="H214" s="90"/>
      <c r="I214" s="90"/>
      <c r="J214" s="90"/>
      <c r="K214" s="90"/>
      <c r="L214" s="91"/>
    </row>
    <row r="215" spans="1:12">
      <c r="A215" s="783"/>
      <c r="B215" s="790"/>
      <c r="C215" s="86"/>
      <c r="D215" s="87" t="s">
        <v>373</v>
      </c>
      <c r="E215" s="87"/>
      <c r="F215" s="89"/>
      <c r="G215" s="90"/>
      <c r="H215" s="90"/>
      <c r="I215" s="90"/>
      <c r="J215" s="90"/>
      <c r="K215" s="90"/>
      <c r="L215" s="91"/>
    </row>
    <row r="216" spans="1:12">
      <c r="A216" s="783"/>
      <c r="B216" s="790"/>
      <c r="C216" s="86"/>
      <c r="D216" s="87" t="s">
        <v>394</v>
      </c>
      <c r="E216" s="87"/>
      <c r="F216" s="89"/>
      <c r="G216" s="90"/>
      <c r="H216" s="90"/>
      <c r="I216" s="90"/>
      <c r="J216" s="90"/>
      <c r="K216" s="90"/>
      <c r="L216" s="91"/>
    </row>
    <row r="217" spans="1:12">
      <c r="A217" s="783"/>
      <c r="B217" s="790"/>
      <c r="C217" s="86"/>
      <c r="D217" s="87" t="s">
        <v>395</v>
      </c>
      <c r="E217" s="87"/>
      <c r="F217" s="89"/>
      <c r="G217" s="90"/>
      <c r="H217" s="90"/>
      <c r="I217" s="90"/>
      <c r="J217" s="90"/>
      <c r="K217" s="90"/>
      <c r="L217" s="91"/>
    </row>
    <row r="218" spans="1:12">
      <c r="A218" s="783"/>
      <c r="B218" s="790"/>
      <c r="C218" s="86"/>
      <c r="D218" s="87" t="s">
        <v>396</v>
      </c>
      <c r="E218" s="87"/>
      <c r="F218" s="89"/>
      <c r="G218" s="90"/>
      <c r="H218" s="90"/>
      <c r="I218" s="90"/>
      <c r="J218" s="90"/>
      <c r="K218" s="90"/>
      <c r="L218" s="91"/>
    </row>
    <row r="219" spans="1:12">
      <c r="A219" s="783"/>
      <c r="B219" s="790"/>
      <c r="C219" s="86"/>
      <c r="D219" s="87" t="s">
        <v>397</v>
      </c>
      <c r="E219" s="87"/>
      <c r="F219" s="89"/>
      <c r="G219" s="90"/>
      <c r="H219" s="90"/>
      <c r="I219" s="90"/>
      <c r="J219" s="90"/>
      <c r="K219" s="90"/>
      <c r="L219" s="91"/>
    </row>
    <row r="220" spans="1:12">
      <c r="A220" s="783"/>
      <c r="B220" s="790"/>
      <c r="C220" s="86"/>
      <c r="D220" s="87" t="s">
        <v>398</v>
      </c>
      <c r="E220" s="87"/>
      <c r="F220" s="89"/>
      <c r="G220" s="90"/>
      <c r="H220" s="90"/>
      <c r="I220" s="90"/>
      <c r="J220" s="90"/>
      <c r="K220" s="90"/>
      <c r="L220" s="91"/>
    </row>
    <row r="221" spans="1:12">
      <c r="A221" s="783"/>
      <c r="B221" s="790"/>
      <c r="C221" s="86"/>
      <c r="D221" s="87" t="s">
        <v>379</v>
      </c>
      <c r="E221" s="87"/>
      <c r="F221" s="89"/>
      <c r="G221" s="90"/>
      <c r="H221" s="90"/>
      <c r="I221" s="90"/>
      <c r="J221" s="90"/>
      <c r="K221" s="90"/>
      <c r="L221" s="91"/>
    </row>
    <row r="222" spans="1:12" ht="13.5" customHeight="1">
      <c r="A222" s="783"/>
      <c r="B222" s="790"/>
      <c r="C222" s="86"/>
      <c r="D222" s="87" t="s">
        <v>380</v>
      </c>
      <c r="E222" s="87"/>
      <c r="F222" s="89"/>
      <c r="G222" s="90"/>
      <c r="H222" s="90"/>
      <c r="I222" s="90"/>
      <c r="J222" s="90"/>
      <c r="K222" s="90"/>
      <c r="L222" s="91"/>
    </row>
    <row r="223" spans="1:12" ht="13.5" customHeight="1">
      <c r="A223" s="783"/>
      <c r="B223" s="790"/>
      <c r="C223" s="86" t="s">
        <v>399</v>
      </c>
      <c r="D223" s="87"/>
      <c r="E223" s="87"/>
      <c r="F223" s="89"/>
      <c r="G223" s="90"/>
      <c r="H223" s="90"/>
      <c r="I223" s="90"/>
      <c r="J223" s="90"/>
      <c r="K223" s="90"/>
      <c r="L223" s="91"/>
    </row>
    <row r="224" spans="1:12" ht="13.5" customHeight="1">
      <c r="A224" s="783"/>
      <c r="B224" s="790"/>
      <c r="C224" s="86"/>
      <c r="D224" s="87" t="s">
        <v>400</v>
      </c>
      <c r="E224" s="87"/>
      <c r="F224" s="89"/>
      <c r="G224" s="90"/>
      <c r="H224" s="90"/>
      <c r="I224" s="90"/>
      <c r="J224" s="90"/>
      <c r="K224" s="90"/>
      <c r="L224" s="91"/>
    </row>
    <row r="225" spans="1:12" ht="13.5" customHeight="1">
      <c r="A225" s="783"/>
      <c r="B225" s="790"/>
      <c r="C225" s="86"/>
      <c r="D225" s="87" t="s">
        <v>401</v>
      </c>
      <c r="E225" s="87"/>
      <c r="F225" s="89"/>
      <c r="G225" s="90"/>
      <c r="H225" s="90"/>
      <c r="I225" s="90"/>
      <c r="J225" s="90"/>
      <c r="K225" s="90"/>
      <c r="L225" s="91"/>
    </row>
    <row r="226" spans="1:12" ht="13.5" customHeight="1">
      <c r="A226" s="783"/>
      <c r="B226" s="790"/>
      <c r="C226" s="86" t="s">
        <v>402</v>
      </c>
      <c r="D226" s="87"/>
      <c r="E226" s="87"/>
      <c r="F226" s="89"/>
      <c r="G226" s="90"/>
      <c r="H226" s="90"/>
      <c r="I226" s="90"/>
      <c r="J226" s="90"/>
      <c r="K226" s="90"/>
      <c r="L226" s="91"/>
    </row>
    <row r="227" spans="1:12" ht="13.5" customHeight="1">
      <c r="A227" s="783"/>
      <c r="B227" s="790"/>
      <c r="C227" s="86"/>
      <c r="D227" s="87" t="s">
        <v>403</v>
      </c>
      <c r="E227" s="87"/>
      <c r="F227" s="89"/>
      <c r="G227" s="90"/>
      <c r="H227" s="90"/>
      <c r="I227" s="90"/>
      <c r="J227" s="90"/>
      <c r="K227" s="90"/>
      <c r="L227" s="91"/>
    </row>
    <row r="228" spans="1:12" ht="13.5" customHeight="1">
      <c r="A228" s="783"/>
      <c r="B228" s="790"/>
      <c r="C228" s="86" t="s">
        <v>404</v>
      </c>
      <c r="D228" s="87"/>
      <c r="E228" s="87"/>
      <c r="F228" s="89"/>
      <c r="G228" s="90"/>
      <c r="H228" s="90"/>
      <c r="I228" s="90"/>
      <c r="J228" s="90"/>
      <c r="K228" s="90"/>
      <c r="L228" s="91"/>
    </row>
    <row r="229" spans="1:12" ht="13.5" customHeight="1">
      <c r="A229" s="783"/>
      <c r="B229" s="790"/>
      <c r="C229" s="86" t="s">
        <v>405</v>
      </c>
      <c r="D229" s="87"/>
      <c r="E229" s="87"/>
      <c r="F229" s="89"/>
      <c r="G229" s="90"/>
      <c r="H229" s="90"/>
      <c r="I229" s="90"/>
      <c r="J229" s="90"/>
      <c r="K229" s="90"/>
      <c r="L229" s="91"/>
    </row>
    <row r="230" spans="1:12" ht="13.5" customHeight="1">
      <c r="A230" s="783"/>
      <c r="B230" s="790"/>
      <c r="C230" s="86" t="s">
        <v>406</v>
      </c>
      <c r="D230" s="87"/>
      <c r="E230" s="87"/>
      <c r="F230" s="89"/>
      <c r="G230" s="90"/>
      <c r="H230" s="90"/>
      <c r="I230" s="90"/>
      <c r="J230" s="90"/>
      <c r="K230" s="90"/>
      <c r="L230" s="91"/>
    </row>
    <row r="231" spans="1:12" ht="13.5" customHeight="1">
      <c r="A231" s="783"/>
      <c r="B231" s="790"/>
      <c r="C231" s="86" t="s">
        <v>407</v>
      </c>
      <c r="D231" s="87"/>
      <c r="E231" s="87"/>
      <c r="F231" s="89"/>
      <c r="G231" s="90"/>
      <c r="H231" s="90"/>
      <c r="I231" s="90"/>
      <c r="J231" s="90"/>
      <c r="K231" s="90"/>
      <c r="L231" s="91"/>
    </row>
    <row r="232" spans="1:12" ht="13.5" customHeight="1">
      <c r="A232" s="783"/>
      <c r="B232" s="790"/>
      <c r="C232" s="86"/>
      <c r="D232" s="87" t="s">
        <v>408</v>
      </c>
      <c r="E232" s="87"/>
      <c r="F232" s="89"/>
      <c r="G232" s="90"/>
      <c r="H232" s="90"/>
      <c r="I232" s="90"/>
      <c r="J232" s="90"/>
      <c r="K232" s="90"/>
      <c r="L232" s="91"/>
    </row>
    <row r="233" spans="1:12" ht="13.5" customHeight="1">
      <c r="A233" s="783"/>
      <c r="B233" s="790"/>
      <c r="C233" s="86"/>
      <c r="D233" s="87" t="s">
        <v>380</v>
      </c>
      <c r="E233" s="87"/>
      <c r="F233" s="89"/>
      <c r="G233" s="90"/>
      <c r="H233" s="90"/>
      <c r="I233" s="90"/>
      <c r="J233" s="90"/>
      <c r="K233" s="90"/>
      <c r="L233" s="91"/>
    </row>
    <row r="234" spans="1:12">
      <c r="A234" s="783"/>
      <c r="B234" s="790"/>
      <c r="C234" s="86" t="s">
        <v>409</v>
      </c>
      <c r="D234" s="88"/>
      <c r="E234" s="88"/>
      <c r="F234" s="89"/>
      <c r="G234" s="90"/>
      <c r="H234" s="90"/>
      <c r="I234" s="90"/>
      <c r="J234" s="90"/>
      <c r="K234" s="90"/>
      <c r="L234" s="91"/>
    </row>
    <row r="235" spans="1:12">
      <c r="A235" s="783"/>
      <c r="B235" s="790"/>
      <c r="C235" s="86"/>
      <c r="D235" s="87" t="s">
        <v>410</v>
      </c>
      <c r="E235" s="87"/>
      <c r="F235" s="89"/>
      <c r="G235" s="90"/>
      <c r="H235" s="90"/>
      <c r="I235" s="90"/>
      <c r="J235" s="90"/>
      <c r="K235" s="90"/>
      <c r="L235" s="91"/>
    </row>
    <row r="236" spans="1:12">
      <c r="A236" s="783"/>
      <c r="B236" s="790"/>
      <c r="C236" s="86"/>
      <c r="D236" s="87" t="s">
        <v>411</v>
      </c>
      <c r="E236" s="87"/>
      <c r="F236" s="89"/>
      <c r="G236" s="90"/>
      <c r="H236" s="90"/>
      <c r="I236" s="90"/>
      <c r="J236" s="90"/>
      <c r="K236" s="90"/>
      <c r="L236" s="91"/>
    </row>
    <row r="237" spans="1:12">
      <c r="A237" s="783"/>
      <c r="B237" s="790"/>
      <c r="C237" s="86"/>
      <c r="D237" s="87"/>
      <c r="E237" s="87" t="s">
        <v>412</v>
      </c>
      <c r="F237" s="89"/>
      <c r="G237" s="90"/>
      <c r="H237" s="90"/>
      <c r="I237" s="90"/>
      <c r="J237" s="90"/>
      <c r="K237" s="90"/>
      <c r="L237" s="91"/>
    </row>
    <row r="238" spans="1:12">
      <c r="A238" s="783"/>
      <c r="B238" s="790"/>
      <c r="C238" s="86"/>
      <c r="D238" s="87"/>
      <c r="E238" s="87" t="s">
        <v>413</v>
      </c>
      <c r="F238" s="89"/>
      <c r="G238" s="90"/>
      <c r="H238" s="90"/>
      <c r="I238" s="90"/>
      <c r="J238" s="90"/>
      <c r="K238" s="90"/>
      <c r="L238" s="91"/>
    </row>
    <row r="239" spans="1:12">
      <c r="A239" s="783"/>
      <c r="B239" s="790"/>
      <c r="C239" s="86"/>
      <c r="D239" s="87" t="s">
        <v>414</v>
      </c>
      <c r="E239" s="87"/>
      <c r="F239" s="89"/>
      <c r="G239" s="90"/>
      <c r="H239" s="90"/>
      <c r="I239" s="90"/>
      <c r="J239" s="90"/>
      <c r="K239" s="90"/>
      <c r="L239" s="91"/>
    </row>
    <row r="240" spans="1:12">
      <c r="A240" s="783"/>
      <c r="B240" s="790"/>
      <c r="C240" s="103"/>
      <c r="D240" s="104" t="s">
        <v>415</v>
      </c>
      <c r="E240" s="104"/>
      <c r="F240" s="105"/>
      <c r="G240" s="106"/>
      <c r="H240" s="106"/>
      <c r="I240" s="106"/>
      <c r="J240" s="106"/>
      <c r="K240" s="106"/>
      <c r="L240" s="107"/>
    </row>
    <row r="241" spans="1:12">
      <c r="A241" s="783"/>
      <c r="B241" s="791"/>
      <c r="C241" s="108" t="s">
        <v>416</v>
      </c>
      <c r="D241" s="88"/>
      <c r="E241" s="88"/>
      <c r="F241" s="89"/>
      <c r="G241" s="90"/>
      <c r="H241" s="90"/>
      <c r="I241" s="90"/>
      <c r="J241" s="90"/>
      <c r="K241" s="90"/>
      <c r="L241" s="91"/>
    </row>
    <row r="242" spans="1:12">
      <c r="A242" s="784"/>
      <c r="B242" s="109" t="s">
        <v>417</v>
      </c>
      <c r="C242" s="110"/>
      <c r="D242" s="110"/>
      <c r="E242" s="110"/>
      <c r="F242" s="111"/>
      <c r="G242" s="112"/>
      <c r="H242" s="112"/>
      <c r="I242" s="112"/>
      <c r="J242" s="112"/>
      <c r="K242" s="112"/>
      <c r="L242" s="113"/>
    </row>
    <row r="243" spans="1:12">
      <c r="A243" s="782" t="s">
        <v>418</v>
      </c>
      <c r="B243" s="785" t="s">
        <v>419</v>
      </c>
      <c r="C243" s="86" t="s">
        <v>420</v>
      </c>
      <c r="D243" s="88"/>
      <c r="E243" s="88"/>
      <c r="F243" s="89"/>
      <c r="G243" s="90"/>
      <c r="H243" s="90"/>
      <c r="I243" s="90"/>
      <c r="J243" s="90"/>
      <c r="K243" s="90"/>
      <c r="L243" s="91"/>
    </row>
    <row r="244" spans="1:12">
      <c r="A244" s="783"/>
      <c r="B244" s="786"/>
      <c r="C244" s="86"/>
      <c r="D244" s="87" t="s">
        <v>420</v>
      </c>
      <c r="E244" s="87"/>
      <c r="F244" s="89"/>
      <c r="G244" s="90"/>
      <c r="H244" s="90"/>
      <c r="I244" s="90"/>
      <c r="J244" s="90"/>
      <c r="K244" s="90"/>
      <c r="L244" s="91"/>
    </row>
    <row r="245" spans="1:12">
      <c r="A245" s="783"/>
      <c r="B245" s="786"/>
      <c r="C245" s="86"/>
      <c r="D245" s="87" t="s">
        <v>421</v>
      </c>
      <c r="E245" s="87"/>
      <c r="F245" s="89"/>
      <c r="G245" s="90"/>
      <c r="H245" s="90"/>
      <c r="I245" s="90"/>
      <c r="J245" s="90"/>
      <c r="K245" s="90"/>
      <c r="L245" s="91"/>
    </row>
    <row r="246" spans="1:12">
      <c r="A246" s="783"/>
      <c r="B246" s="786"/>
      <c r="C246" s="86" t="s">
        <v>422</v>
      </c>
      <c r="D246" s="88"/>
      <c r="E246" s="88"/>
      <c r="F246" s="89"/>
      <c r="G246" s="90"/>
      <c r="H246" s="90"/>
      <c r="I246" s="90"/>
      <c r="J246" s="90"/>
      <c r="K246" s="90"/>
      <c r="L246" s="91"/>
    </row>
    <row r="247" spans="1:12">
      <c r="A247" s="783"/>
      <c r="B247" s="786"/>
      <c r="C247" s="86"/>
      <c r="D247" s="87" t="s">
        <v>422</v>
      </c>
      <c r="E247" s="87"/>
      <c r="F247" s="89"/>
      <c r="G247" s="90"/>
      <c r="H247" s="90"/>
      <c r="I247" s="90"/>
      <c r="J247" s="90"/>
      <c r="K247" s="90"/>
      <c r="L247" s="91"/>
    </row>
    <row r="248" spans="1:12">
      <c r="A248" s="783"/>
      <c r="B248" s="786"/>
      <c r="C248" s="86"/>
      <c r="D248" s="87" t="s">
        <v>423</v>
      </c>
      <c r="E248" s="87"/>
      <c r="F248" s="89"/>
      <c r="G248" s="90"/>
      <c r="H248" s="90"/>
      <c r="I248" s="90"/>
      <c r="J248" s="90"/>
      <c r="K248" s="90"/>
      <c r="L248" s="91"/>
    </row>
    <row r="249" spans="1:12">
      <c r="A249" s="783"/>
      <c r="B249" s="786"/>
      <c r="C249" s="86" t="s">
        <v>424</v>
      </c>
      <c r="D249" s="88"/>
      <c r="E249" s="88"/>
      <c r="F249" s="89"/>
      <c r="G249" s="90"/>
      <c r="H249" s="90"/>
      <c r="I249" s="90"/>
      <c r="J249" s="90"/>
      <c r="K249" s="90"/>
      <c r="L249" s="91"/>
    </row>
    <row r="250" spans="1:12">
      <c r="A250" s="783"/>
      <c r="B250" s="786"/>
      <c r="C250" s="86" t="s">
        <v>425</v>
      </c>
      <c r="D250" s="88"/>
      <c r="E250" s="88"/>
      <c r="F250" s="89"/>
      <c r="G250" s="90"/>
      <c r="H250" s="90"/>
      <c r="I250" s="90"/>
      <c r="J250" s="90"/>
      <c r="K250" s="90"/>
      <c r="L250" s="91"/>
    </row>
    <row r="251" spans="1:12">
      <c r="A251" s="783"/>
      <c r="B251" s="786"/>
      <c r="C251" s="86"/>
      <c r="D251" s="87" t="s">
        <v>426</v>
      </c>
      <c r="E251" s="88"/>
      <c r="F251" s="89"/>
      <c r="G251" s="90"/>
      <c r="H251" s="90"/>
      <c r="I251" s="90"/>
      <c r="J251" s="90"/>
      <c r="K251" s="90"/>
      <c r="L251" s="91"/>
    </row>
    <row r="252" spans="1:12">
      <c r="A252" s="783"/>
      <c r="B252" s="786"/>
      <c r="C252" s="86"/>
      <c r="D252" s="87" t="s">
        <v>427</v>
      </c>
      <c r="E252" s="88"/>
      <c r="F252" s="89"/>
      <c r="G252" s="90"/>
      <c r="H252" s="90"/>
      <c r="I252" s="90"/>
      <c r="J252" s="90"/>
      <c r="K252" s="90"/>
      <c r="L252" s="91"/>
    </row>
    <row r="253" spans="1:12">
      <c r="A253" s="783"/>
      <c r="B253" s="786"/>
      <c r="C253" s="86"/>
      <c r="D253" s="87" t="s">
        <v>428</v>
      </c>
      <c r="E253" s="87"/>
      <c r="F253" s="89"/>
      <c r="G253" s="90"/>
      <c r="H253" s="90"/>
      <c r="I253" s="90"/>
      <c r="J253" s="90"/>
      <c r="K253" s="90"/>
      <c r="L253" s="91"/>
    </row>
    <row r="254" spans="1:12">
      <c r="A254" s="783"/>
      <c r="B254" s="786"/>
      <c r="C254" s="86" t="s">
        <v>429</v>
      </c>
      <c r="D254" s="87"/>
      <c r="E254" s="87"/>
      <c r="F254" s="89"/>
      <c r="G254" s="90"/>
      <c r="H254" s="90"/>
      <c r="I254" s="90"/>
      <c r="J254" s="90"/>
      <c r="K254" s="90"/>
      <c r="L254" s="91"/>
    </row>
    <row r="255" spans="1:12">
      <c r="A255" s="783"/>
      <c r="B255" s="786"/>
      <c r="C255" s="103"/>
      <c r="D255" s="104" t="s">
        <v>335</v>
      </c>
      <c r="E255" s="104"/>
      <c r="F255" s="105"/>
      <c r="G255" s="106"/>
      <c r="H255" s="106"/>
      <c r="I255" s="106"/>
      <c r="J255" s="106"/>
      <c r="K255" s="106"/>
      <c r="L255" s="107"/>
    </row>
    <row r="256" spans="1:12">
      <c r="A256" s="783"/>
      <c r="B256" s="787"/>
      <c r="C256" s="108" t="s">
        <v>430</v>
      </c>
      <c r="D256" s="88"/>
      <c r="E256" s="88"/>
      <c r="F256" s="89"/>
      <c r="G256" s="90"/>
      <c r="H256" s="90"/>
      <c r="I256" s="90"/>
      <c r="J256" s="90"/>
      <c r="K256" s="90"/>
      <c r="L256" s="91"/>
    </row>
    <row r="257" spans="1:12">
      <c r="A257" s="783"/>
      <c r="B257" s="788" t="s">
        <v>431</v>
      </c>
      <c r="C257" s="108" t="s">
        <v>432</v>
      </c>
      <c r="D257" s="114"/>
      <c r="E257" s="114"/>
      <c r="F257" s="115"/>
      <c r="G257" s="116"/>
      <c r="H257" s="116"/>
      <c r="I257" s="116"/>
      <c r="J257" s="116"/>
      <c r="K257" s="116"/>
      <c r="L257" s="117"/>
    </row>
    <row r="258" spans="1:12">
      <c r="A258" s="783"/>
      <c r="B258" s="786"/>
      <c r="C258" s="86" t="s">
        <v>433</v>
      </c>
      <c r="D258" s="87"/>
      <c r="E258" s="87"/>
      <c r="F258" s="89"/>
      <c r="G258" s="90"/>
      <c r="H258" s="90"/>
      <c r="I258" s="90"/>
      <c r="J258" s="90"/>
      <c r="K258" s="90"/>
      <c r="L258" s="91"/>
    </row>
    <row r="259" spans="1:12">
      <c r="A259" s="783"/>
      <c r="B259" s="786"/>
      <c r="C259" s="86"/>
      <c r="D259" s="87" t="s">
        <v>434</v>
      </c>
      <c r="E259" s="87"/>
      <c r="F259" s="89"/>
      <c r="G259" s="90"/>
      <c r="H259" s="90"/>
      <c r="I259" s="90"/>
      <c r="J259" s="90"/>
      <c r="K259" s="90"/>
      <c r="L259" s="91"/>
    </row>
    <row r="260" spans="1:12">
      <c r="A260" s="783"/>
      <c r="B260" s="786"/>
      <c r="C260" s="86"/>
      <c r="D260" s="87" t="s">
        <v>435</v>
      </c>
      <c r="E260" s="87"/>
      <c r="F260" s="89"/>
      <c r="G260" s="90"/>
      <c r="H260" s="90"/>
      <c r="I260" s="90"/>
      <c r="J260" s="90"/>
      <c r="K260" s="90"/>
      <c r="L260" s="91"/>
    </row>
    <row r="261" spans="1:12">
      <c r="A261" s="783"/>
      <c r="B261" s="786"/>
      <c r="C261" s="86"/>
      <c r="D261" s="87" t="s">
        <v>436</v>
      </c>
      <c r="E261" s="87"/>
      <c r="F261" s="89"/>
      <c r="G261" s="90"/>
      <c r="H261" s="90"/>
      <c r="I261" s="90"/>
      <c r="J261" s="90"/>
      <c r="K261" s="90"/>
      <c r="L261" s="91"/>
    </row>
    <row r="262" spans="1:12">
      <c r="A262" s="783"/>
      <c r="B262" s="786"/>
      <c r="C262" s="86"/>
      <c r="D262" s="87" t="s">
        <v>437</v>
      </c>
      <c r="E262" s="87"/>
      <c r="F262" s="89"/>
      <c r="G262" s="90"/>
      <c r="H262" s="90"/>
      <c r="I262" s="90"/>
      <c r="J262" s="90"/>
      <c r="K262" s="90"/>
      <c r="L262" s="91"/>
    </row>
    <row r="263" spans="1:12">
      <c r="A263" s="783"/>
      <c r="B263" s="786"/>
      <c r="C263" s="86"/>
      <c r="D263" s="87" t="s">
        <v>438</v>
      </c>
      <c r="E263" s="87"/>
      <c r="F263" s="89"/>
      <c r="G263" s="90"/>
      <c r="H263" s="90"/>
      <c r="I263" s="90"/>
      <c r="J263" s="90"/>
      <c r="K263" s="90"/>
      <c r="L263" s="91"/>
    </row>
    <row r="264" spans="1:12">
      <c r="A264" s="783"/>
      <c r="B264" s="786"/>
      <c r="C264" s="86" t="s">
        <v>439</v>
      </c>
      <c r="D264" s="87"/>
      <c r="E264" s="87"/>
      <c r="F264" s="89"/>
      <c r="G264" s="90"/>
      <c r="H264" s="90"/>
      <c r="I264" s="90"/>
      <c r="J264" s="90"/>
      <c r="K264" s="90"/>
      <c r="L264" s="91"/>
    </row>
    <row r="265" spans="1:12">
      <c r="A265" s="783"/>
      <c r="B265" s="786"/>
      <c r="C265" s="86" t="s">
        <v>440</v>
      </c>
      <c r="D265" s="88"/>
      <c r="E265" s="88"/>
      <c r="F265" s="89"/>
      <c r="G265" s="90"/>
      <c r="H265" s="90"/>
      <c r="I265" s="90"/>
      <c r="J265" s="90"/>
      <c r="K265" s="90"/>
      <c r="L265" s="91"/>
    </row>
    <row r="266" spans="1:12">
      <c r="A266" s="783"/>
      <c r="B266" s="786"/>
      <c r="C266" s="86" t="s">
        <v>441</v>
      </c>
      <c r="D266" s="87"/>
      <c r="E266" s="87"/>
      <c r="F266" s="89"/>
      <c r="G266" s="90"/>
      <c r="H266" s="90"/>
      <c r="I266" s="90"/>
      <c r="J266" s="90"/>
      <c r="K266" s="90"/>
      <c r="L266" s="91"/>
    </row>
    <row r="267" spans="1:12">
      <c r="A267" s="783"/>
      <c r="B267" s="786"/>
      <c r="C267" s="103"/>
      <c r="D267" s="104" t="s">
        <v>404</v>
      </c>
      <c r="E267" s="104"/>
      <c r="F267" s="105"/>
      <c r="G267" s="106"/>
      <c r="H267" s="106"/>
      <c r="I267" s="106"/>
      <c r="J267" s="106"/>
      <c r="K267" s="106"/>
      <c r="L267" s="107"/>
    </row>
    <row r="268" spans="1:12">
      <c r="A268" s="783"/>
      <c r="B268" s="787"/>
      <c r="C268" s="108" t="s">
        <v>442</v>
      </c>
      <c r="D268" s="88"/>
      <c r="E268" s="88"/>
      <c r="F268" s="89"/>
      <c r="G268" s="90"/>
      <c r="H268" s="90"/>
      <c r="I268" s="90"/>
      <c r="J268" s="90"/>
      <c r="K268" s="90"/>
      <c r="L268" s="91"/>
    </row>
    <row r="269" spans="1:12">
      <c r="A269" s="784"/>
      <c r="B269" s="108" t="s">
        <v>443</v>
      </c>
      <c r="C269" s="114"/>
      <c r="D269" s="114"/>
      <c r="E269" s="114"/>
      <c r="F269" s="115"/>
      <c r="G269" s="116"/>
      <c r="H269" s="116"/>
      <c r="I269" s="116"/>
      <c r="J269" s="116"/>
      <c r="K269" s="116"/>
      <c r="L269" s="117"/>
    </row>
    <row r="270" spans="1:12">
      <c r="A270" s="782" t="s">
        <v>444</v>
      </c>
      <c r="B270" s="785" t="s">
        <v>419</v>
      </c>
      <c r="C270" s="118" t="s">
        <v>445</v>
      </c>
      <c r="D270" s="82"/>
      <c r="E270" s="82"/>
      <c r="F270" s="83"/>
      <c r="G270" s="84"/>
      <c r="H270" s="84"/>
      <c r="I270" s="84"/>
      <c r="J270" s="84"/>
      <c r="K270" s="84"/>
      <c r="L270" s="85"/>
    </row>
    <row r="271" spans="1:12">
      <c r="A271" s="783"/>
      <c r="B271" s="786"/>
      <c r="C271" s="86" t="s">
        <v>446</v>
      </c>
      <c r="D271" s="87"/>
      <c r="E271" s="87"/>
      <c r="F271" s="89"/>
      <c r="G271" s="90"/>
      <c r="H271" s="90"/>
      <c r="I271" s="90"/>
      <c r="J271" s="90"/>
      <c r="K271" s="90"/>
      <c r="L271" s="91"/>
    </row>
    <row r="272" spans="1:12">
      <c r="A272" s="783"/>
      <c r="B272" s="786"/>
      <c r="C272" s="86" t="s">
        <v>447</v>
      </c>
      <c r="D272" s="87"/>
      <c r="E272" s="87"/>
      <c r="F272" s="89"/>
      <c r="G272" s="90"/>
      <c r="H272" s="90"/>
      <c r="I272" s="90"/>
      <c r="J272" s="90"/>
      <c r="K272" s="90"/>
      <c r="L272" s="91"/>
    </row>
    <row r="273" spans="1:12">
      <c r="A273" s="783"/>
      <c r="B273" s="786"/>
      <c r="C273" s="86" t="s">
        <v>448</v>
      </c>
      <c r="D273" s="88"/>
      <c r="E273" s="88"/>
      <c r="F273" s="89"/>
      <c r="G273" s="90"/>
      <c r="H273" s="90"/>
      <c r="I273" s="90"/>
      <c r="J273" s="90"/>
      <c r="K273" s="90"/>
      <c r="L273" s="91"/>
    </row>
    <row r="274" spans="1:12">
      <c r="A274" s="783"/>
      <c r="B274" s="786"/>
      <c r="C274" s="86" t="s">
        <v>449</v>
      </c>
      <c r="D274" s="87"/>
      <c r="E274" s="87"/>
      <c r="F274" s="89"/>
      <c r="G274" s="90"/>
      <c r="H274" s="90"/>
      <c r="I274" s="90"/>
      <c r="J274" s="90"/>
      <c r="K274" s="90"/>
      <c r="L274" s="91"/>
    </row>
    <row r="275" spans="1:12">
      <c r="A275" s="783"/>
      <c r="B275" s="786"/>
      <c r="C275" s="86"/>
      <c r="D275" s="87" t="s">
        <v>450</v>
      </c>
      <c r="E275" s="88"/>
      <c r="F275" s="89"/>
      <c r="G275" s="90"/>
      <c r="H275" s="90"/>
      <c r="I275" s="90"/>
      <c r="J275" s="90"/>
      <c r="K275" s="90"/>
      <c r="L275" s="91"/>
    </row>
    <row r="276" spans="1:12">
      <c r="A276" s="783"/>
      <c r="B276" s="786"/>
      <c r="C276" s="86"/>
      <c r="D276" s="87" t="s">
        <v>451</v>
      </c>
      <c r="E276" s="87"/>
      <c r="F276" s="89"/>
      <c r="G276" s="90"/>
      <c r="H276" s="90"/>
      <c r="I276" s="90"/>
      <c r="J276" s="90"/>
      <c r="K276" s="90"/>
      <c r="L276" s="91"/>
    </row>
    <row r="277" spans="1:12">
      <c r="A277" s="783"/>
      <c r="B277" s="786"/>
      <c r="C277" s="86"/>
      <c r="D277" s="87" t="s">
        <v>452</v>
      </c>
      <c r="E277" s="88"/>
      <c r="F277" s="89"/>
      <c r="G277" s="90"/>
      <c r="H277" s="90"/>
      <c r="I277" s="90"/>
      <c r="J277" s="90"/>
      <c r="K277" s="90"/>
      <c r="L277" s="91"/>
    </row>
    <row r="278" spans="1:12">
      <c r="A278" s="783"/>
      <c r="B278" s="786"/>
      <c r="C278" s="86" t="s">
        <v>453</v>
      </c>
      <c r="D278" s="87"/>
      <c r="E278" s="87"/>
      <c r="F278" s="89"/>
      <c r="G278" s="90"/>
      <c r="H278" s="90"/>
      <c r="I278" s="90"/>
      <c r="J278" s="90"/>
      <c r="K278" s="90"/>
      <c r="L278" s="91"/>
    </row>
    <row r="279" spans="1:12">
      <c r="A279" s="783"/>
      <c r="B279" s="786"/>
      <c r="C279" s="86" t="s">
        <v>454</v>
      </c>
      <c r="D279" s="88"/>
      <c r="E279" s="88"/>
      <c r="F279" s="89"/>
      <c r="G279" s="90"/>
      <c r="H279" s="90"/>
      <c r="I279" s="90"/>
      <c r="J279" s="90"/>
      <c r="K279" s="90"/>
      <c r="L279" s="91"/>
    </row>
    <row r="280" spans="1:12">
      <c r="A280" s="783"/>
      <c r="B280" s="786"/>
      <c r="C280" s="86" t="s">
        <v>455</v>
      </c>
      <c r="D280" s="87"/>
      <c r="E280" s="87"/>
      <c r="F280" s="89"/>
      <c r="G280" s="90"/>
      <c r="H280" s="90"/>
      <c r="I280" s="90"/>
      <c r="J280" s="90"/>
      <c r="K280" s="90"/>
      <c r="L280" s="91"/>
    </row>
    <row r="281" spans="1:12">
      <c r="A281" s="783"/>
      <c r="B281" s="786"/>
      <c r="C281" s="86" t="s">
        <v>456</v>
      </c>
      <c r="D281" s="87"/>
      <c r="E281" s="87"/>
      <c r="F281" s="89"/>
      <c r="G281" s="90"/>
      <c r="H281" s="90"/>
      <c r="I281" s="90"/>
      <c r="J281" s="90"/>
      <c r="K281" s="90"/>
      <c r="L281" s="91"/>
    </row>
    <row r="282" spans="1:12">
      <c r="A282" s="783"/>
      <c r="B282" s="786"/>
      <c r="C282" s="86" t="s">
        <v>457</v>
      </c>
      <c r="D282" s="87"/>
      <c r="E282" s="87"/>
      <c r="F282" s="89"/>
      <c r="G282" s="90"/>
      <c r="H282" s="90"/>
      <c r="I282" s="90"/>
      <c r="J282" s="90"/>
      <c r="K282" s="90"/>
      <c r="L282" s="91"/>
    </row>
    <row r="283" spans="1:12">
      <c r="A283" s="783"/>
      <c r="B283" s="786"/>
      <c r="C283" s="86" t="s">
        <v>458</v>
      </c>
      <c r="D283" s="87"/>
      <c r="E283" s="87"/>
      <c r="F283" s="89"/>
      <c r="G283" s="90"/>
      <c r="H283" s="90"/>
      <c r="I283" s="90"/>
      <c r="J283" s="90"/>
      <c r="K283" s="90"/>
      <c r="L283" s="91"/>
    </row>
    <row r="284" spans="1:12">
      <c r="A284" s="783"/>
      <c r="B284" s="786"/>
      <c r="C284" s="86" t="s">
        <v>459</v>
      </c>
      <c r="D284" s="87"/>
      <c r="E284" s="87"/>
      <c r="F284" s="89"/>
      <c r="G284" s="90"/>
      <c r="H284" s="90"/>
      <c r="I284" s="90"/>
      <c r="J284" s="90"/>
      <c r="K284" s="90"/>
      <c r="L284" s="91"/>
    </row>
    <row r="285" spans="1:12">
      <c r="A285" s="783"/>
      <c r="B285" s="786"/>
      <c r="C285" s="86" t="s">
        <v>460</v>
      </c>
      <c r="D285" s="87"/>
      <c r="E285" s="87"/>
      <c r="F285" s="89"/>
      <c r="G285" s="90"/>
      <c r="H285" s="90"/>
      <c r="I285" s="90"/>
      <c r="J285" s="90"/>
      <c r="K285" s="90"/>
      <c r="L285" s="91"/>
    </row>
    <row r="286" spans="1:12">
      <c r="A286" s="783"/>
      <c r="B286" s="786"/>
      <c r="C286" s="103"/>
      <c r="D286" s="104" t="s">
        <v>335</v>
      </c>
      <c r="E286" s="104"/>
      <c r="F286" s="105"/>
      <c r="G286" s="106"/>
      <c r="H286" s="106"/>
      <c r="I286" s="106"/>
      <c r="J286" s="106"/>
      <c r="K286" s="106"/>
      <c r="L286" s="107"/>
    </row>
    <row r="287" spans="1:12">
      <c r="A287" s="783"/>
      <c r="B287" s="787"/>
      <c r="C287" s="108" t="s">
        <v>461</v>
      </c>
      <c r="D287" s="88"/>
      <c r="E287" s="88"/>
      <c r="F287" s="89"/>
      <c r="G287" s="90"/>
      <c r="H287" s="90"/>
      <c r="I287" s="90"/>
      <c r="J287" s="90"/>
      <c r="K287" s="90"/>
      <c r="L287" s="91"/>
    </row>
    <row r="288" spans="1:12">
      <c r="A288" s="783"/>
      <c r="B288" s="788" t="s">
        <v>431</v>
      </c>
      <c r="C288" s="108" t="s">
        <v>462</v>
      </c>
      <c r="D288" s="114"/>
      <c r="E288" s="114"/>
      <c r="F288" s="115"/>
      <c r="G288" s="116"/>
      <c r="H288" s="116"/>
      <c r="I288" s="116"/>
      <c r="J288" s="116"/>
      <c r="K288" s="116"/>
      <c r="L288" s="117"/>
    </row>
    <row r="289" spans="1:12">
      <c r="A289" s="783"/>
      <c r="B289" s="786"/>
      <c r="C289" s="86" t="s">
        <v>463</v>
      </c>
      <c r="D289" s="87"/>
      <c r="E289" s="87"/>
      <c r="F289" s="89"/>
      <c r="G289" s="90"/>
      <c r="H289" s="90"/>
      <c r="I289" s="90"/>
      <c r="J289" s="90"/>
      <c r="K289" s="90"/>
      <c r="L289" s="91"/>
    </row>
    <row r="290" spans="1:12" ht="13.5" customHeight="1">
      <c r="A290" s="783"/>
      <c r="B290" s="786"/>
      <c r="C290" s="86" t="s">
        <v>464</v>
      </c>
      <c r="D290" s="87"/>
      <c r="E290" s="87"/>
      <c r="F290" s="89"/>
      <c r="G290" s="90"/>
      <c r="H290" s="90"/>
      <c r="I290" s="90"/>
      <c r="J290" s="90"/>
      <c r="K290" s="90"/>
      <c r="L290" s="91"/>
    </row>
    <row r="291" spans="1:12">
      <c r="A291" s="783"/>
      <c r="B291" s="786"/>
      <c r="C291" s="86" t="s">
        <v>465</v>
      </c>
      <c r="D291" s="88"/>
      <c r="E291" s="88"/>
      <c r="F291" s="89"/>
      <c r="G291" s="90"/>
      <c r="H291" s="90"/>
      <c r="I291" s="90"/>
      <c r="J291" s="90"/>
      <c r="K291" s="90"/>
      <c r="L291" s="91"/>
    </row>
    <row r="292" spans="1:12">
      <c r="A292" s="783"/>
      <c r="B292" s="786"/>
      <c r="C292" s="86"/>
      <c r="D292" s="87" t="s">
        <v>466</v>
      </c>
      <c r="E292" s="87"/>
      <c r="F292" s="89"/>
      <c r="G292" s="90"/>
      <c r="H292" s="90"/>
      <c r="I292" s="90"/>
      <c r="J292" s="90"/>
      <c r="K292" s="90"/>
      <c r="L292" s="91"/>
    </row>
    <row r="293" spans="1:12">
      <c r="A293" s="783"/>
      <c r="B293" s="786"/>
      <c r="C293" s="86"/>
      <c r="D293" s="87" t="s">
        <v>467</v>
      </c>
      <c r="E293" s="88"/>
      <c r="F293" s="89"/>
      <c r="G293" s="90"/>
      <c r="H293" s="90"/>
      <c r="I293" s="90"/>
      <c r="J293" s="90"/>
      <c r="K293" s="90"/>
      <c r="L293" s="91"/>
    </row>
    <row r="294" spans="1:12">
      <c r="A294" s="783"/>
      <c r="B294" s="786"/>
      <c r="C294" s="86"/>
      <c r="D294" s="87" t="s">
        <v>468</v>
      </c>
      <c r="E294" s="87"/>
      <c r="F294" s="89"/>
      <c r="G294" s="90"/>
      <c r="H294" s="90"/>
      <c r="I294" s="90"/>
      <c r="J294" s="90"/>
      <c r="K294" s="90"/>
      <c r="L294" s="91"/>
    </row>
    <row r="295" spans="1:12">
      <c r="A295" s="783"/>
      <c r="B295" s="786"/>
      <c r="C295" s="86" t="s">
        <v>469</v>
      </c>
      <c r="D295" s="88"/>
      <c r="E295" s="88"/>
      <c r="F295" s="89"/>
      <c r="G295" s="90"/>
      <c r="H295" s="90"/>
      <c r="I295" s="90"/>
      <c r="J295" s="90"/>
      <c r="K295" s="90"/>
      <c r="L295" s="91"/>
    </row>
    <row r="296" spans="1:12">
      <c r="A296" s="783"/>
      <c r="B296" s="786"/>
      <c r="C296" s="86" t="s">
        <v>470</v>
      </c>
      <c r="D296" s="87"/>
      <c r="E296" s="87"/>
      <c r="F296" s="89"/>
      <c r="G296" s="90"/>
      <c r="H296" s="90"/>
      <c r="I296" s="90"/>
      <c r="J296" s="90"/>
      <c r="K296" s="90"/>
      <c r="L296" s="91"/>
    </row>
    <row r="297" spans="1:12">
      <c r="A297" s="783"/>
      <c r="B297" s="786"/>
      <c r="C297" s="86" t="s">
        <v>471</v>
      </c>
      <c r="D297" s="87"/>
      <c r="E297" s="87"/>
      <c r="F297" s="89"/>
      <c r="G297" s="90"/>
      <c r="H297" s="90"/>
      <c r="I297" s="90"/>
      <c r="J297" s="90"/>
      <c r="K297" s="90"/>
      <c r="L297" s="91"/>
    </row>
    <row r="298" spans="1:12">
      <c r="A298" s="783"/>
      <c r="B298" s="786"/>
      <c r="C298" s="86" t="s">
        <v>472</v>
      </c>
      <c r="D298" s="88"/>
      <c r="E298" s="88"/>
      <c r="F298" s="89"/>
      <c r="G298" s="90"/>
      <c r="H298" s="90"/>
      <c r="I298" s="90"/>
      <c r="J298" s="90"/>
      <c r="K298" s="90"/>
      <c r="L298" s="91"/>
    </row>
    <row r="299" spans="1:12">
      <c r="A299" s="783"/>
      <c r="B299" s="786"/>
      <c r="C299" s="86" t="s">
        <v>473</v>
      </c>
      <c r="D299" s="87"/>
      <c r="E299" s="87"/>
      <c r="F299" s="89"/>
      <c r="G299" s="90"/>
      <c r="H299" s="90"/>
      <c r="I299" s="90"/>
      <c r="J299" s="90"/>
      <c r="K299" s="90"/>
      <c r="L299" s="91"/>
    </row>
    <row r="300" spans="1:12">
      <c r="A300" s="783"/>
      <c r="B300" s="786"/>
      <c r="C300" s="86" t="s">
        <v>474</v>
      </c>
      <c r="D300" s="87"/>
      <c r="E300" s="87"/>
      <c r="F300" s="89"/>
      <c r="G300" s="90"/>
      <c r="H300" s="90"/>
      <c r="I300" s="90"/>
      <c r="J300" s="90"/>
      <c r="K300" s="90"/>
      <c r="L300" s="91"/>
    </row>
    <row r="301" spans="1:12">
      <c r="A301" s="783"/>
      <c r="B301" s="786"/>
      <c r="C301" s="86" t="s">
        <v>475</v>
      </c>
      <c r="D301" s="87"/>
      <c r="E301" s="87"/>
      <c r="F301" s="89"/>
      <c r="G301" s="90"/>
      <c r="H301" s="90"/>
      <c r="I301" s="90"/>
      <c r="J301" s="90"/>
      <c r="K301" s="90"/>
      <c r="L301" s="91"/>
    </row>
    <row r="302" spans="1:12">
      <c r="A302" s="783"/>
      <c r="B302" s="786"/>
      <c r="C302" s="86" t="s">
        <v>476</v>
      </c>
      <c r="D302" s="87"/>
      <c r="E302" s="87"/>
      <c r="F302" s="89"/>
      <c r="G302" s="90"/>
      <c r="H302" s="90"/>
      <c r="I302" s="90"/>
      <c r="J302" s="90"/>
      <c r="K302" s="90"/>
      <c r="L302" s="91"/>
    </row>
    <row r="303" spans="1:12">
      <c r="A303" s="783"/>
      <c r="B303" s="786"/>
      <c r="C303" s="103"/>
      <c r="D303" s="104" t="s">
        <v>404</v>
      </c>
      <c r="E303" s="104"/>
      <c r="F303" s="105"/>
      <c r="G303" s="106"/>
      <c r="H303" s="106"/>
      <c r="I303" s="106"/>
      <c r="J303" s="106"/>
      <c r="K303" s="106"/>
      <c r="L303" s="107"/>
    </row>
    <row r="304" spans="1:12">
      <c r="A304" s="783"/>
      <c r="B304" s="787"/>
      <c r="C304" s="108" t="s">
        <v>477</v>
      </c>
      <c r="D304" s="88"/>
      <c r="E304" s="88"/>
      <c r="F304" s="89"/>
      <c r="G304" s="90"/>
      <c r="H304" s="90"/>
      <c r="I304" s="90"/>
      <c r="J304" s="90"/>
      <c r="K304" s="90"/>
      <c r="L304" s="91"/>
    </row>
    <row r="305" spans="1:12">
      <c r="A305" s="784"/>
      <c r="B305" s="108" t="s">
        <v>478</v>
      </c>
      <c r="C305" s="114"/>
      <c r="D305" s="114"/>
      <c r="E305" s="114"/>
      <c r="F305" s="115"/>
      <c r="G305" s="116"/>
      <c r="H305" s="116"/>
      <c r="I305" s="116"/>
      <c r="J305" s="116"/>
      <c r="K305" s="116"/>
      <c r="L305" s="117"/>
    </row>
    <row r="306" spans="1:12">
      <c r="A306" s="119"/>
      <c r="B306" s="120" t="s">
        <v>479</v>
      </c>
      <c r="C306" s="120"/>
      <c r="D306" s="120"/>
      <c r="E306" s="120"/>
      <c r="F306" s="121"/>
      <c r="G306" s="122"/>
      <c r="H306" s="122"/>
      <c r="I306" s="122"/>
      <c r="J306" s="122"/>
      <c r="K306" s="122"/>
      <c r="L306" s="123"/>
    </row>
    <row r="307" spans="1:12">
      <c r="A307" s="124"/>
      <c r="B307" s="124"/>
      <c r="C307" s="124"/>
      <c r="D307" s="124"/>
      <c r="E307" s="124"/>
      <c r="F307" s="124"/>
      <c r="G307" s="124"/>
      <c r="H307" s="124"/>
      <c r="I307" s="124"/>
      <c r="J307" s="124"/>
      <c r="K307" s="124"/>
      <c r="L307" s="124"/>
    </row>
    <row r="308" spans="1:12">
      <c r="A308" s="119"/>
      <c r="B308" s="120" t="s">
        <v>480</v>
      </c>
      <c r="C308" s="120"/>
      <c r="D308" s="120"/>
      <c r="E308" s="120"/>
      <c r="F308" s="121"/>
      <c r="G308" s="122"/>
      <c r="H308" s="122"/>
      <c r="I308" s="122"/>
      <c r="J308" s="122"/>
      <c r="K308" s="122"/>
      <c r="L308" s="123"/>
    </row>
    <row r="309" spans="1:12">
      <c r="A309" s="119"/>
      <c r="B309" s="120" t="s">
        <v>481</v>
      </c>
      <c r="C309" s="120"/>
      <c r="D309" s="120"/>
      <c r="E309" s="120"/>
      <c r="F309" s="121"/>
      <c r="G309" s="122"/>
      <c r="H309" s="122"/>
      <c r="I309" s="122"/>
      <c r="J309" s="122"/>
      <c r="K309" s="122"/>
      <c r="L309" s="123"/>
    </row>
  </sheetData>
  <mergeCells count="18">
    <mergeCell ref="A270:A305"/>
    <mergeCell ref="B270:B287"/>
    <mergeCell ref="B288:B304"/>
    <mergeCell ref="A7:A242"/>
    <mergeCell ref="B7:B166"/>
    <mergeCell ref="B167:B241"/>
    <mergeCell ref="A243:A269"/>
    <mergeCell ref="B243:B256"/>
    <mergeCell ref="B257:B268"/>
    <mergeCell ref="F5:I5"/>
    <mergeCell ref="J5:J6"/>
    <mergeCell ref="K5:K6"/>
    <mergeCell ref="L5:L6"/>
    <mergeCell ref="I1:L1"/>
    <mergeCell ref="A2:L2"/>
    <mergeCell ref="A3:L3"/>
    <mergeCell ref="J4:L4"/>
    <mergeCell ref="A5:E6"/>
  </mergeCells>
  <phoneticPr fontId="2"/>
  <pageMargins left="0.75" right="0.51" top="0.53" bottom="0.56000000000000005" header="0.51200000000000001" footer="0.51200000000000001"/>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09"/>
  <sheetViews>
    <sheetView view="pageBreakPreview" zoomScaleNormal="100" zoomScaleSheetLayoutView="100" workbookViewId="0"/>
  </sheetViews>
  <sheetFormatPr defaultRowHeight="13.5"/>
  <cols>
    <col min="1" max="2" width="3.125" style="78" customWidth="1"/>
    <col min="3" max="3" width="2" style="78" customWidth="1"/>
    <col min="4" max="4" width="2.5" style="78" customWidth="1"/>
    <col min="5" max="5" width="27.625" style="78" bestFit="1" customWidth="1"/>
    <col min="6" max="12" width="8.5" style="78" customWidth="1"/>
    <col min="13" max="257" width="9" style="78"/>
    <col min="258" max="259" width="3.125" style="78" customWidth="1"/>
    <col min="260" max="260" width="2" style="78" customWidth="1"/>
    <col min="261" max="261" width="2.5" style="78" customWidth="1"/>
    <col min="262" max="262" width="27.625" style="78" bestFit="1" customWidth="1"/>
    <col min="263" max="268" width="8.5" style="78" customWidth="1"/>
    <col min="269" max="513" width="9" style="78"/>
    <col min="514" max="515" width="3.125" style="78" customWidth="1"/>
    <col min="516" max="516" width="2" style="78" customWidth="1"/>
    <col min="517" max="517" width="2.5" style="78" customWidth="1"/>
    <col min="518" max="518" width="27.625" style="78" bestFit="1" customWidth="1"/>
    <col min="519" max="524" width="8.5" style="78" customWidth="1"/>
    <col min="525" max="769" width="9" style="78"/>
    <col min="770" max="771" width="3.125" style="78" customWidth="1"/>
    <col min="772" max="772" width="2" style="78" customWidth="1"/>
    <col min="773" max="773" width="2.5" style="78" customWidth="1"/>
    <col min="774" max="774" width="27.625" style="78" bestFit="1" customWidth="1"/>
    <col min="775" max="780" width="8.5" style="78" customWidth="1"/>
    <col min="781" max="1025" width="9" style="78"/>
    <col min="1026" max="1027" width="3.125" style="78" customWidth="1"/>
    <col min="1028" max="1028" width="2" style="78" customWidth="1"/>
    <col min="1029" max="1029" width="2.5" style="78" customWidth="1"/>
    <col min="1030" max="1030" width="27.625" style="78" bestFit="1" customWidth="1"/>
    <col min="1031" max="1036" width="8.5" style="78" customWidth="1"/>
    <col min="1037" max="1281" width="9" style="78"/>
    <col min="1282" max="1283" width="3.125" style="78" customWidth="1"/>
    <col min="1284" max="1284" width="2" style="78" customWidth="1"/>
    <col min="1285" max="1285" width="2.5" style="78" customWidth="1"/>
    <col min="1286" max="1286" width="27.625" style="78" bestFit="1" customWidth="1"/>
    <col min="1287" max="1292" width="8.5" style="78" customWidth="1"/>
    <col min="1293" max="1537" width="9" style="78"/>
    <col min="1538" max="1539" width="3.125" style="78" customWidth="1"/>
    <col min="1540" max="1540" width="2" style="78" customWidth="1"/>
    <col min="1541" max="1541" width="2.5" style="78" customWidth="1"/>
    <col min="1542" max="1542" width="27.625" style="78" bestFit="1" customWidth="1"/>
    <col min="1543" max="1548" width="8.5" style="78" customWidth="1"/>
    <col min="1549" max="1793" width="9" style="78"/>
    <col min="1794" max="1795" width="3.125" style="78" customWidth="1"/>
    <col min="1796" max="1796" width="2" style="78" customWidth="1"/>
    <col min="1797" max="1797" width="2.5" style="78" customWidth="1"/>
    <col min="1798" max="1798" width="27.625" style="78" bestFit="1" customWidth="1"/>
    <col min="1799" max="1804" width="8.5" style="78" customWidth="1"/>
    <col min="1805" max="2049" width="9" style="78"/>
    <col min="2050" max="2051" width="3.125" style="78" customWidth="1"/>
    <col min="2052" max="2052" width="2" style="78" customWidth="1"/>
    <col min="2053" max="2053" width="2.5" style="78" customWidth="1"/>
    <col min="2054" max="2054" width="27.625" style="78" bestFit="1" customWidth="1"/>
    <col min="2055" max="2060" width="8.5" style="78" customWidth="1"/>
    <col min="2061" max="2305" width="9" style="78"/>
    <col min="2306" max="2307" width="3.125" style="78" customWidth="1"/>
    <col min="2308" max="2308" width="2" style="78" customWidth="1"/>
    <col min="2309" max="2309" width="2.5" style="78" customWidth="1"/>
    <col min="2310" max="2310" width="27.625" style="78" bestFit="1" customWidth="1"/>
    <col min="2311" max="2316" width="8.5" style="78" customWidth="1"/>
    <col min="2317" max="2561" width="9" style="78"/>
    <col min="2562" max="2563" width="3.125" style="78" customWidth="1"/>
    <col min="2564" max="2564" width="2" style="78" customWidth="1"/>
    <col min="2565" max="2565" width="2.5" style="78" customWidth="1"/>
    <col min="2566" max="2566" width="27.625" style="78" bestFit="1" customWidth="1"/>
    <col min="2567" max="2572" width="8.5" style="78" customWidth="1"/>
    <col min="2573" max="2817" width="9" style="78"/>
    <col min="2818" max="2819" width="3.125" style="78" customWidth="1"/>
    <col min="2820" max="2820" width="2" style="78" customWidth="1"/>
    <col min="2821" max="2821" width="2.5" style="78" customWidth="1"/>
    <col min="2822" max="2822" width="27.625" style="78" bestFit="1" customWidth="1"/>
    <col min="2823" max="2828" width="8.5" style="78" customWidth="1"/>
    <col min="2829" max="3073" width="9" style="78"/>
    <col min="3074" max="3075" width="3.125" style="78" customWidth="1"/>
    <col min="3076" max="3076" width="2" style="78" customWidth="1"/>
    <col min="3077" max="3077" width="2.5" style="78" customWidth="1"/>
    <col min="3078" max="3078" width="27.625" style="78" bestFit="1" customWidth="1"/>
    <col min="3079" max="3084" width="8.5" style="78" customWidth="1"/>
    <col min="3085" max="3329" width="9" style="78"/>
    <col min="3330" max="3331" width="3.125" style="78" customWidth="1"/>
    <col min="3332" max="3332" width="2" style="78" customWidth="1"/>
    <col min="3333" max="3333" width="2.5" style="78" customWidth="1"/>
    <col min="3334" max="3334" width="27.625" style="78" bestFit="1" customWidth="1"/>
    <col min="3335" max="3340" width="8.5" style="78" customWidth="1"/>
    <col min="3341" max="3585" width="9" style="78"/>
    <col min="3586" max="3587" width="3.125" style="78" customWidth="1"/>
    <col min="3588" max="3588" width="2" style="78" customWidth="1"/>
    <col min="3589" max="3589" width="2.5" style="78" customWidth="1"/>
    <col min="3590" max="3590" width="27.625" style="78" bestFit="1" customWidth="1"/>
    <col min="3591" max="3596" width="8.5" style="78" customWidth="1"/>
    <col min="3597" max="3841" width="9" style="78"/>
    <col min="3842" max="3843" width="3.125" style="78" customWidth="1"/>
    <col min="3844" max="3844" width="2" style="78" customWidth="1"/>
    <col min="3845" max="3845" width="2.5" style="78" customWidth="1"/>
    <col min="3846" max="3846" width="27.625" style="78" bestFit="1" customWidth="1"/>
    <col min="3847" max="3852" width="8.5" style="78" customWidth="1"/>
    <col min="3853" max="4097" width="9" style="78"/>
    <col min="4098" max="4099" width="3.125" style="78" customWidth="1"/>
    <col min="4100" max="4100" width="2" style="78" customWidth="1"/>
    <col min="4101" max="4101" width="2.5" style="78" customWidth="1"/>
    <col min="4102" max="4102" width="27.625" style="78" bestFit="1" customWidth="1"/>
    <col min="4103" max="4108" width="8.5" style="78" customWidth="1"/>
    <col min="4109" max="4353" width="9" style="78"/>
    <col min="4354" max="4355" width="3.125" style="78" customWidth="1"/>
    <col min="4356" max="4356" width="2" style="78" customWidth="1"/>
    <col min="4357" max="4357" width="2.5" style="78" customWidth="1"/>
    <col min="4358" max="4358" width="27.625" style="78" bestFit="1" customWidth="1"/>
    <col min="4359" max="4364" width="8.5" style="78" customWidth="1"/>
    <col min="4365" max="4609" width="9" style="78"/>
    <col min="4610" max="4611" width="3.125" style="78" customWidth="1"/>
    <col min="4612" max="4612" width="2" style="78" customWidth="1"/>
    <col min="4613" max="4613" width="2.5" style="78" customWidth="1"/>
    <col min="4614" max="4614" width="27.625" style="78" bestFit="1" customWidth="1"/>
    <col min="4615" max="4620" width="8.5" style="78" customWidth="1"/>
    <col min="4621" max="4865" width="9" style="78"/>
    <col min="4866" max="4867" width="3.125" style="78" customWidth="1"/>
    <col min="4868" max="4868" width="2" style="78" customWidth="1"/>
    <col min="4869" max="4869" width="2.5" style="78" customWidth="1"/>
    <col min="4870" max="4870" width="27.625" style="78" bestFit="1" customWidth="1"/>
    <col min="4871" max="4876" width="8.5" style="78" customWidth="1"/>
    <col min="4877" max="5121" width="9" style="78"/>
    <col min="5122" max="5123" width="3.125" style="78" customWidth="1"/>
    <col min="5124" max="5124" width="2" style="78" customWidth="1"/>
    <col min="5125" max="5125" width="2.5" style="78" customWidth="1"/>
    <col min="5126" max="5126" width="27.625" style="78" bestFit="1" customWidth="1"/>
    <col min="5127" max="5132" width="8.5" style="78" customWidth="1"/>
    <col min="5133" max="5377" width="9" style="78"/>
    <col min="5378" max="5379" width="3.125" style="78" customWidth="1"/>
    <col min="5380" max="5380" width="2" style="78" customWidth="1"/>
    <col min="5381" max="5381" width="2.5" style="78" customWidth="1"/>
    <col min="5382" max="5382" width="27.625" style="78" bestFit="1" customWidth="1"/>
    <col min="5383" max="5388" width="8.5" style="78" customWidth="1"/>
    <col min="5389" max="5633" width="9" style="78"/>
    <col min="5634" max="5635" width="3.125" style="78" customWidth="1"/>
    <col min="5636" max="5636" width="2" style="78" customWidth="1"/>
    <col min="5637" max="5637" width="2.5" style="78" customWidth="1"/>
    <col min="5638" max="5638" width="27.625" style="78" bestFit="1" customWidth="1"/>
    <col min="5639" max="5644" width="8.5" style="78" customWidth="1"/>
    <col min="5645" max="5889" width="9" style="78"/>
    <col min="5890" max="5891" width="3.125" style="78" customWidth="1"/>
    <col min="5892" max="5892" width="2" style="78" customWidth="1"/>
    <col min="5893" max="5893" width="2.5" style="78" customWidth="1"/>
    <col min="5894" max="5894" width="27.625" style="78" bestFit="1" customWidth="1"/>
    <col min="5895" max="5900" width="8.5" style="78" customWidth="1"/>
    <col min="5901" max="6145" width="9" style="78"/>
    <col min="6146" max="6147" width="3.125" style="78" customWidth="1"/>
    <col min="6148" max="6148" width="2" style="78" customWidth="1"/>
    <col min="6149" max="6149" width="2.5" style="78" customWidth="1"/>
    <col min="6150" max="6150" width="27.625" style="78" bestFit="1" customWidth="1"/>
    <col min="6151" max="6156" width="8.5" style="78" customWidth="1"/>
    <col min="6157" max="6401" width="9" style="78"/>
    <col min="6402" max="6403" width="3.125" style="78" customWidth="1"/>
    <col min="6404" max="6404" width="2" style="78" customWidth="1"/>
    <col min="6405" max="6405" width="2.5" style="78" customWidth="1"/>
    <col min="6406" max="6406" width="27.625" style="78" bestFit="1" customWidth="1"/>
    <col min="6407" max="6412" width="8.5" style="78" customWidth="1"/>
    <col min="6413" max="6657" width="9" style="78"/>
    <col min="6658" max="6659" width="3.125" style="78" customWidth="1"/>
    <col min="6660" max="6660" width="2" style="78" customWidth="1"/>
    <col min="6661" max="6661" width="2.5" style="78" customWidth="1"/>
    <col min="6662" max="6662" width="27.625" style="78" bestFit="1" customWidth="1"/>
    <col min="6663" max="6668" width="8.5" style="78" customWidth="1"/>
    <col min="6669" max="6913" width="9" style="78"/>
    <col min="6914" max="6915" width="3.125" style="78" customWidth="1"/>
    <col min="6916" max="6916" width="2" style="78" customWidth="1"/>
    <col min="6917" max="6917" width="2.5" style="78" customWidth="1"/>
    <col min="6918" max="6918" width="27.625" style="78" bestFit="1" customWidth="1"/>
    <col min="6919" max="6924" width="8.5" style="78" customWidth="1"/>
    <col min="6925" max="7169" width="9" style="78"/>
    <col min="7170" max="7171" width="3.125" style="78" customWidth="1"/>
    <col min="7172" max="7172" width="2" style="78" customWidth="1"/>
    <col min="7173" max="7173" width="2.5" style="78" customWidth="1"/>
    <col min="7174" max="7174" width="27.625" style="78" bestFit="1" customWidth="1"/>
    <col min="7175" max="7180" width="8.5" style="78" customWidth="1"/>
    <col min="7181" max="7425" width="9" style="78"/>
    <col min="7426" max="7427" width="3.125" style="78" customWidth="1"/>
    <col min="7428" max="7428" width="2" style="78" customWidth="1"/>
    <col min="7429" max="7429" width="2.5" style="78" customWidth="1"/>
    <col min="7430" max="7430" width="27.625" style="78" bestFit="1" customWidth="1"/>
    <col min="7431" max="7436" width="8.5" style="78" customWidth="1"/>
    <col min="7437" max="7681" width="9" style="78"/>
    <col min="7682" max="7683" width="3.125" style="78" customWidth="1"/>
    <col min="7684" max="7684" width="2" style="78" customWidth="1"/>
    <col min="7685" max="7685" width="2.5" style="78" customWidth="1"/>
    <col min="7686" max="7686" width="27.625" style="78" bestFit="1" customWidth="1"/>
    <col min="7687" max="7692" width="8.5" style="78" customWidth="1"/>
    <col min="7693" max="7937" width="9" style="78"/>
    <col min="7938" max="7939" width="3.125" style="78" customWidth="1"/>
    <col min="7940" max="7940" width="2" style="78" customWidth="1"/>
    <col min="7941" max="7941" width="2.5" style="78" customWidth="1"/>
    <col min="7942" max="7942" width="27.625" style="78" bestFit="1" customWidth="1"/>
    <col min="7943" max="7948" width="8.5" style="78" customWidth="1"/>
    <col min="7949" max="8193" width="9" style="78"/>
    <col min="8194" max="8195" width="3.125" style="78" customWidth="1"/>
    <col min="8196" max="8196" width="2" style="78" customWidth="1"/>
    <col min="8197" max="8197" width="2.5" style="78" customWidth="1"/>
    <col min="8198" max="8198" width="27.625" style="78" bestFit="1" customWidth="1"/>
    <col min="8199" max="8204" width="8.5" style="78" customWidth="1"/>
    <col min="8205" max="8449" width="9" style="78"/>
    <col min="8450" max="8451" width="3.125" style="78" customWidth="1"/>
    <col min="8452" max="8452" width="2" style="78" customWidth="1"/>
    <col min="8453" max="8453" width="2.5" style="78" customWidth="1"/>
    <col min="8454" max="8454" width="27.625" style="78" bestFit="1" customWidth="1"/>
    <col min="8455" max="8460" width="8.5" style="78" customWidth="1"/>
    <col min="8461" max="8705" width="9" style="78"/>
    <col min="8706" max="8707" width="3.125" style="78" customWidth="1"/>
    <col min="8708" max="8708" width="2" style="78" customWidth="1"/>
    <col min="8709" max="8709" width="2.5" style="78" customWidth="1"/>
    <col min="8710" max="8710" width="27.625" style="78" bestFit="1" customWidth="1"/>
    <col min="8711" max="8716" width="8.5" style="78" customWidth="1"/>
    <col min="8717" max="8961" width="9" style="78"/>
    <col min="8962" max="8963" width="3.125" style="78" customWidth="1"/>
    <col min="8964" max="8964" width="2" style="78" customWidth="1"/>
    <col min="8965" max="8965" width="2.5" style="78" customWidth="1"/>
    <col min="8966" max="8966" width="27.625" style="78" bestFit="1" customWidth="1"/>
    <col min="8967" max="8972" width="8.5" style="78" customWidth="1"/>
    <col min="8973" max="9217" width="9" style="78"/>
    <col min="9218" max="9219" width="3.125" style="78" customWidth="1"/>
    <col min="9220" max="9220" width="2" style="78" customWidth="1"/>
    <col min="9221" max="9221" width="2.5" style="78" customWidth="1"/>
    <col min="9222" max="9222" width="27.625" style="78" bestFit="1" customWidth="1"/>
    <col min="9223" max="9228" width="8.5" style="78" customWidth="1"/>
    <col min="9229" max="9473" width="9" style="78"/>
    <col min="9474" max="9475" width="3.125" style="78" customWidth="1"/>
    <col min="9476" max="9476" width="2" style="78" customWidth="1"/>
    <col min="9477" max="9477" width="2.5" style="78" customWidth="1"/>
    <col min="9478" max="9478" width="27.625" style="78" bestFit="1" customWidth="1"/>
    <col min="9479" max="9484" width="8.5" style="78" customWidth="1"/>
    <col min="9485" max="9729" width="9" style="78"/>
    <col min="9730" max="9731" width="3.125" style="78" customWidth="1"/>
    <col min="9732" max="9732" width="2" style="78" customWidth="1"/>
    <col min="9733" max="9733" width="2.5" style="78" customWidth="1"/>
    <col min="9734" max="9734" width="27.625" style="78" bestFit="1" customWidth="1"/>
    <col min="9735" max="9740" width="8.5" style="78" customWidth="1"/>
    <col min="9741" max="9985" width="9" style="78"/>
    <col min="9986" max="9987" width="3.125" style="78" customWidth="1"/>
    <col min="9988" max="9988" width="2" style="78" customWidth="1"/>
    <col min="9989" max="9989" width="2.5" style="78" customWidth="1"/>
    <col min="9990" max="9990" width="27.625" style="78" bestFit="1" customWidth="1"/>
    <col min="9991" max="9996" width="8.5" style="78" customWidth="1"/>
    <col min="9997" max="10241" width="9" style="78"/>
    <col min="10242" max="10243" width="3.125" style="78" customWidth="1"/>
    <col min="10244" max="10244" width="2" style="78" customWidth="1"/>
    <col min="10245" max="10245" width="2.5" style="78" customWidth="1"/>
    <col min="10246" max="10246" width="27.625" style="78" bestFit="1" customWidth="1"/>
    <col min="10247" max="10252" width="8.5" style="78" customWidth="1"/>
    <col min="10253" max="10497" width="9" style="78"/>
    <col min="10498" max="10499" width="3.125" style="78" customWidth="1"/>
    <col min="10500" max="10500" width="2" style="78" customWidth="1"/>
    <col min="10501" max="10501" width="2.5" style="78" customWidth="1"/>
    <col min="10502" max="10502" width="27.625" style="78" bestFit="1" customWidth="1"/>
    <col min="10503" max="10508" width="8.5" style="78" customWidth="1"/>
    <col min="10509" max="10753" width="9" style="78"/>
    <col min="10754" max="10755" width="3.125" style="78" customWidth="1"/>
    <col min="10756" max="10756" width="2" style="78" customWidth="1"/>
    <col min="10757" max="10757" width="2.5" style="78" customWidth="1"/>
    <col min="10758" max="10758" width="27.625" style="78" bestFit="1" customWidth="1"/>
    <col min="10759" max="10764" width="8.5" style="78" customWidth="1"/>
    <col min="10765" max="11009" width="9" style="78"/>
    <col min="11010" max="11011" width="3.125" style="78" customWidth="1"/>
    <col min="11012" max="11012" width="2" style="78" customWidth="1"/>
    <col min="11013" max="11013" width="2.5" style="78" customWidth="1"/>
    <col min="11014" max="11014" width="27.625" style="78" bestFit="1" customWidth="1"/>
    <col min="11015" max="11020" width="8.5" style="78" customWidth="1"/>
    <col min="11021" max="11265" width="9" style="78"/>
    <col min="11266" max="11267" width="3.125" style="78" customWidth="1"/>
    <col min="11268" max="11268" width="2" style="78" customWidth="1"/>
    <col min="11269" max="11269" width="2.5" style="78" customWidth="1"/>
    <col min="11270" max="11270" width="27.625" style="78" bestFit="1" customWidth="1"/>
    <col min="11271" max="11276" width="8.5" style="78" customWidth="1"/>
    <col min="11277" max="11521" width="9" style="78"/>
    <col min="11522" max="11523" width="3.125" style="78" customWidth="1"/>
    <col min="11524" max="11524" width="2" style="78" customWidth="1"/>
    <col min="11525" max="11525" width="2.5" style="78" customWidth="1"/>
    <col min="11526" max="11526" width="27.625" style="78" bestFit="1" customWidth="1"/>
    <col min="11527" max="11532" width="8.5" style="78" customWidth="1"/>
    <col min="11533" max="11777" width="9" style="78"/>
    <col min="11778" max="11779" width="3.125" style="78" customWidth="1"/>
    <col min="11780" max="11780" width="2" style="78" customWidth="1"/>
    <col min="11781" max="11781" width="2.5" style="78" customWidth="1"/>
    <col min="11782" max="11782" width="27.625" style="78" bestFit="1" customWidth="1"/>
    <col min="11783" max="11788" width="8.5" style="78" customWidth="1"/>
    <col min="11789" max="12033" width="9" style="78"/>
    <col min="12034" max="12035" width="3.125" style="78" customWidth="1"/>
    <col min="12036" max="12036" width="2" style="78" customWidth="1"/>
    <col min="12037" max="12037" width="2.5" style="78" customWidth="1"/>
    <col min="12038" max="12038" width="27.625" style="78" bestFit="1" customWidth="1"/>
    <col min="12039" max="12044" width="8.5" style="78" customWidth="1"/>
    <col min="12045" max="12289" width="9" style="78"/>
    <col min="12290" max="12291" width="3.125" style="78" customWidth="1"/>
    <col min="12292" max="12292" width="2" style="78" customWidth="1"/>
    <col min="12293" max="12293" width="2.5" style="78" customWidth="1"/>
    <col min="12294" max="12294" width="27.625" style="78" bestFit="1" customWidth="1"/>
    <col min="12295" max="12300" width="8.5" style="78" customWidth="1"/>
    <col min="12301" max="12545" width="9" style="78"/>
    <col min="12546" max="12547" width="3.125" style="78" customWidth="1"/>
    <col min="12548" max="12548" width="2" style="78" customWidth="1"/>
    <col min="12549" max="12549" width="2.5" style="78" customWidth="1"/>
    <col min="12550" max="12550" width="27.625" style="78" bestFit="1" customWidth="1"/>
    <col min="12551" max="12556" width="8.5" style="78" customWidth="1"/>
    <col min="12557" max="12801" width="9" style="78"/>
    <col min="12802" max="12803" width="3.125" style="78" customWidth="1"/>
    <col min="12804" max="12804" width="2" style="78" customWidth="1"/>
    <col min="12805" max="12805" width="2.5" style="78" customWidth="1"/>
    <col min="12806" max="12806" width="27.625" style="78" bestFit="1" customWidth="1"/>
    <col min="12807" max="12812" width="8.5" style="78" customWidth="1"/>
    <col min="12813" max="13057" width="9" style="78"/>
    <col min="13058" max="13059" width="3.125" style="78" customWidth="1"/>
    <col min="13060" max="13060" width="2" style="78" customWidth="1"/>
    <col min="13061" max="13061" width="2.5" style="78" customWidth="1"/>
    <col min="13062" max="13062" width="27.625" style="78" bestFit="1" customWidth="1"/>
    <col min="13063" max="13068" width="8.5" style="78" customWidth="1"/>
    <col min="13069" max="13313" width="9" style="78"/>
    <col min="13314" max="13315" width="3.125" style="78" customWidth="1"/>
    <col min="13316" max="13316" width="2" style="78" customWidth="1"/>
    <col min="13317" max="13317" width="2.5" style="78" customWidth="1"/>
    <col min="13318" max="13318" width="27.625" style="78" bestFit="1" customWidth="1"/>
    <col min="13319" max="13324" width="8.5" style="78" customWidth="1"/>
    <col min="13325" max="13569" width="9" style="78"/>
    <col min="13570" max="13571" width="3.125" style="78" customWidth="1"/>
    <col min="13572" max="13572" width="2" style="78" customWidth="1"/>
    <col min="13573" max="13573" width="2.5" style="78" customWidth="1"/>
    <col min="13574" max="13574" width="27.625" style="78" bestFit="1" customWidth="1"/>
    <col min="13575" max="13580" width="8.5" style="78" customWidth="1"/>
    <col min="13581" max="13825" width="9" style="78"/>
    <col min="13826" max="13827" width="3.125" style="78" customWidth="1"/>
    <col min="13828" max="13828" width="2" style="78" customWidth="1"/>
    <col min="13829" max="13829" width="2.5" style="78" customWidth="1"/>
    <col min="13830" max="13830" width="27.625" style="78" bestFit="1" customWidth="1"/>
    <col min="13831" max="13836" width="8.5" style="78" customWidth="1"/>
    <col min="13837" max="14081" width="9" style="78"/>
    <col min="14082" max="14083" width="3.125" style="78" customWidth="1"/>
    <col min="14084" max="14084" width="2" style="78" customWidth="1"/>
    <col min="14085" max="14085" width="2.5" style="78" customWidth="1"/>
    <col min="14086" max="14086" width="27.625" style="78" bestFit="1" customWidth="1"/>
    <col min="14087" max="14092" width="8.5" style="78" customWidth="1"/>
    <col min="14093" max="14337" width="9" style="78"/>
    <col min="14338" max="14339" width="3.125" style="78" customWidth="1"/>
    <col min="14340" max="14340" width="2" style="78" customWidth="1"/>
    <col min="14341" max="14341" width="2.5" style="78" customWidth="1"/>
    <col min="14342" max="14342" width="27.625" style="78" bestFit="1" customWidth="1"/>
    <col min="14343" max="14348" width="8.5" style="78" customWidth="1"/>
    <col min="14349" max="14593" width="9" style="78"/>
    <col min="14594" max="14595" width="3.125" style="78" customWidth="1"/>
    <col min="14596" max="14596" width="2" style="78" customWidth="1"/>
    <col min="14597" max="14597" width="2.5" style="78" customWidth="1"/>
    <col min="14598" max="14598" width="27.625" style="78" bestFit="1" customWidth="1"/>
    <col min="14599" max="14604" width="8.5" style="78" customWidth="1"/>
    <col min="14605" max="14849" width="9" style="78"/>
    <col min="14850" max="14851" width="3.125" style="78" customWidth="1"/>
    <col min="14852" max="14852" width="2" style="78" customWidth="1"/>
    <col min="14853" max="14853" width="2.5" style="78" customWidth="1"/>
    <col min="14854" max="14854" width="27.625" style="78" bestFit="1" customWidth="1"/>
    <col min="14855" max="14860" width="8.5" style="78" customWidth="1"/>
    <col min="14861" max="15105" width="9" style="78"/>
    <col min="15106" max="15107" width="3.125" style="78" customWidth="1"/>
    <col min="15108" max="15108" width="2" style="78" customWidth="1"/>
    <col min="15109" max="15109" width="2.5" style="78" customWidth="1"/>
    <col min="15110" max="15110" width="27.625" style="78" bestFit="1" customWidth="1"/>
    <col min="15111" max="15116" width="8.5" style="78" customWidth="1"/>
    <col min="15117" max="15361" width="9" style="78"/>
    <col min="15362" max="15363" width="3.125" style="78" customWidth="1"/>
    <col min="15364" max="15364" width="2" style="78" customWidth="1"/>
    <col min="15365" max="15365" width="2.5" style="78" customWidth="1"/>
    <col min="15366" max="15366" width="27.625" style="78" bestFit="1" customWidth="1"/>
    <col min="15367" max="15372" width="8.5" style="78" customWidth="1"/>
    <col min="15373" max="15617" width="9" style="78"/>
    <col min="15618" max="15619" width="3.125" style="78" customWidth="1"/>
    <col min="15620" max="15620" width="2" style="78" customWidth="1"/>
    <col min="15621" max="15621" width="2.5" style="78" customWidth="1"/>
    <col min="15622" max="15622" width="27.625" style="78" bestFit="1" customWidth="1"/>
    <col min="15623" max="15628" width="8.5" style="78" customWidth="1"/>
    <col min="15629" max="15873" width="9" style="78"/>
    <col min="15874" max="15875" width="3.125" style="78" customWidth="1"/>
    <col min="15876" max="15876" width="2" style="78" customWidth="1"/>
    <col min="15877" max="15877" width="2.5" style="78" customWidth="1"/>
    <col min="15878" max="15878" width="27.625" style="78" bestFit="1" customWidth="1"/>
    <col min="15879" max="15884" width="8.5" style="78" customWidth="1"/>
    <col min="15885" max="16129" width="9" style="78"/>
    <col min="16130" max="16131" width="3.125" style="78" customWidth="1"/>
    <col min="16132" max="16132" width="2" style="78" customWidth="1"/>
    <col min="16133" max="16133" width="2.5" style="78" customWidth="1"/>
    <col min="16134" max="16134" width="27.625" style="78" bestFit="1" customWidth="1"/>
    <col min="16135" max="16140" width="8.5" style="78" customWidth="1"/>
    <col min="16141" max="16384" width="9" style="78"/>
  </cols>
  <sheetData>
    <row r="1" spans="1:12" ht="14.25">
      <c r="A1" s="1" t="s">
        <v>688</v>
      </c>
      <c r="I1" s="535">
        <f>'1'!$F$10</f>
        <v>0</v>
      </c>
      <c r="J1" s="535"/>
      <c r="K1" s="535"/>
      <c r="L1" s="535"/>
    </row>
    <row r="2" spans="1:12" ht="22.5" customHeight="1">
      <c r="A2" s="774" t="s">
        <v>241</v>
      </c>
      <c r="B2" s="774"/>
      <c r="C2" s="774"/>
      <c r="D2" s="774"/>
      <c r="E2" s="774"/>
      <c r="F2" s="774"/>
      <c r="G2" s="774"/>
      <c r="H2" s="774"/>
      <c r="I2" s="774"/>
      <c r="J2" s="774"/>
      <c r="K2" s="774"/>
      <c r="L2" s="774"/>
    </row>
    <row r="3" spans="1:12" ht="17.25" customHeight="1">
      <c r="A3" s="775" t="s">
        <v>242</v>
      </c>
      <c r="B3" s="776"/>
      <c r="C3" s="776"/>
      <c r="D3" s="776"/>
      <c r="E3" s="776"/>
      <c r="F3" s="776"/>
      <c r="G3" s="776"/>
      <c r="H3" s="776"/>
      <c r="I3" s="776"/>
      <c r="J3" s="776"/>
      <c r="K3" s="776"/>
      <c r="L3" s="776"/>
    </row>
    <row r="4" spans="1:12">
      <c r="J4" s="777"/>
      <c r="K4" s="777"/>
      <c r="L4" s="777"/>
    </row>
    <row r="5" spans="1:12" ht="18" customHeight="1">
      <c r="A5" s="778" t="s">
        <v>243</v>
      </c>
      <c r="B5" s="779"/>
      <c r="C5" s="779"/>
      <c r="D5" s="779"/>
      <c r="E5" s="779"/>
      <c r="F5" s="765" t="s">
        <v>244</v>
      </c>
      <c r="G5" s="766"/>
      <c r="H5" s="766"/>
      <c r="I5" s="767"/>
      <c r="J5" s="768" t="s">
        <v>245</v>
      </c>
      <c r="K5" s="770" t="s">
        <v>246</v>
      </c>
      <c r="L5" s="772" t="s">
        <v>247</v>
      </c>
    </row>
    <row r="6" spans="1:12" ht="18" customHeight="1">
      <c r="A6" s="780"/>
      <c r="B6" s="781"/>
      <c r="C6" s="781"/>
      <c r="D6" s="781"/>
      <c r="E6" s="781"/>
      <c r="F6" s="79" t="s">
        <v>248</v>
      </c>
      <c r="G6" s="80" t="s">
        <v>249</v>
      </c>
      <c r="H6" s="80" t="s">
        <v>250</v>
      </c>
      <c r="I6" s="80" t="s">
        <v>251</v>
      </c>
      <c r="J6" s="769"/>
      <c r="K6" s="771"/>
      <c r="L6" s="773"/>
    </row>
    <row r="7" spans="1:12">
      <c r="A7" s="782" t="s">
        <v>252</v>
      </c>
      <c r="B7" s="785" t="s">
        <v>253</v>
      </c>
      <c r="C7" s="81" t="s">
        <v>254</v>
      </c>
      <c r="D7" s="82"/>
      <c r="E7" s="82"/>
      <c r="F7" s="83"/>
      <c r="G7" s="84"/>
      <c r="H7" s="84"/>
      <c r="I7" s="84"/>
      <c r="J7" s="84"/>
      <c r="K7" s="84"/>
      <c r="L7" s="85"/>
    </row>
    <row r="8" spans="1:12">
      <c r="A8" s="783"/>
      <c r="B8" s="786"/>
      <c r="C8" s="86"/>
      <c r="D8" s="87" t="s">
        <v>255</v>
      </c>
      <c r="E8" s="88"/>
      <c r="F8" s="89"/>
      <c r="G8" s="90"/>
      <c r="H8" s="90"/>
      <c r="I8" s="90"/>
      <c r="J8" s="90"/>
      <c r="K8" s="90"/>
      <c r="L8" s="91"/>
    </row>
    <row r="9" spans="1:12">
      <c r="A9" s="783"/>
      <c r="B9" s="786"/>
      <c r="C9" s="86"/>
      <c r="D9" s="87"/>
      <c r="E9" s="87" t="s">
        <v>256</v>
      </c>
      <c r="F9" s="92"/>
      <c r="G9" s="93"/>
      <c r="H9" s="93"/>
      <c r="I9" s="93"/>
      <c r="J9" s="93"/>
      <c r="K9" s="93"/>
      <c r="L9" s="94"/>
    </row>
    <row r="10" spans="1:12">
      <c r="A10" s="783"/>
      <c r="B10" s="786"/>
      <c r="C10" s="86"/>
      <c r="D10" s="87"/>
      <c r="E10" s="87" t="s">
        <v>257</v>
      </c>
      <c r="F10" s="92"/>
      <c r="G10" s="93"/>
      <c r="H10" s="93"/>
      <c r="I10" s="93"/>
      <c r="J10" s="93"/>
      <c r="K10" s="93"/>
      <c r="L10" s="94"/>
    </row>
    <row r="11" spans="1:12">
      <c r="A11" s="783"/>
      <c r="B11" s="786"/>
      <c r="C11" s="86"/>
      <c r="D11" s="87"/>
      <c r="E11" s="87" t="s">
        <v>258</v>
      </c>
      <c r="F11" s="92"/>
      <c r="G11" s="93"/>
      <c r="H11" s="93"/>
      <c r="I11" s="93"/>
      <c r="J11" s="93"/>
      <c r="K11" s="93"/>
      <c r="L11" s="94"/>
    </row>
    <row r="12" spans="1:12">
      <c r="A12" s="783"/>
      <c r="B12" s="786"/>
      <c r="C12" s="86"/>
      <c r="D12" s="87" t="s">
        <v>259</v>
      </c>
      <c r="E12" s="87"/>
      <c r="F12" s="92"/>
      <c r="G12" s="93"/>
      <c r="H12" s="93"/>
      <c r="I12" s="93"/>
      <c r="J12" s="93"/>
      <c r="K12" s="93"/>
      <c r="L12" s="94"/>
    </row>
    <row r="13" spans="1:12">
      <c r="A13" s="783"/>
      <c r="B13" s="786"/>
      <c r="C13" s="86"/>
      <c r="D13" s="88"/>
      <c r="E13" s="87" t="s">
        <v>260</v>
      </c>
      <c r="F13" s="92"/>
      <c r="G13" s="93"/>
      <c r="H13" s="93"/>
      <c r="I13" s="93"/>
      <c r="J13" s="93"/>
      <c r="K13" s="93"/>
      <c r="L13" s="94"/>
    </row>
    <row r="14" spans="1:12">
      <c r="A14" s="783"/>
      <c r="B14" s="786"/>
      <c r="C14" s="86"/>
      <c r="D14" s="88"/>
      <c r="E14" s="87" t="s">
        <v>256</v>
      </c>
      <c r="F14" s="92"/>
      <c r="G14" s="93"/>
      <c r="H14" s="93"/>
      <c r="I14" s="93"/>
      <c r="J14" s="93"/>
      <c r="K14" s="93"/>
      <c r="L14" s="94"/>
    </row>
    <row r="15" spans="1:12">
      <c r="A15" s="783"/>
      <c r="B15" s="786"/>
      <c r="C15" s="86"/>
      <c r="D15" s="88"/>
      <c r="E15" s="87" t="s">
        <v>261</v>
      </c>
      <c r="F15" s="92"/>
      <c r="G15" s="93"/>
      <c r="H15" s="93"/>
      <c r="I15" s="93"/>
      <c r="J15" s="93"/>
      <c r="K15" s="93"/>
      <c r="L15" s="94"/>
    </row>
    <row r="16" spans="1:12">
      <c r="A16" s="783"/>
      <c r="B16" s="786"/>
      <c r="C16" s="86"/>
      <c r="D16" s="88"/>
      <c r="E16" s="87" t="s">
        <v>262</v>
      </c>
      <c r="F16" s="92"/>
      <c r="G16" s="93"/>
      <c r="H16" s="93"/>
      <c r="I16" s="93"/>
      <c r="J16" s="93"/>
      <c r="K16" s="93"/>
      <c r="L16" s="94"/>
    </row>
    <row r="17" spans="1:12">
      <c r="A17" s="783"/>
      <c r="B17" s="786"/>
      <c r="C17" s="86"/>
      <c r="D17" s="88"/>
      <c r="E17" s="87" t="s">
        <v>263</v>
      </c>
      <c r="F17" s="92"/>
      <c r="G17" s="93"/>
      <c r="H17" s="93"/>
      <c r="I17" s="93"/>
      <c r="J17" s="93"/>
      <c r="K17" s="93"/>
      <c r="L17" s="94"/>
    </row>
    <row r="18" spans="1:12">
      <c r="A18" s="783"/>
      <c r="B18" s="786"/>
      <c r="C18" s="86"/>
      <c r="D18" s="88"/>
      <c r="E18" s="87" t="s">
        <v>264</v>
      </c>
      <c r="F18" s="92"/>
      <c r="G18" s="93"/>
      <c r="H18" s="93"/>
      <c r="I18" s="93"/>
      <c r="J18" s="93"/>
      <c r="K18" s="93"/>
      <c r="L18" s="94"/>
    </row>
    <row r="19" spans="1:12">
      <c r="A19" s="783"/>
      <c r="B19" s="786"/>
      <c r="C19" s="86"/>
      <c r="D19" s="88"/>
      <c r="E19" s="87" t="s">
        <v>265</v>
      </c>
      <c r="F19" s="92"/>
      <c r="G19" s="93"/>
      <c r="H19" s="93"/>
      <c r="I19" s="93"/>
      <c r="J19" s="93"/>
      <c r="K19" s="93"/>
      <c r="L19" s="94"/>
    </row>
    <row r="20" spans="1:12">
      <c r="A20" s="783"/>
      <c r="B20" s="786"/>
      <c r="C20" s="86"/>
      <c r="D20" s="88"/>
      <c r="E20" s="87" t="s">
        <v>266</v>
      </c>
      <c r="F20" s="92"/>
      <c r="G20" s="93"/>
      <c r="H20" s="93"/>
      <c r="I20" s="93"/>
      <c r="J20" s="93"/>
      <c r="K20" s="93"/>
      <c r="L20" s="94"/>
    </row>
    <row r="21" spans="1:12">
      <c r="A21" s="783"/>
      <c r="B21" s="786"/>
      <c r="C21" s="86"/>
      <c r="D21" s="87" t="s">
        <v>267</v>
      </c>
      <c r="E21" s="87"/>
      <c r="F21" s="92"/>
      <c r="G21" s="93"/>
      <c r="H21" s="93"/>
      <c r="I21" s="93"/>
      <c r="J21" s="93"/>
      <c r="K21" s="93"/>
      <c r="L21" s="94"/>
    </row>
    <row r="22" spans="1:12">
      <c r="A22" s="783"/>
      <c r="B22" s="786"/>
      <c r="C22" s="86"/>
      <c r="D22" s="88"/>
      <c r="E22" s="87" t="s">
        <v>260</v>
      </c>
      <c r="F22" s="92"/>
      <c r="G22" s="93"/>
      <c r="H22" s="93"/>
      <c r="I22" s="93"/>
      <c r="J22" s="93"/>
      <c r="K22" s="93"/>
      <c r="L22" s="94"/>
    </row>
    <row r="23" spans="1:12">
      <c r="A23" s="783"/>
      <c r="B23" s="786"/>
      <c r="C23" s="86"/>
      <c r="D23" s="88"/>
      <c r="E23" s="87" t="s">
        <v>256</v>
      </c>
      <c r="F23" s="92"/>
      <c r="G23" s="93"/>
      <c r="H23" s="93"/>
      <c r="I23" s="93"/>
      <c r="J23" s="93"/>
      <c r="K23" s="93"/>
      <c r="L23" s="94"/>
    </row>
    <row r="24" spans="1:12">
      <c r="A24" s="783"/>
      <c r="B24" s="786"/>
      <c r="C24" s="86"/>
      <c r="D24" s="88"/>
      <c r="E24" s="87" t="s">
        <v>261</v>
      </c>
      <c r="F24" s="92"/>
      <c r="G24" s="93"/>
      <c r="H24" s="93"/>
      <c r="I24" s="93"/>
      <c r="J24" s="93"/>
      <c r="K24" s="93"/>
      <c r="L24" s="94"/>
    </row>
    <row r="25" spans="1:12">
      <c r="A25" s="783"/>
      <c r="B25" s="786"/>
      <c r="C25" s="86"/>
      <c r="D25" s="88"/>
      <c r="E25" s="87" t="s">
        <v>262</v>
      </c>
      <c r="F25" s="92"/>
      <c r="G25" s="93"/>
      <c r="H25" s="93"/>
      <c r="I25" s="93"/>
      <c r="J25" s="93"/>
      <c r="K25" s="93"/>
      <c r="L25" s="94"/>
    </row>
    <row r="26" spans="1:12">
      <c r="A26" s="783"/>
      <c r="B26" s="786"/>
      <c r="C26" s="86"/>
      <c r="D26" s="88"/>
      <c r="E26" s="87" t="s">
        <v>263</v>
      </c>
      <c r="F26" s="92"/>
      <c r="G26" s="93"/>
      <c r="H26" s="93"/>
      <c r="I26" s="93"/>
      <c r="J26" s="93"/>
      <c r="K26" s="93"/>
      <c r="L26" s="94"/>
    </row>
    <row r="27" spans="1:12">
      <c r="A27" s="783"/>
      <c r="B27" s="786"/>
      <c r="C27" s="86"/>
      <c r="D27" s="88"/>
      <c r="E27" s="87" t="s">
        <v>264</v>
      </c>
      <c r="F27" s="92"/>
      <c r="G27" s="93"/>
      <c r="H27" s="93"/>
      <c r="I27" s="93"/>
      <c r="J27" s="93"/>
      <c r="K27" s="93"/>
      <c r="L27" s="94"/>
    </row>
    <row r="28" spans="1:12">
      <c r="A28" s="783"/>
      <c r="B28" s="786"/>
      <c r="C28" s="86"/>
      <c r="D28" s="88"/>
      <c r="E28" s="87" t="s">
        <v>265</v>
      </c>
      <c r="F28" s="92"/>
      <c r="G28" s="93"/>
      <c r="H28" s="93"/>
      <c r="I28" s="93"/>
      <c r="J28" s="93"/>
      <c r="K28" s="93"/>
      <c r="L28" s="94"/>
    </row>
    <row r="29" spans="1:12">
      <c r="A29" s="783"/>
      <c r="B29" s="786"/>
      <c r="C29" s="86"/>
      <c r="D29" s="88"/>
      <c r="E29" s="87" t="s">
        <v>266</v>
      </c>
      <c r="F29" s="92"/>
      <c r="G29" s="93"/>
      <c r="H29" s="93"/>
      <c r="I29" s="93"/>
      <c r="J29" s="93"/>
      <c r="K29" s="93"/>
      <c r="L29" s="94"/>
    </row>
    <row r="30" spans="1:12">
      <c r="A30" s="783"/>
      <c r="B30" s="786"/>
      <c r="C30" s="86"/>
      <c r="D30" s="87" t="s">
        <v>268</v>
      </c>
      <c r="E30" s="88"/>
      <c r="F30" s="89"/>
      <c r="G30" s="90"/>
      <c r="H30" s="90"/>
      <c r="I30" s="90"/>
      <c r="J30" s="90"/>
      <c r="K30" s="90"/>
      <c r="L30" s="91"/>
    </row>
    <row r="31" spans="1:12">
      <c r="A31" s="783"/>
      <c r="B31" s="786"/>
      <c r="C31" s="86"/>
      <c r="D31" s="87"/>
      <c r="E31" s="87" t="s">
        <v>268</v>
      </c>
      <c r="F31" s="89"/>
      <c r="G31" s="90"/>
      <c r="H31" s="90"/>
      <c r="I31" s="90"/>
      <c r="J31" s="90"/>
      <c r="K31" s="90"/>
      <c r="L31" s="91"/>
    </row>
    <row r="32" spans="1:12">
      <c r="A32" s="783"/>
      <c r="B32" s="786"/>
      <c r="C32" s="86"/>
      <c r="D32" s="87"/>
      <c r="E32" s="87" t="s">
        <v>269</v>
      </c>
      <c r="F32" s="89"/>
      <c r="G32" s="90"/>
      <c r="H32" s="90"/>
      <c r="I32" s="90"/>
      <c r="J32" s="90"/>
      <c r="K32" s="90"/>
      <c r="L32" s="91"/>
    </row>
    <row r="33" spans="1:12">
      <c r="A33" s="783"/>
      <c r="B33" s="786"/>
      <c r="C33" s="86"/>
      <c r="D33" s="95" t="s">
        <v>270</v>
      </c>
      <c r="E33" s="95"/>
      <c r="F33" s="89"/>
      <c r="G33" s="90"/>
      <c r="H33" s="90"/>
      <c r="I33" s="90"/>
      <c r="J33" s="90"/>
      <c r="K33" s="90"/>
      <c r="L33" s="91"/>
    </row>
    <row r="34" spans="1:12">
      <c r="A34" s="783"/>
      <c r="B34" s="786"/>
      <c r="C34" s="86"/>
      <c r="D34" s="95"/>
      <c r="E34" s="95" t="s">
        <v>271</v>
      </c>
      <c r="F34" s="89"/>
      <c r="G34" s="90"/>
      <c r="H34" s="90"/>
      <c r="I34" s="90"/>
      <c r="J34" s="90"/>
      <c r="K34" s="90"/>
      <c r="L34" s="91"/>
    </row>
    <row r="35" spans="1:12">
      <c r="A35" s="783"/>
      <c r="B35" s="786"/>
      <c r="C35" s="86"/>
      <c r="D35" s="95"/>
      <c r="E35" s="95" t="s">
        <v>272</v>
      </c>
      <c r="F35" s="89"/>
      <c r="G35" s="90"/>
      <c r="H35" s="90"/>
      <c r="I35" s="90"/>
      <c r="J35" s="90"/>
      <c r="K35" s="90"/>
      <c r="L35" s="91"/>
    </row>
    <row r="36" spans="1:12">
      <c r="A36" s="783"/>
      <c r="B36" s="786"/>
      <c r="C36" s="86"/>
      <c r="D36" s="95"/>
      <c r="E36" s="95" t="s">
        <v>273</v>
      </c>
      <c r="F36" s="89"/>
      <c r="G36" s="90"/>
      <c r="H36" s="90"/>
      <c r="I36" s="90"/>
      <c r="J36" s="90"/>
      <c r="K36" s="90"/>
      <c r="L36" s="91"/>
    </row>
    <row r="37" spans="1:12">
      <c r="A37" s="783"/>
      <c r="B37" s="786"/>
      <c r="C37" s="86"/>
      <c r="D37" s="87" t="s">
        <v>274</v>
      </c>
      <c r="E37" s="87"/>
      <c r="F37" s="89"/>
      <c r="G37" s="90"/>
      <c r="H37" s="90"/>
      <c r="I37" s="90"/>
      <c r="J37" s="90"/>
      <c r="K37" s="90"/>
      <c r="L37" s="91"/>
    </row>
    <row r="38" spans="1:12">
      <c r="A38" s="783"/>
      <c r="B38" s="786"/>
      <c r="C38" s="86"/>
      <c r="D38" s="87"/>
      <c r="E38" s="87" t="s">
        <v>275</v>
      </c>
      <c r="F38" s="89"/>
      <c r="G38" s="90"/>
      <c r="H38" s="90"/>
      <c r="I38" s="90"/>
      <c r="J38" s="90"/>
      <c r="K38" s="90"/>
      <c r="L38" s="91"/>
    </row>
    <row r="39" spans="1:12">
      <c r="A39" s="783"/>
      <c r="B39" s="786"/>
      <c r="C39" s="86"/>
      <c r="D39" s="87"/>
      <c r="E39" s="87" t="s">
        <v>276</v>
      </c>
      <c r="F39" s="89"/>
      <c r="G39" s="90"/>
      <c r="H39" s="90"/>
      <c r="I39" s="90"/>
      <c r="J39" s="90"/>
      <c r="K39" s="90"/>
      <c r="L39" s="91"/>
    </row>
    <row r="40" spans="1:12">
      <c r="A40" s="783"/>
      <c r="B40" s="786"/>
      <c r="C40" s="86"/>
      <c r="D40" s="87"/>
      <c r="E40" s="96" t="s">
        <v>277</v>
      </c>
      <c r="F40" s="89"/>
      <c r="G40" s="90"/>
      <c r="H40" s="90"/>
      <c r="I40" s="90"/>
      <c r="J40" s="90"/>
      <c r="K40" s="90"/>
      <c r="L40" s="91"/>
    </row>
    <row r="41" spans="1:12">
      <c r="A41" s="783"/>
      <c r="B41" s="786"/>
      <c r="C41" s="86"/>
      <c r="D41" s="87"/>
      <c r="E41" s="87" t="s">
        <v>278</v>
      </c>
      <c r="F41" s="89"/>
      <c r="G41" s="90"/>
      <c r="H41" s="90"/>
      <c r="I41" s="90"/>
      <c r="J41" s="90"/>
      <c r="K41" s="90"/>
      <c r="L41" s="91"/>
    </row>
    <row r="42" spans="1:12">
      <c r="A42" s="783"/>
      <c r="B42" s="786"/>
      <c r="C42" s="86"/>
      <c r="D42" s="87"/>
      <c r="E42" s="87" t="s">
        <v>279</v>
      </c>
      <c r="F42" s="89"/>
      <c r="G42" s="90"/>
      <c r="H42" s="90"/>
      <c r="I42" s="90"/>
      <c r="J42" s="90"/>
      <c r="K42" s="90"/>
      <c r="L42" s="91"/>
    </row>
    <row r="43" spans="1:12">
      <c r="A43" s="783"/>
      <c r="B43" s="786"/>
      <c r="C43" s="86"/>
      <c r="D43" s="87"/>
      <c r="E43" s="87" t="s">
        <v>280</v>
      </c>
      <c r="F43" s="89"/>
      <c r="G43" s="90"/>
      <c r="H43" s="90"/>
      <c r="I43" s="90"/>
      <c r="J43" s="90"/>
      <c r="K43" s="90"/>
      <c r="L43" s="91"/>
    </row>
    <row r="44" spans="1:12">
      <c r="A44" s="783"/>
      <c r="B44" s="786"/>
      <c r="C44" s="86"/>
      <c r="D44" s="87"/>
      <c r="E44" s="87" t="s">
        <v>281</v>
      </c>
      <c r="F44" s="89"/>
      <c r="G44" s="90"/>
      <c r="H44" s="90"/>
      <c r="I44" s="90"/>
      <c r="J44" s="90"/>
      <c r="K44" s="90"/>
      <c r="L44" s="91"/>
    </row>
    <row r="45" spans="1:12">
      <c r="A45" s="783"/>
      <c r="B45" s="786"/>
      <c r="C45" s="86"/>
      <c r="D45" s="87"/>
      <c r="E45" s="97" t="s">
        <v>282</v>
      </c>
      <c r="F45" s="89"/>
      <c r="G45" s="90"/>
      <c r="H45" s="90"/>
      <c r="I45" s="90"/>
      <c r="J45" s="90"/>
      <c r="K45" s="90"/>
      <c r="L45" s="91"/>
    </row>
    <row r="46" spans="1:12">
      <c r="A46" s="783"/>
      <c r="B46" s="786"/>
      <c r="C46" s="86"/>
      <c r="D46" s="87"/>
      <c r="E46" s="87" t="s">
        <v>283</v>
      </c>
      <c r="F46" s="89"/>
      <c r="G46" s="90"/>
      <c r="H46" s="90"/>
      <c r="I46" s="90"/>
      <c r="J46" s="90"/>
      <c r="K46" s="90"/>
      <c r="L46" s="91"/>
    </row>
    <row r="47" spans="1:12">
      <c r="A47" s="783"/>
      <c r="B47" s="786"/>
      <c r="C47" s="86"/>
      <c r="D47" s="87" t="s">
        <v>284</v>
      </c>
      <c r="E47" s="87"/>
      <c r="F47" s="89"/>
      <c r="G47" s="90"/>
      <c r="H47" s="90"/>
      <c r="I47" s="90"/>
      <c r="J47" s="90"/>
      <c r="K47" s="90"/>
      <c r="L47" s="91"/>
    </row>
    <row r="48" spans="1:12">
      <c r="A48" s="783"/>
      <c r="B48" s="786"/>
      <c r="C48" s="86"/>
      <c r="D48" s="87"/>
      <c r="E48" s="87" t="s">
        <v>285</v>
      </c>
      <c r="F48" s="89"/>
      <c r="G48" s="90"/>
      <c r="H48" s="90"/>
      <c r="I48" s="90"/>
      <c r="J48" s="90"/>
      <c r="K48" s="90"/>
      <c r="L48" s="91"/>
    </row>
    <row r="49" spans="1:12">
      <c r="A49" s="783"/>
      <c r="B49" s="786"/>
      <c r="C49" s="86"/>
      <c r="D49" s="87"/>
      <c r="E49" s="87" t="s">
        <v>286</v>
      </c>
      <c r="F49" s="89"/>
      <c r="G49" s="90"/>
      <c r="H49" s="90"/>
      <c r="I49" s="90"/>
      <c r="J49" s="90"/>
      <c r="K49" s="90"/>
      <c r="L49" s="91"/>
    </row>
    <row r="50" spans="1:12">
      <c r="A50" s="783"/>
      <c r="B50" s="786"/>
      <c r="C50" s="86"/>
      <c r="D50" s="87"/>
      <c r="E50" s="87" t="s">
        <v>287</v>
      </c>
      <c r="F50" s="89"/>
      <c r="G50" s="90"/>
      <c r="H50" s="90"/>
      <c r="I50" s="90"/>
      <c r="J50" s="90"/>
      <c r="K50" s="90"/>
      <c r="L50" s="91"/>
    </row>
    <row r="51" spans="1:12">
      <c r="A51" s="783"/>
      <c r="B51" s="786"/>
      <c r="C51" s="86"/>
      <c r="D51" s="87"/>
      <c r="E51" s="87" t="s">
        <v>284</v>
      </c>
      <c r="F51" s="89"/>
      <c r="G51" s="90"/>
      <c r="H51" s="90"/>
      <c r="I51" s="90"/>
      <c r="J51" s="90"/>
      <c r="K51" s="90"/>
      <c r="L51" s="91"/>
    </row>
    <row r="52" spans="1:12">
      <c r="A52" s="783"/>
      <c r="B52" s="786"/>
      <c r="C52" s="86"/>
      <c r="D52" s="87"/>
      <c r="E52" s="87" t="s">
        <v>288</v>
      </c>
      <c r="F52" s="89"/>
      <c r="G52" s="90"/>
      <c r="H52" s="90"/>
      <c r="I52" s="90"/>
      <c r="J52" s="90"/>
      <c r="K52" s="90"/>
      <c r="L52" s="91"/>
    </row>
    <row r="53" spans="1:12">
      <c r="A53" s="783"/>
      <c r="B53" s="786"/>
      <c r="C53" s="86" t="s">
        <v>289</v>
      </c>
      <c r="D53" s="87"/>
      <c r="E53" s="87"/>
      <c r="F53" s="89"/>
      <c r="G53" s="90"/>
      <c r="H53" s="90"/>
      <c r="I53" s="90"/>
      <c r="J53" s="90"/>
      <c r="K53" s="90"/>
      <c r="L53" s="91"/>
    </row>
    <row r="54" spans="1:12">
      <c r="A54" s="783"/>
      <c r="B54" s="786"/>
      <c r="C54" s="86"/>
      <c r="D54" s="87" t="s">
        <v>290</v>
      </c>
      <c r="E54" s="88"/>
      <c r="F54" s="89"/>
      <c r="G54" s="90"/>
      <c r="H54" s="90"/>
      <c r="I54" s="90"/>
      <c r="J54" s="90"/>
      <c r="K54" s="90"/>
      <c r="L54" s="91"/>
    </row>
    <row r="55" spans="1:12">
      <c r="A55" s="783"/>
      <c r="B55" s="786"/>
      <c r="C55" s="86"/>
      <c r="E55" s="87" t="s">
        <v>291</v>
      </c>
      <c r="F55" s="89"/>
      <c r="G55" s="90"/>
      <c r="H55" s="90"/>
      <c r="I55" s="90"/>
      <c r="J55" s="90"/>
      <c r="K55" s="90"/>
      <c r="L55" s="91"/>
    </row>
    <row r="56" spans="1:12">
      <c r="A56" s="783"/>
      <c r="B56" s="786"/>
      <c r="C56" s="86"/>
      <c r="E56" s="87" t="s">
        <v>271</v>
      </c>
      <c r="F56" s="89"/>
      <c r="G56" s="90"/>
      <c r="H56" s="90"/>
      <c r="I56" s="90"/>
      <c r="J56" s="90"/>
      <c r="K56" s="90"/>
      <c r="L56" s="91"/>
    </row>
    <row r="57" spans="1:12">
      <c r="A57" s="783"/>
      <c r="B57" s="786"/>
      <c r="C57" s="86"/>
      <c r="E57" s="87" t="s">
        <v>283</v>
      </c>
      <c r="F57" s="89"/>
      <c r="G57" s="90"/>
      <c r="H57" s="90"/>
      <c r="I57" s="90"/>
      <c r="J57" s="90"/>
      <c r="K57" s="90"/>
      <c r="L57" s="91"/>
    </row>
    <row r="58" spans="1:12">
      <c r="A58" s="783"/>
      <c r="B58" s="786"/>
      <c r="C58" s="86"/>
      <c r="E58" s="87" t="s">
        <v>284</v>
      </c>
      <c r="F58" s="89"/>
      <c r="G58" s="90"/>
      <c r="H58" s="90"/>
      <c r="I58" s="90"/>
      <c r="J58" s="90"/>
      <c r="K58" s="90"/>
      <c r="L58" s="91"/>
    </row>
    <row r="59" spans="1:12">
      <c r="A59" s="783"/>
      <c r="B59" s="786"/>
      <c r="C59" s="86"/>
      <c r="D59" s="87" t="s">
        <v>292</v>
      </c>
      <c r="E59" s="88"/>
      <c r="F59" s="89"/>
      <c r="G59" s="90"/>
      <c r="H59" s="90"/>
      <c r="I59" s="90"/>
      <c r="J59" s="90"/>
      <c r="K59" s="90"/>
      <c r="L59" s="91"/>
    </row>
    <row r="60" spans="1:12">
      <c r="A60" s="783"/>
      <c r="B60" s="786"/>
      <c r="C60" s="86"/>
      <c r="D60" s="88"/>
      <c r="E60" s="87" t="s">
        <v>293</v>
      </c>
      <c r="F60" s="89"/>
      <c r="G60" s="90"/>
      <c r="H60" s="90"/>
      <c r="I60" s="90"/>
      <c r="J60" s="90"/>
      <c r="K60" s="90"/>
      <c r="L60" s="91"/>
    </row>
    <row r="61" spans="1:12">
      <c r="A61" s="783"/>
      <c r="B61" s="786"/>
      <c r="C61" s="86"/>
      <c r="D61" s="87"/>
      <c r="E61" s="87" t="s">
        <v>283</v>
      </c>
      <c r="F61" s="89"/>
      <c r="G61" s="90"/>
      <c r="H61" s="90"/>
      <c r="I61" s="90"/>
      <c r="J61" s="90"/>
      <c r="K61" s="90"/>
      <c r="L61" s="91"/>
    </row>
    <row r="62" spans="1:12">
      <c r="A62" s="783"/>
      <c r="B62" s="786"/>
      <c r="C62" s="86"/>
      <c r="D62" s="87"/>
      <c r="E62" s="87" t="s">
        <v>285</v>
      </c>
      <c r="F62" s="89"/>
      <c r="G62" s="90"/>
      <c r="H62" s="90"/>
      <c r="I62" s="90"/>
      <c r="J62" s="90"/>
      <c r="K62" s="90"/>
      <c r="L62" s="91"/>
    </row>
    <row r="63" spans="1:12">
      <c r="A63" s="783"/>
      <c r="B63" s="786"/>
      <c r="C63" s="86"/>
      <c r="D63" s="87"/>
      <c r="E63" s="87" t="s">
        <v>284</v>
      </c>
      <c r="F63" s="89"/>
      <c r="G63" s="90"/>
      <c r="H63" s="90"/>
      <c r="I63" s="90"/>
      <c r="J63" s="90"/>
      <c r="K63" s="90"/>
      <c r="L63" s="91"/>
    </row>
    <row r="64" spans="1:12">
      <c r="A64" s="783"/>
      <c r="B64" s="786"/>
      <c r="C64" s="86"/>
      <c r="D64" s="87" t="s">
        <v>284</v>
      </c>
      <c r="E64" s="87"/>
      <c r="F64" s="89"/>
      <c r="G64" s="90"/>
      <c r="H64" s="90"/>
      <c r="I64" s="90"/>
      <c r="J64" s="90"/>
      <c r="K64" s="90"/>
      <c r="L64" s="91"/>
    </row>
    <row r="65" spans="1:12">
      <c r="A65" s="783"/>
      <c r="B65" s="786"/>
      <c r="C65" s="86"/>
      <c r="D65" s="87"/>
      <c r="E65" s="87" t="s">
        <v>293</v>
      </c>
      <c r="F65" s="89"/>
      <c r="G65" s="90"/>
      <c r="H65" s="90"/>
      <c r="I65" s="90"/>
      <c r="J65" s="90"/>
      <c r="K65" s="90"/>
      <c r="L65" s="91"/>
    </row>
    <row r="66" spans="1:12">
      <c r="A66" s="783"/>
      <c r="B66" s="786"/>
      <c r="C66" s="86"/>
      <c r="D66" s="87"/>
      <c r="E66" s="87" t="s">
        <v>283</v>
      </c>
      <c r="F66" s="89"/>
      <c r="G66" s="90"/>
      <c r="H66" s="90"/>
      <c r="I66" s="90"/>
      <c r="J66" s="90"/>
      <c r="K66" s="90"/>
      <c r="L66" s="91"/>
    </row>
    <row r="67" spans="1:12">
      <c r="A67" s="783"/>
      <c r="B67" s="786"/>
      <c r="C67" s="86"/>
      <c r="D67" s="87"/>
      <c r="E67" s="87" t="s">
        <v>284</v>
      </c>
      <c r="F67" s="89"/>
      <c r="G67" s="90"/>
      <c r="H67" s="90"/>
      <c r="I67" s="90"/>
      <c r="J67" s="90"/>
      <c r="K67" s="90"/>
      <c r="L67" s="91"/>
    </row>
    <row r="68" spans="1:12">
      <c r="A68" s="783"/>
      <c r="B68" s="786"/>
      <c r="C68" s="86" t="s">
        <v>294</v>
      </c>
      <c r="D68" s="87"/>
      <c r="E68" s="87"/>
      <c r="F68" s="89"/>
      <c r="G68" s="90"/>
      <c r="H68" s="90"/>
      <c r="I68" s="90"/>
      <c r="J68" s="90"/>
      <c r="K68" s="90"/>
      <c r="L68" s="91"/>
    </row>
    <row r="69" spans="1:12">
      <c r="A69" s="783"/>
      <c r="B69" s="786"/>
      <c r="C69" s="86"/>
      <c r="D69" s="87" t="s">
        <v>295</v>
      </c>
      <c r="E69" s="87"/>
      <c r="F69" s="89"/>
      <c r="G69" s="90"/>
      <c r="H69" s="90"/>
      <c r="I69" s="90"/>
      <c r="J69" s="90"/>
      <c r="K69" s="90"/>
      <c r="L69" s="91"/>
    </row>
    <row r="70" spans="1:12">
      <c r="A70" s="783"/>
      <c r="B70" s="786"/>
      <c r="C70" s="86"/>
      <c r="D70" s="87"/>
      <c r="E70" s="87" t="s">
        <v>291</v>
      </c>
      <c r="F70" s="89"/>
      <c r="G70" s="90"/>
      <c r="H70" s="90"/>
      <c r="I70" s="90"/>
      <c r="J70" s="90"/>
      <c r="K70" s="90"/>
      <c r="L70" s="91"/>
    </row>
    <row r="71" spans="1:12">
      <c r="A71" s="783"/>
      <c r="B71" s="786"/>
      <c r="C71" s="86"/>
      <c r="D71" s="87"/>
      <c r="E71" s="87" t="s">
        <v>271</v>
      </c>
      <c r="F71" s="89"/>
      <c r="G71" s="90"/>
      <c r="H71" s="90"/>
      <c r="I71" s="90"/>
      <c r="J71" s="90"/>
      <c r="K71" s="90"/>
      <c r="L71" s="91"/>
    </row>
    <row r="72" spans="1:12">
      <c r="A72" s="783"/>
      <c r="B72" s="786"/>
      <c r="C72" s="86"/>
      <c r="D72" s="87" t="s">
        <v>296</v>
      </c>
      <c r="E72" s="88"/>
      <c r="F72" s="89"/>
      <c r="G72" s="90"/>
      <c r="H72" s="90"/>
      <c r="I72" s="90"/>
      <c r="J72" s="90"/>
      <c r="K72" s="90"/>
      <c r="L72" s="91"/>
    </row>
    <row r="73" spans="1:12">
      <c r="A73" s="783"/>
      <c r="B73" s="786"/>
      <c r="C73" s="86"/>
      <c r="D73" s="87" t="s">
        <v>284</v>
      </c>
      <c r="E73" s="87"/>
      <c r="F73" s="89"/>
      <c r="G73" s="90"/>
      <c r="H73" s="90"/>
      <c r="I73" s="90"/>
      <c r="J73" s="90"/>
      <c r="K73" s="90"/>
      <c r="L73" s="91"/>
    </row>
    <row r="74" spans="1:12">
      <c r="A74" s="783"/>
      <c r="B74" s="786"/>
      <c r="C74" s="86"/>
      <c r="D74" s="87"/>
      <c r="E74" s="87" t="s">
        <v>285</v>
      </c>
      <c r="F74" s="89"/>
      <c r="G74" s="90"/>
      <c r="H74" s="90"/>
      <c r="I74" s="90"/>
      <c r="J74" s="90"/>
      <c r="K74" s="90"/>
      <c r="L74" s="91"/>
    </row>
    <row r="75" spans="1:12">
      <c r="A75" s="783"/>
      <c r="B75" s="786"/>
      <c r="C75" s="86"/>
      <c r="D75" s="87"/>
      <c r="E75" s="87" t="s">
        <v>287</v>
      </c>
      <c r="F75" s="89"/>
      <c r="G75" s="90"/>
      <c r="H75" s="90"/>
      <c r="I75" s="90"/>
      <c r="J75" s="90"/>
      <c r="K75" s="90"/>
      <c r="L75" s="91"/>
    </row>
    <row r="76" spans="1:12">
      <c r="A76" s="783"/>
      <c r="B76" s="786"/>
      <c r="C76" s="86"/>
      <c r="D76" s="87"/>
      <c r="E76" s="87" t="s">
        <v>284</v>
      </c>
      <c r="F76" s="89"/>
      <c r="G76" s="90"/>
      <c r="H76" s="90"/>
      <c r="I76" s="90"/>
      <c r="J76" s="90"/>
      <c r="K76" s="90"/>
      <c r="L76" s="91"/>
    </row>
    <row r="77" spans="1:12">
      <c r="A77" s="783"/>
      <c r="B77" s="786"/>
      <c r="C77" s="86" t="s">
        <v>297</v>
      </c>
      <c r="D77" s="87"/>
      <c r="E77" s="87"/>
      <c r="F77" s="89"/>
      <c r="G77" s="90"/>
      <c r="H77" s="90"/>
      <c r="I77" s="90"/>
      <c r="J77" s="90"/>
      <c r="K77" s="90"/>
      <c r="L77" s="91"/>
    </row>
    <row r="78" spans="1:12">
      <c r="A78" s="783"/>
      <c r="B78" s="786"/>
      <c r="C78" s="86"/>
      <c r="D78" s="95" t="s">
        <v>298</v>
      </c>
      <c r="E78" s="95"/>
      <c r="F78" s="89"/>
      <c r="G78" s="90"/>
      <c r="H78" s="90"/>
      <c r="I78" s="90"/>
      <c r="J78" s="90"/>
      <c r="K78" s="90"/>
      <c r="L78" s="91"/>
    </row>
    <row r="79" spans="1:12">
      <c r="A79" s="783"/>
      <c r="B79" s="786"/>
      <c r="C79" s="86"/>
      <c r="D79" s="95"/>
      <c r="E79" s="95" t="s">
        <v>298</v>
      </c>
      <c r="F79" s="89"/>
      <c r="G79" s="90"/>
      <c r="H79" s="90"/>
      <c r="I79" s="90"/>
      <c r="J79" s="90"/>
      <c r="K79" s="90"/>
      <c r="L79" s="91"/>
    </row>
    <row r="80" spans="1:12">
      <c r="A80" s="783"/>
      <c r="B80" s="786"/>
      <c r="C80" s="86"/>
      <c r="D80" s="95"/>
      <c r="E80" s="95" t="s">
        <v>299</v>
      </c>
      <c r="F80" s="89"/>
      <c r="G80" s="90"/>
      <c r="H80" s="90"/>
      <c r="I80" s="90"/>
      <c r="J80" s="90"/>
      <c r="K80" s="90"/>
      <c r="L80" s="91"/>
    </row>
    <row r="81" spans="1:12">
      <c r="A81" s="783"/>
      <c r="B81" s="786"/>
      <c r="C81" s="86"/>
      <c r="D81" s="95" t="s">
        <v>300</v>
      </c>
      <c r="E81" s="95"/>
      <c r="F81" s="89"/>
      <c r="G81" s="90"/>
      <c r="H81" s="90"/>
      <c r="I81" s="90"/>
      <c r="J81" s="90"/>
      <c r="K81" s="90"/>
      <c r="L81" s="91"/>
    </row>
    <row r="82" spans="1:12">
      <c r="A82" s="783"/>
      <c r="B82" s="786"/>
      <c r="C82" s="86"/>
      <c r="D82" s="95"/>
      <c r="E82" s="95" t="s">
        <v>300</v>
      </c>
      <c r="F82" s="89"/>
      <c r="G82" s="90"/>
      <c r="H82" s="90"/>
      <c r="I82" s="90"/>
      <c r="J82" s="90"/>
      <c r="K82" s="90"/>
      <c r="L82" s="91"/>
    </row>
    <row r="83" spans="1:12">
      <c r="A83" s="783"/>
      <c r="B83" s="786"/>
      <c r="C83" s="86"/>
      <c r="D83" s="95"/>
      <c r="E83" s="95" t="s">
        <v>299</v>
      </c>
      <c r="F83" s="89"/>
      <c r="G83" s="90"/>
      <c r="H83" s="90"/>
      <c r="I83" s="90"/>
      <c r="J83" s="90"/>
      <c r="K83" s="90"/>
      <c r="L83" s="91"/>
    </row>
    <row r="84" spans="1:12">
      <c r="A84" s="783"/>
      <c r="B84" s="786"/>
      <c r="C84" s="86"/>
      <c r="D84" s="95" t="s">
        <v>301</v>
      </c>
      <c r="E84" s="95"/>
      <c r="F84" s="89"/>
      <c r="G84" s="90"/>
      <c r="H84" s="90"/>
      <c r="I84" s="90"/>
      <c r="J84" s="90"/>
      <c r="K84" s="90"/>
      <c r="L84" s="91"/>
    </row>
    <row r="85" spans="1:12">
      <c r="A85" s="783"/>
      <c r="B85" s="786"/>
      <c r="C85" s="86"/>
      <c r="D85" s="95"/>
      <c r="E85" s="95" t="s">
        <v>301</v>
      </c>
      <c r="F85" s="89"/>
      <c r="G85" s="90"/>
      <c r="H85" s="90"/>
      <c r="I85" s="90"/>
      <c r="J85" s="90"/>
      <c r="K85" s="90"/>
      <c r="L85" s="91"/>
    </row>
    <row r="86" spans="1:12">
      <c r="A86" s="783"/>
      <c r="B86" s="786"/>
      <c r="C86" s="86"/>
      <c r="D86" s="95"/>
      <c r="E86" s="95" t="s">
        <v>299</v>
      </c>
      <c r="F86" s="89"/>
      <c r="G86" s="90"/>
      <c r="H86" s="90"/>
      <c r="I86" s="90"/>
      <c r="J86" s="90"/>
      <c r="K86" s="90"/>
      <c r="L86" s="91"/>
    </row>
    <row r="87" spans="1:12">
      <c r="A87" s="783"/>
      <c r="B87" s="786"/>
      <c r="C87" s="86"/>
      <c r="D87" s="95" t="s">
        <v>302</v>
      </c>
      <c r="E87" s="95"/>
      <c r="F87" s="89"/>
      <c r="G87" s="90"/>
      <c r="H87" s="90"/>
      <c r="I87" s="90"/>
      <c r="J87" s="90"/>
      <c r="K87" s="90"/>
      <c r="L87" s="91"/>
    </row>
    <row r="88" spans="1:12">
      <c r="A88" s="783"/>
      <c r="B88" s="786"/>
      <c r="C88" s="86"/>
      <c r="D88" s="95"/>
      <c r="E88" s="95" t="s">
        <v>302</v>
      </c>
      <c r="F88" s="89"/>
      <c r="G88" s="90"/>
      <c r="H88" s="90"/>
      <c r="I88" s="90"/>
      <c r="J88" s="90"/>
      <c r="K88" s="90"/>
      <c r="L88" s="91"/>
    </row>
    <row r="89" spans="1:12">
      <c r="A89" s="783"/>
      <c r="B89" s="786"/>
      <c r="C89" s="86"/>
      <c r="D89" s="95"/>
      <c r="E89" s="95" t="s">
        <v>299</v>
      </c>
      <c r="F89" s="89"/>
      <c r="G89" s="90"/>
      <c r="H89" s="90"/>
      <c r="I89" s="90"/>
      <c r="J89" s="90"/>
      <c r="K89" s="90"/>
      <c r="L89" s="91"/>
    </row>
    <row r="90" spans="1:12">
      <c r="A90" s="783"/>
      <c r="B90" s="786"/>
      <c r="C90" s="86"/>
      <c r="D90" s="95" t="s">
        <v>303</v>
      </c>
      <c r="E90" s="95"/>
      <c r="F90" s="89"/>
      <c r="G90" s="90"/>
      <c r="H90" s="90"/>
      <c r="I90" s="90"/>
      <c r="J90" s="90"/>
      <c r="K90" s="90"/>
      <c r="L90" s="91"/>
    </row>
    <row r="91" spans="1:12">
      <c r="A91" s="783"/>
      <c r="B91" s="786"/>
      <c r="C91" s="86"/>
      <c r="D91" s="95" t="s">
        <v>274</v>
      </c>
      <c r="E91" s="95"/>
      <c r="F91" s="89"/>
      <c r="G91" s="90"/>
      <c r="H91" s="90"/>
      <c r="I91" s="90"/>
      <c r="J91" s="90"/>
      <c r="K91" s="90"/>
      <c r="L91" s="91"/>
    </row>
    <row r="92" spans="1:12">
      <c r="A92" s="783"/>
      <c r="B92" s="786"/>
      <c r="C92" s="86"/>
      <c r="D92" s="95"/>
      <c r="E92" s="95" t="s">
        <v>304</v>
      </c>
      <c r="F92" s="89"/>
      <c r="G92" s="90"/>
      <c r="H92" s="90"/>
      <c r="I92" s="90"/>
      <c r="J92" s="90"/>
      <c r="K92" s="90"/>
      <c r="L92" s="91"/>
    </row>
    <row r="93" spans="1:12">
      <c r="A93" s="783"/>
      <c r="B93" s="786"/>
      <c r="C93" s="86"/>
      <c r="D93" s="95"/>
      <c r="E93" s="95" t="s">
        <v>305</v>
      </c>
      <c r="F93" s="89"/>
      <c r="G93" s="90"/>
      <c r="H93" s="90"/>
      <c r="I93" s="90"/>
      <c r="J93" s="90"/>
      <c r="K93" s="90"/>
      <c r="L93" s="91"/>
    </row>
    <row r="94" spans="1:12">
      <c r="A94" s="783"/>
      <c r="B94" s="786"/>
      <c r="C94" s="86"/>
      <c r="D94" s="95"/>
      <c r="E94" s="95" t="s">
        <v>306</v>
      </c>
      <c r="F94" s="89"/>
      <c r="G94" s="90"/>
      <c r="H94" s="90"/>
      <c r="I94" s="90"/>
      <c r="J94" s="90"/>
      <c r="K94" s="90"/>
      <c r="L94" s="91"/>
    </row>
    <row r="95" spans="1:12">
      <c r="A95" s="783"/>
      <c r="B95" s="786"/>
      <c r="C95" s="86"/>
      <c r="D95" s="87" t="s">
        <v>296</v>
      </c>
      <c r="E95" s="87"/>
      <c r="F95" s="89"/>
      <c r="G95" s="90"/>
      <c r="H95" s="90"/>
      <c r="I95" s="90"/>
      <c r="J95" s="90"/>
      <c r="K95" s="90"/>
      <c r="L95" s="91"/>
    </row>
    <row r="96" spans="1:12">
      <c r="A96" s="783"/>
      <c r="B96" s="786"/>
      <c r="C96" s="86"/>
      <c r="D96" s="87" t="s">
        <v>284</v>
      </c>
      <c r="E96" s="87"/>
      <c r="F96" s="89"/>
      <c r="G96" s="90"/>
      <c r="H96" s="90"/>
      <c r="I96" s="90"/>
      <c r="J96" s="90"/>
      <c r="K96" s="90"/>
      <c r="L96" s="91"/>
    </row>
    <row r="97" spans="1:12">
      <c r="A97" s="783"/>
      <c r="B97" s="786"/>
      <c r="C97" s="86"/>
      <c r="D97" s="87"/>
      <c r="E97" s="87" t="s">
        <v>285</v>
      </c>
      <c r="F97" s="89"/>
      <c r="G97" s="90"/>
      <c r="H97" s="90"/>
      <c r="I97" s="90"/>
      <c r="J97" s="90"/>
      <c r="K97" s="90"/>
      <c r="L97" s="91"/>
    </row>
    <row r="98" spans="1:12">
      <c r="A98" s="783"/>
      <c r="B98" s="786"/>
      <c r="C98" s="86"/>
      <c r="D98" s="87"/>
      <c r="E98" s="87" t="s">
        <v>287</v>
      </c>
      <c r="F98" s="89"/>
      <c r="G98" s="90"/>
      <c r="H98" s="90"/>
      <c r="I98" s="90"/>
      <c r="J98" s="90"/>
      <c r="K98" s="90"/>
      <c r="L98" s="91"/>
    </row>
    <row r="99" spans="1:12">
      <c r="A99" s="783"/>
      <c r="B99" s="786"/>
      <c r="C99" s="86"/>
      <c r="D99" s="87"/>
      <c r="E99" s="87" t="s">
        <v>284</v>
      </c>
      <c r="F99" s="89"/>
      <c r="G99" s="90"/>
      <c r="H99" s="90"/>
      <c r="I99" s="90"/>
      <c r="J99" s="90"/>
      <c r="K99" s="90"/>
      <c r="L99" s="91"/>
    </row>
    <row r="100" spans="1:12">
      <c r="A100" s="783"/>
      <c r="B100" s="786"/>
      <c r="C100" s="86" t="s">
        <v>307</v>
      </c>
      <c r="D100" s="87"/>
      <c r="E100" s="87"/>
      <c r="F100" s="89"/>
      <c r="G100" s="90"/>
      <c r="H100" s="90"/>
      <c r="I100" s="90"/>
      <c r="J100" s="90"/>
      <c r="K100" s="90"/>
      <c r="L100" s="91"/>
    </row>
    <row r="101" spans="1:12">
      <c r="A101" s="783"/>
      <c r="B101" s="786"/>
      <c r="C101" s="86"/>
      <c r="D101" s="87" t="s">
        <v>308</v>
      </c>
      <c r="E101" s="87"/>
      <c r="F101" s="89"/>
      <c r="G101" s="90"/>
      <c r="H101" s="90"/>
      <c r="I101" s="90"/>
      <c r="J101" s="90"/>
      <c r="K101" s="90"/>
      <c r="L101" s="91"/>
    </row>
    <row r="102" spans="1:12">
      <c r="A102" s="783"/>
      <c r="B102" s="786"/>
      <c r="C102" s="86" t="s">
        <v>309</v>
      </c>
      <c r="D102" s="87"/>
      <c r="E102" s="87"/>
      <c r="F102" s="89"/>
      <c r="G102" s="90"/>
      <c r="H102" s="90"/>
      <c r="I102" s="90"/>
      <c r="J102" s="90"/>
      <c r="K102" s="90"/>
      <c r="L102" s="91"/>
    </row>
    <row r="103" spans="1:12">
      <c r="A103" s="783"/>
      <c r="B103" s="786"/>
      <c r="C103" s="86"/>
      <c r="D103" s="87" t="s">
        <v>310</v>
      </c>
      <c r="E103" s="87"/>
      <c r="F103" s="89"/>
      <c r="G103" s="90"/>
      <c r="H103" s="90"/>
      <c r="I103" s="90"/>
      <c r="J103" s="90"/>
      <c r="K103" s="90"/>
      <c r="L103" s="91"/>
    </row>
    <row r="104" spans="1:12">
      <c r="A104" s="783"/>
      <c r="B104" s="786"/>
      <c r="C104" s="86"/>
      <c r="D104" s="87"/>
      <c r="E104" s="87" t="s">
        <v>311</v>
      </c>
      <c r="F104" s="89"/>
      <c r="G104" s="90"/>
      <c r="H104" s="90"/>
      <c r="I104" s="90"/>
      <c r="J104" s="90"/>
      <c r="K104" s="90"/>
      <c r="L104" s="91"/>
    </row>
    <row r="105" spans="1:12">
      <c r="A105" s="783"/>
      <c r="B105" s="786"/>
      <c r="C105" s="86"/>
      <c r="D105" s="87"/>
      <c r="E105" s="87" t="s">
        <v>312</v>
      </c>
      <c r="F105" s="89"/>
      <c r="G105" s="90"/>
      <c r="H105" s="90"/>
      <c r="I105" s="90"/>
      <c r="J105" s="90"/>
      <c r="K105" s="90"/>
      <c r="L105" s="91"/>
    </row>
    <row r="106" spans="1:12">
      <c r="A106" s="783"/>
      <c r="B106" s="786"/>
      <c r="C106" s="86"/>
      <c r="D106" s="87"/>
      <c r="E106" s="87" t="s">
        <v>313</v>
      </c>
      <c r="F106" s="89"/>
      <c r="G106" s="90"/>
      <c r="H106" s="90"/>
      <c r="I106" s="90"/>
      <c r="J106" s="90"/>
      <c r="K106" s="90"/>
      <c r="L106" s="91"/>
    </row>
    <row r="107" spans="1:12">
      <c r="A107" s="783"/>
      <c r="B107" s="786"/>
      <c r="C107" s="86"/>
      <c r="D107" s="87"/>
      <c r="E107" s="87" t="s">
        <v>314</v>
      </c>
      <c r="F107" s="89"/>
      <c r="G107" s="90"/>
      <c r="H107" s="90"/>
      <c r="I107" s="90"/>
      <c r="J107" s="90"/>
      <c r="K107" s="90"/>
      <c r="L107" s="91"/>
    </row>
    <row r="108" spans="1:12">
      <c r="A108" s="783"/>
      <c r="B108" s="786"/>
      <c r="C108" s="86"/>
      <c r="D108" s="87"/>
      <c r="E108" s="87" t="s">
        <v>315</v>
      </c>
      <c r="F108" s="89"/>
      <c r="G108" s="90"/>
      <c r="H108" s="90"/>
      <c r="I108" s="90"/>
      <c r="J108" s="90"/>
      <c r="K108" s="90"/>
      <c r="L108" s="91"/>
    </row>
    <row r="109" spans="1:12">
      <c r="A109" s="783"/>
      <c r="B109" s="786"/>
      <c r="C109" s="86"/>
      <c r="D109" s="87" t="s">
        <v>316</v>
      </c>
      <c r="E109" s="87"/>
      <c r="F109" s="89"/>
      <c r="G109" s="90"/>
      <c r="H109" s="90"/>
      <c r="I109" s="90"/>
      <c r="J109" s="90"/>
      <c r="K109" s="90"/>
      <c r="L109" s="91"/>
    </row>
    <row r="110" spans="1:12">
      <c r="A110" s="783"/>
      <c r="B110" s="786"/>
      <c r="C110" s="86"/>
      <c r="D110" s="87" t="s">
        <v>299</v>
      </c>
      <c r="E110" s="87"/>
      <c r="F110" s="89"/>
      <c r="G110" s="90"/>
      <c r="H110" s="90"/>
      <c r="I110" s="90"/>
      <c r="J110" s="90"/>
      <c r="K110" s="90"/>
      <c r="L110" s="91"/>
    </row>
    <row r="111" spans="1:12">
      <c r="A111" s="783"/>
      <c r="B111" s="786"/>
      <c r="C111" s="86"/>
      <c r="D111" s="87" t="s">
        <v>317</v>
      </c>
      <c r="E111" s="87"/>
      <c r="F111" s="89"/>
      <c r="G111" s="90"/>
      <c r="H111" s="90"/>
      <c r="I111" s="90"/>
      <c r="J111" s="90"/>
      <c r="K111" s="90"/>
      <c r="L111" s="91"/>
    </row>
    <row r="112" spans="1:12">
      <c r="A112" s="783"/>
      <c r="B112" s="786"/>
      <c r="C112" s="86"/>
      <c r="D112" s="87"/>
      <c r="E112" s="87" t="s">
        <v>318</v>
      </c>
      <c r="F112" s="89"/>
      <c r="G112" s="90"/>
      <c r="H112" s="90"/>
      <c r="I112" s="90"/>
      <c r="J112" s="90"/>
      <c r="K112" s="90"/>
      <c r="L112" s="91"/>
    </row>
    <row r="113" spans="1:12">
      <c r="A113" s="783"/>
      <c r="B113" s="786"/>
      <c r="C113" s="86"/>
      <c r="D113" s="87"/>
      <c r="E113" s="87" t="s">
        <v>319</v>
      </c>
      <c r="F113" s="89"/>
      <c r="G113" s="90"/>
      <c r="H113" s="90"/>
      <c r="I113" s="90"/>
      <c r="J113" s="90"/>
      <c r="K113" s="90"/>
      <c r="L113" s="91"/>
    </row>
    <row r="114" spans="1:12">
      <c r="A114" s="783"/>
      <c r="B114" s="786"/>
      <c r="C114" s="86"/>
      <c r="D114" s="87"/>
      <c r="E114" s="87" t="s">
        <v>320</v>
      </c>
      <c r="F114" s="89"/>
      <c r="G114" s="90"/>
      <c r="H114" s="90"/>
      <c r="I114" s="90"/>
      <c r="J114" s="90"/>
      <c r="K114" s="90"/>
      <c r="L114" s="91"/>
    </row>
    <row r="115" spans="1:12">
      <c r="A115" s="783"/>
      <c r="B115" s="786"/>
      <c r="C115" s="86"/>
      <c r="D115" s="87" t="s">
        <v>321</v>
      </c>
      <c r="E115" s="87"/>
      <c r="F115" s="89"/>
      <c r="G115" s="90"/>
      <c r="H115" s="90"/>
      <c r="I115" s="90"/>
      <c r="J115" s="90"/>
      <c r="K115" s="90"/>
      <c r="L115" s="91"/>
    </row>
    <row r="116" spans="1:12">
      <c r="A116" s="783"/>
      <c r="B116" s="786"/>
      <c r="C116" s="86"/>
      <c r="D116" s="87" t="s">
        <v>284</v>
      </c>
      <c r="E116" s="87"/>
      <c r="F116" s="89"/>
      <c r="G116" s="90"/>
      <c r="H116" s="90"/>
      <c r="I116" s="90"/>
      <c r="J116" s="90"/>
      <c r="K116" s="90"/>
      <c r="L116" s="91"/>
    </row>
    <row r="117" spans="1:12">
      <c r="A117" s="783"/>
      <c r="B117" s="786"/>
      <c r="C117" s="86"/>
      <c r="D117" s="87"/>
      <c r="E117" s="87" t="s">
        <v>285</v>
      </c>
      <c r="F117" s="89"/>
      <c r="G117" s="90"/>
      <c r="H117" s="90"/>
      <c r="I117" s="90"/>
      <c r="J117" s="90"/>
      <c r="K117" s="90"/>
      <c r="L117" s="91"/>
    </row>
    <row r="118" spans="1:12">
      <c r="A118" s="783"/>
      <c r="B118" s="786"/>
      <c r="C118" s="86"/>
      <c r="D118" s="87"/>
      <c r="E118" s="87" t="s">
        <v>287</v>
      </c>
      <c r="F118" s="89"/>
      <c r="G118" s="90"/>
      <c r="H118" s="90"/>
      <c r="I118" s="90"/>
      <c r="J118" s="90"/>
      <c r="K118" s="90"/>
      <c r="L118" s="91"/>
    </row>
    <row r="119" spans="1:12">
      <c r="A119" s="783"/>
      <c r="B119" s="786"/>
      <c r="C119" s="86"/>
      <c r="D119" s="87"/>
      <c r="E119" s="87" t="s">
        <v>284</v>
      </c>
      <c r="F119" s="89"/>
      <c r="G119" s="90"/>
      <c r="H119" s="90"/>
      <c r="I119" s="90"/>
      <c r="J119" s="90"/>
      <c r="K119" s="90"/>
      <c r="L119" s="91"/>
    </row>
    <row r="120" spans="1:12">
      <c r="A120" s="783"/>
      <c r="B120" s="786"/>
      <c r="C120" s="86"/>
      <c r="D120" s="87"/>
      <c r="E120" s="87" t="s">
        <v>288</v>
      </c>
      <c r="F120" s="89"/>
      <c r="G120" s="90"/>
      <c r="H120" s="90"/>
      <c r="I120" s="90"/>
      <c r="J120" s="90"/>
      <c r="K120" s="90"/>
      <c r="L120" s="91"/>
    </row>
    <row r="121" spans="1:12">
      <c r="A121" s="783"/>
      <c r="B121" s="786"/>
      <c r="C121" s="86" t="s">
        <v>322</v>
      </c>
      <c r="D121" s="87"/>
      <c r="E121" s="87"/>
      <c r="F121" s="89"/>
      <c r="G121" s="90"/>
      <c r="H121" s="90"/>
      <c r="I121" s="90"/>
      <c r="J121" s="90"/>
      <c r="K121" s="90"/>
      <c r="L121" s="91"/>
    </row>
    <row r="122" spans="1:12">
      <c r="A122" s="783"/>
      <c r="B122" s="786"/>
      <c r="C122" s="86"/>
      <c r="D122" s="87" t="s">
        <v>295</v>
      </c>
      <c r="E122" s="87"/>
      <c r="F122" s="89"/>
      <c r="G122" s="90"/>
      <c r="H122" s="90"/>
      <c r="I122" s="90"/>
      <c r="J122" s="90"/>
      <c r="K122" s="90"/>
      <c r="L122" s="91"/>
    </row>
    <row r="123" spans="1:12">
      <c r="A123" s="783"/>
      <c r="B123" s="786"/>
      <c r="C123" s="86"/>
      <c r="D123" s="87"/>
      <c r="E123" s="87" t="s">
        <v>291</v>
      </c>
      <c r="F123" s="89"/>
      <c r="G123" s="90"/>
      <c r="H123" s="90"/>
      <c r="I123" s="90"/>
      <c r="J123" s="90"/>
      <c r="K123" s="90"/>
      <c r="L123" s="91"/>
    </row>
    <row r="124" spans="1:12">
      <c r="A124" s="783"/>
      <c r="B124" s="786"/>
      <c r="C124" s="86"/>
      <c r="D124" s="87"/>
      <c r="E124" s="87" t="s">
        <v>271</v>
      </c>
      <c r="F124" s="89"/>
      <c r="G124" s="90"/>
      <c r="H124" s="90"/>
      <c r="I124" s="90"/>
      <c r="J124" s="90"/>
      <c r="K124" s="90"/>
      <c r="L124" s="91"/>
    </row>
    <row r="125" spans="1:12">
      <c r="A125" s="783"/>
      <c r="B125" s="786"/>
      <c r="C125" s="86"/>
      <c r="D125" s="87" t="s">
        <v>323</v>
      </c>
      <c r="E125" s="87"/>
      <c r="F125" s="89"/>
      <c r="G125" s="90"/>
      <c r="H125" s="90"/>
      <c r="I125" s="90"/>
      <c r="J125" s="90"/>
      <c r="K125" s="90"/>
      <c r="L125" s="91"/>
    </row>
    <row r="126" spans="1:12">
      <c r="A126" s="783"/>
      <c r="B126" s="786"/>
      <c r="C126" s="86"/>
      <c r="D126" s="87"/>
      <c r="E126" s="87" t="s">
        <v>308</v>
      </c>
      <c r="F126" s="89"/>
      <c r="G126" s="90"/>
      <c r="H126" s="90"/>
      <c r="I126" s="90"/>
      <c r="J126" s="90"/>
      <c r="K126" s="90"/>
      <c r="L126" s="91"/>
    </row>
    <row r="127" spans="1:12">
      <c r="A127" s="783"/>
      <c r="B127" s="786"/>
      <c r="C127" s="86"/>
      <c r="D127" s="87" t="s">
        <v>299</v>
      </c>
      <c r="E127" s="87"/>
      <c r="F127" s="89"/>
      <c r="G127" s="90"/>
      <c r="H127" s="90"/>
      <c r="I127" s="90"/>
      <c r="J127" s="90"/>
      <c r="K127" s="90"/>
      <c r="L127" s="91"/>
    </row>
    <row r="128" spans="1:12">
      <c r="A128" s="783"/>
      <c r="B128" s="786"/>
      <c r="C128" s="86"/>
      <c r="D128" s="87" t="s">
        <v>284</v>
      </c>
      <c r="E128" s="87"/>
      <c r="F128" s="89"/>
      <c r="G128" s="90"/>
      <c r="H128" s="90"/>
      <c r="I128" s="90"/>
      <c r="J128" s="90"/>
      <c r="K128" s="90"/>
      <c r="L128" s="91"/>
    </row>
    <row r="129" spans="1:12">
      <c r="A129" s="783"/>
      <c r="B129" s="786"/>
      <c r="C129" s="86"/>
      <c r="D129" s="87"/>
      <c r="E129" s="87" t="s">
        <v>285</v>
      </c>
      <c r="F129" s="89"/>
      <c r="G129" s="90"/>
      <c r="H129" s="90"/>
      <c r="I129" s="90"/>
      <c r="J129" s="90"/>
      <c r="K129" s="90"/>
      <c r="L129" s="91"/>
    </row>
    <row r="130" spans="1:12">
      <c r="A130" s="783"/>
      <c r="B130" s="786"/>
      <c r="C130" s="86"/>
      <c r="D130" s="87"/>
      <c r="E130" s="87" t="s">
        <v>287</v>
      </c>
      <c r="F130" s="89"/>
      <c r="G130" s="90"/>
      <c r="H130" s="90"/>
      <c r="I130" s="90"/>
      <c r="J130" s="90"/>
      <c r="K130" s="90"/>
      <c r="L130" s="91"/>
    </row>
    <row r="131" spans="1:12">
      <c r="A131" s="783"/>
      <c r="B131" s="786"/>
      <c r="C131" s="86"/>
      <c r="D131" s="87"/>
      <c r="E131" s="87" t="s">
        <v>284</v>
      </c>
      <c r="F131" s="89"/>
      <c r="G131" s="90"/>
      <c r="H131" s="90"/>
      <c r="I131" s="90"/>
      <c r="J131" s="90"/>
      <c r="K131" s="90"/>
      <c r="L131" s="91"/>
    </row>
    <row r="132" spans="1:12">
      <c r="A132" s="783"/>
      <c r="B132" s="786"/>
      <c r="C132" s="86" t="s">
        <v>324</v>
      </c>
      <c r="D132" s="87"/>
      <c r="E132" s="87"/>
      <c r="F132" s="89"/>
      <c r="G132" s="90"/>
      <c r="H132" s="90"/>
      <c r="I132" s="90"/>
      <c r="J132" s="90"/>
      <c r="K132" s="90"/>
      <c r="L132" s="91"/>
    </row>
    <row r="133" spans="1:12">
      <c r="A133" s="783"/>
      <c r="B133" s="786"/>
      <c r="C133" s="86"/>
      <c r="D133" s="87" t="s">
        <v>325</v>
      </c>
      <c r="E133" s="87"/>
      <c r="F133" s="89"/>
      <c r="G133" s="90"/>
      <c r="H133" s="90"/>
      <c r="I133" s="90"/>
      <c r="J133" s="90"/>
      <c r="K133" s="90"/>
      <c r="L133" s="91"/>
    </row>
    <row r="134" spans="1:12">
      <c r="A134" s="783"/>
      <c r="B134" s="786"/>
      <c r="C134" s="86"/>
      <c r="D134" s="87" t="s">
        <v>326</v>
      </c>
      <c r="E134" s="87"/>
      <c r="F134" s="89"/>
      <c r="G134" s="90"/>
      <c r="H134" s="90"/>
      <c r="I134" s="90"/>
      <c r="J134" s="90"/>
      <c r="K134" s="90"/>
      <c r="L134" s="91"/>
    </row>
    <row r="135" spans="1:12">
      <c r="A135" s="783"/>
      <c r="B135" s="786"/>
      <c r="C135" s="86"/>
      <c r="D135" s="87" t="s">
        <v>327</v>
      </c>
      <c r="E135" s="87"/>
      <c r="F135" s="89"/>
      <c r="G135" s="90"/>
      <c r="H135" s="90"/>
      <c r="I135" s="90"/>
      <c r="J135" s="90"/>
      <c r="K135" s="90"/>
      <c r="L135" s="91"/>
    </row>
    <row r="136" spans="1:12">
      <c r="A136" s="783"/>
      <c r="B136" s="786"/>
      <c r="C136" s="86"/>
      <c r="D136" s="87" t="s">
        <v>328</v>
      </c>
      <c r="E136" s="87"/>
      <c r="F136" s="89"/>
      <c r="G136" s="90"/>
      <c r="H136" s="90"/>
      <c r="I136" s="90"/>
      <c r="J136" s="90"/>
      <c r="K136" s="90"/>
      <c r="L136" s="91"/>
    </row>
    <row r="137" spans="1:12">
      <c r="A137" s="783"/>
      <c r="B137" s="786"/>
      <c r="C137" s="86"/>
      <c r="D137" s="87" t="s">
        <v>329</v>
      </c>
      <c r="E137" s="87"/>
      <c r="F137" s="89"/>
      <c r="G137" s="90"/>
      <c r="H137" s="90"/>
      <c r="I137" s="90"/>
      <c r="J137" s="90"/>
      <c r="K137" s="90"/>
      <c r="L137" s="91"/>
    </row>
    <row r="138" spans="1:12">
      <c r="A138" s="783"/>
      <c r="B138" s="786"/>
      <c r="C138" s="86"/>
      <c r="D138" s="87" t="s">
        <v>330</v>
      </c>
      <c r="E138" s="87"/>
      <c r="F138" s="89"/>
      <c r="G138" s="90"/>
      <c r="H138" s="90"/>
      <c r="I138" s="90"/>
      <c r="J138" s="90"/>
      <c r="K138" s="90"/>
      <c r="L138" s="91"/>
    </row>
    <row r="139" spans="1:12">
      <c r="A139" s="783"/>
      <c r="B139" s="786"/>
      <c r="C139" s="86"/>
      <c r="D139" s="87" t="s">
        <v>331</v>
      </c>
      <c r="E139" s="87"/>
      <c r="F139" s="89"/>
      <c r="G139" s="90"/>
      <c r="H139" s="90"/>
      <c r="I139" s="90"/>
      <c r="J139" s="90"/>
      <c r="K139" s="90"/>
      <c r="L139" s="91"/>
    </row>
    <row r="140" spans="1:12">
      <c r="A140" s="783"/>
      <c r="B140" s="786"/>
      <c r="C140" s="86"/>
      <c r="D140" s="87"/>
      <c r="E140" s="87" t="s">
        <v>332</v>
      </c>
      <c r="F140" s="89"/>
      <c r="G140" s="90"/>
      <c r="H140" s="90"/>
      <c r="I140" s="90"/>
      <c r="J140" s="90"/>
      <c r="K140" s="90"/>
      <c r="L140" s="91"/>
    </row>
    <row r="141" spans="1:12">
      <c r="A141" s="783"/>
      <c r="B141" s="786"/>
      <c r="C141" s="86"/>
      <c r="D141" s="87"/>
      <c r="E141" s="87" t="s">
        <v>333</v>
      </c>
      <c r="F141" s="89"/>
      <c r="G141" s="90"/>
      <c r="H141" s="90"/>
      <c r="I141" s="90"/>
      <c r="J141" s="90"/>
      <c r="K141" s="90"/>
      <c r="L141" s="91"/>
    </row>
    <row r="142" spans="1:12">
      <c r="A142" s="783"/>
      <c r="B142" s="786"/>
      <c r="C142" s="86"/>
      <c r="D142" s="87" t="s">
        <v>334</v>
      </c>
      <c r="E142" s="87"/>
      <c r="F142" s="89"/>
      <c r="G142" s="90"/>
      <c r="H142" s="90"/>
      <c r="I142" s="90"/>
      <c r="J142" s="90"/>
      <c r="K142" s="90"/>
      <c r="L142" s="91"/>
    </row>
    <row r="143" spans="1:12">
      <c r="A143" s="783"/>
      <c r="B143" s="786"/>
      <c r="C143" s="86"/>
      <c r="D143" s="87"/>
      <c r="E143" s="87" t="s">
        <v>285</v>
      </c>
      <c r="F143" s="89"/>
      <c r="G143" s="90"/>
      <c r="H143" s="90"/>
      <c r="I143" s="90"/>
      <c r="J143" s="90"/>
      <c r="K143" s="90"/>
      <c r="L143" s="91"/>
    </row>
    <row r="144" spans="1:12">
      <c r="A144" s="783"/>
      <c r="B144" s="786"/>
      <c r="C144" s="86"/>
      <c r="D144" s="87"/>
      <c r="E144" s="87" t="s">
        <v>287</v>
      </c>
      <c r="F144" s="89"/>
      <c r="G144" s="90"/>
      <c r="H144" s="90"/>
      <c r="I144" s="90"/>
      <c r="J144" s="90"/>
      <c r="K144" s="90"/>
      <c r="L144" s="91"/>
    </row>
    <row r="145" spans="1:12">
      <c r="A145" s="783"/>
      <c r="B145" s="786"/>
      <c r="C145" s="86"/>
      <c r="D145" s="87"/>
      <c r="E145" s="87" t="s">
        <v>334</v>
      </c>
      <c r="F145" s="89"/>
      <c r="G145" s="90"/>
      <c r="H145" s="90"/>
      <c r="I145" s="90"/>
      <c r="J145" s="90"/>
      <c r="K145" s="90"/>
      <c r="L145" s="91"/>
    </row>
    <row r="146" spans="1:12">
      <c r="A146" s="783"/>
      <c r="B146" s="786"/>
      <c r="C146" s="86"/>
      <c r="D146" s="87"/>
      <c r="E146" s="87" t="s">
        <v>288</v>
      </c>
      <c r="F146" s="89"/>
      <c r="G146" s="90"/>
      <c r="H146" s="90"/>
      <c r="I146" s="90"/>
      <c r="J146" s="90"/>
      <c r="K146" s="90"/>
      <c r="L146" s="91"/>
    </row>
    <row r="147" spans="1:12">
      <c r="A147" s="783"/>
      <c r="B147" s="786"/>
      <c r="C147" s="86" t="s">
        <v>308</v>
      </c>
      <c r="D147" s="88"/>
      <c r="E147" s="88"/>
      <c r="F147" s="89"/>
      <c r="G147" s="90"/>
      <c r="H147" s="90"/>
      <c r="I147" s="90"/>
      <c r="J147" s="90"/>
      <c r="K147" s="90"/>
      <c r="L147" s="91"/>
    </row>
    <row r="148" spans="1:12">
      <c r="A148" s="783"/>
      <c r="B148" s="786"/>
      <c r="C148" s="86"/>
      <c r="D148" s="87" t="s">
        <v>308</v>
      </c>
      <c r="E148" s="87"/>
      <c r="F148" s="89"/>
      <c r="G148" s="90"/>
      <c r="H148" s="90"/>
      <c r="I148" s="90"/>
      <c r="J148" s="90"/>
      <c r="K148" s="90"/>
      <c r="L148" s="91"/>
    </row>
    <row r="149" spans="1:12">
      <c r="A149" s="783"/>
      <c r="B149" s="786"/>
      <c r="C149" s="86"/>
      <c r="D149" s="87" t="s">
        <v>284</v>
      </c>
      <c r="E149" s="87"/>
      <c r="F149" s="89"/>
      <c r="G149" s="90"/>
      <c r="H149" s="90"/>
      <c r="I149" s="90"/>
      <c r="J149" s="90"/>
      <c r="K149" s="90"/>
      <c r="L149" s="91"/>
    </row>
    <row r="150" spans="1:12">
      <c r="A150" s="783"/>
      <c r="B150" s="786"/>
      <c r="C150" s="86"/>
      <c r="D150" s="87"/>
      <c r="E150" s="87" t="s">
        <v>285</v>
      </c>
      <c r="F150" s="89"/>
      <c r="G150" s="90"/>
      <c r="H150" s="90"/>
      <c r="I150" s="90"/>
      <c r="J150" s="90"/>
      <c r="K150" s="90"/>
      <c r="L150" s="91"/>
    </row>
    <row r="151" spans="1:12">
      <c r="A151" s="783"/>
      <c r="B151" s="786"/>
      <c r="C151" s="86"/>
      <c r="D151" s="87"/>
      <c r="E151" s="87" t="s">
        <v>287</v>
      </c>
      <c r="F151" s="89"/>
      <c r="G151" s="90"/>
      <c r="H151" s="90"/>
      <c r="I151" s="90"/>
      <c r="J151" s="90"/>
      <c r="K151" s="90"/>
      <c r="L151" s="91"/>
    </row>
    <row r="152" spans="1:12">
      <c r="A152" s="783"/>
      <c r="B152" s="786"/>
      <c r="C152" s="86"/>
      <c r="D152" s="87"/>
      <c r="E152" s="87" t="s">
        <v>284</v>
      </c>
      <c r="F152" s="89"/>
      <c r="G152" s="90"/>
      <c r="H152" s="90"/>
      <c r="I152" s="90"/>
      <c r="J152" s="90"/>
      <c r="K152" s="90"/>
      <c r="L152" s="91"/>
    </row>
    <row r="153" spans="1:12">
      <c r="A153" s="783"/>
      <c r="B153" s="786"/>
      <c r="C153" s="86" t="s">
        <v>335</v>
      </c>
      <c r="D153" s="87"/>
      <c r="E153" s="87"/>
      <c r="F153" s="89"/>
      <c r="G153" s="90"/>
      <c r="H153" s="90"/>
      <c r="I153" s="90"/>
      <c r="J153" s="90"/>
      <c r="K153" s="90"/>
      <c r="L153" s="91"/>
    </row>
    <row r="154" spans="1:12">
      <c r="A154" s="783"/>
      <c r="B154" s="786"/>
      <c r="C154" s="86"/>
      <c r="D154" s="87" t="s">
        <v>335</v>
      </c>
      <c r="E154" s="87"/>
      <c r="F154" s="89"/>
      <c r="G154" s="90"/>
      <c r="H154" s="90"/>
      <c r="I154" s="90"/>
      <c r="J154" s="90"/>
      <c r="K154" s="90"/>
      <c r="L154" s="91"/>
    </row>
    <row r="155" spans="1:12">
      <c r="A155" s="783"/>
      <c r="B155" s="786"/>
      <c r="C155" s="86" t="s">
        <v>336</v>
      </c>
      <c r="D155" s="88"/>
      <c r="E155" s="88"/>
      <c r="F155" s="89"/>
      <c r="G155" s="90"/>
      <c r="H155" s="90"/>
      <c r="I155" s="90"/>
      <c r="J155" s="90"/>
      <c r="K155" s="90"/>
      <c r="L155" s="91"/>
    </row>
    <row r="156" spans="1:12">
      <c r="A156" s="783"/>
      <c r="B156" s="786"/>
      <c r="C156" s="86" t="s">
        <v>337</v>
      </c>
      <c r="D156" s="87"/>
      <c r="E156" s="87"/>
      <c r="F156" s="89"/>
      <c r="G156" s="90"/>
      <c r="H156" s="90"/>
      <c r="I156" s="90"/>
      <c r="J156" s="90"/>
      <c r="K156" s="90"/>
      <c r="L156" s="91"/>
    </row>
    <row r="157" spans="1:12">
      <c r="A157" s="783"/>
      <c r="B157" s="786"/>
      <c r="C157" s="86" t="s">
        <v>338</v>
      </c>
      <c r="D157" s="88"/>
      <c r="E157" s="88"/>
      <c r="F157" s="89"/>
      <c r="G157" s="90"/>
      <c r="H157" s="90"/>
      <c r="I157" s="90"/>
      <c r="J157" s="90"/>
      <c r="K157" s="90"/>
      <c r="L157" s="91"/>
    </row>
    <row r="158" spans="1:12">
      <c r="A158" s="783"/>
      <c r="B158" s="786"/>
      <c r="C158" s="86" t="s">
        <v>339</v>
      </c>
      <c r="D158" s="87"/>
      <c r="E158" s="87"/>
      <c r="F158" s="89"/>
      <c r="G158" s="90"/>
      <c r="H158" s="90"/>
      <c r="I158" s="90"/>
      <c r="J158" s="90"/>
      <c r="K158" s="90"/>
      <c r="L158" s="91"/>
    </row>
    <row r="159" spans="1:12">
      <c r="A159" s="783"/>
      <c r="B159" s="786"/>
      <c r="C159" s="86"/>
      <c r="D159" s="87" t="s">
        <v>340</v>
      </c>
      <c r="E159" s="87"/>
      <c r="F159" s="89"/>
      <c r="G159" s="90"/>
      <c r="H159" s="90"/>
      <c r="I159" s="90"/>
      <c r="J159" s="90"/>
      <c r="K159" s="90"/>
      <c r="L159" s="91"/>
    </row>
    <row r="160" spans="1:12">
      <c r="A160" s="783"/>
      <c r="B160" s="786"/>
      <c r="C160" s="86"/>
      <c r="D160" s="87" t="s">
        <v>341</v>
      </c>
      <c r="E160" s="88"/>
      <c r="F160" s="89"/>
      <c r="G160" s="90"/>
      <c r="H160" s="90"/>
      <c r="I160" s="90"/>
      <c r="J160" s="90"/>
      <c r="K160" s="90"/>
      <c r="L160" s="91"/>
    </row>
    <row r="161" spans="1:12">
      <c r="A161" s="783"/>
      <c r="B161" s="786"/>
      <c r="C161" s="86"/>
      <c r="D161" s="87" t="s">
        <v>342</v>
      </c>
      <c r="E161" s="87"/>
      <c r="F161" s="89"/>
      <c r="G161" s="90"/>
      <c r="H161" s="90"/>
      <c r="I161" s="90"/>
      <c r="J161" s="90"/>
      <c r="K161" s="90"/>
      <c r="L161" s="91"/>
    </row>
    <row r="162" spans="1:12">
      <c r="A162" s="783"/>
      <c r="B162" s="786"/>
      <c r="C162" s="86" t="s">
        <v>343</v>
      </c>
      <c r="D162" s="88"/>
      <c r="E162" s="88"/>
      <c r="F162" s="89"/>
      <c r="G162" s="90"/>
      <c r="H162" s="90"/>
      <c r="I162" s="90"/>
      <c r="J162" s="90"/>
      <c r="K162" s="90"/>
      <c r="L162" s="91"/>
    </row>
    <row r="163" spans="1:12">
      <c r="A163" s="783"/>
      <c r="B163" s="786"/>
      <c r="C163" s="86"/>
      <c r="D163" s="87" t="s">
        <v>344</v>
      </c>
      <c r="E163" s="87"/>
      <c r="F163" s="89"/>
      <c r="G163" s="90"/>
      <c r="H163" s="90"/>
      <c r="I163" s="90"/>
      <c r="J163" s="90"/>
      <c r="K163" s="90"/>
      <c r="L163" s="91"/>
    </row>
    <row r="164" spans="1:12">
      <c r="A164" s="783"/>
      <c r="B164" s="786"/>
      <c r="C164" s="86"/>
      <c r="D164" s="87" t="s">
        <v>345</v>
      </c>
      <c r="E164" s="88"/>
      <c r="F164" s="89"/>
      <c r="G164" s="90"/>
      <c r="H164" s="90"/>
      <c r="I164" s="90"/>
      <c r="J164" s="90"/>
      <c r="K164" s="90"/>
      <c r="L164" s="91"/>
    </row>
    <row r="165" spans="1:12">
      <c r="A165" s="783"/>
      <c r="B165" s="786"/>
      <c r="C165" s="86"/>
      <c r="D165" s="87" t="s">
        <v>346</v>
      </c>
      <c r="E165" s="87"/>
      <c r="F165" s="89"/>
      <c r="G165" s="90"/>
      <c r="H165" s="90"/>
      <c r="I165" s="90"/>
      <c r="J165" s="90"/>
      <c r="K165" s="90"/>
      <c r="L165" s="91"/>
    </row>
    <row r="166" spans="1:12">
      <c r="A166" s="783"/>
      <c r="B166" s="787"/>
      <c r="C166" s="98" t="s">
        <v>347</v>
      </c>
      <c r="D166" s="99"/>
      <c r="E166" s="99"/>
      <c r="F166" s="100"/>
      <c r="G166" s="101"/>
      <c r="H166" s="101"/>
      <c r="I166" s="101"/>
      <c r="J166" s="101"/>
      <c r="K166" s="101"/>
      <c r="L166" s="102"/>
    </row>
    <row r="167" spans="1:12">
      <c r="A167" s="783"/>
      <c r="B167" s="789" t="s">
        <v>348</v>
      </c>
      <c r="C167" s="86" t="s">
        <v>349</v>
      </c>
      <c r="D167" s="88"/>
      <c r="E167" s="88"/>
      <c r="F167" s="89"/>
      <c r="G167" s="90"/>
      <c r="H167" s="90"/>
      <c r="I167" s="90"/>
      <c r="J167" s="90"/>
      <c r="K167" s="90"/>
      <c r="L167" s="91"/>
    </row>
    <row r="168" spans="1:12">
      <c r="A168" s="783"/>
      <c r="B168" s="790"/>
      <c r="C168" s="86"/>
      <c r="D168" s="87" t="s">
        <v>350</v>
      </c>
      <c r="E168" s="87"/>
      <c r="F168" s="89"/>
      <c r="G168" s="90"/>
      <c r="H168" s="90"/>
      <c r="I168" s="90"/>
      <c r="J168" s="90"/>
      <c r="K168" s="90"/>
      <c r="L168" s="91"/>
    </row>
    <row r="169" spans="1:12">
      <c r="A169" s="783"/>
      <c r="B169" s="790"/>
      <c r="C169" s="86"/>
      <c r="D169" s="87" t="s">
        <v>351</v>
      </c>
      <c r="E169" s="87"/>
      <c r="F169" s="89"/>
      <c r="G169" s="90"/>
      <c r="H169" s="90"/>
      <c r="I169" s="90"/>
      <c r="J169" s="90"/>
      <c r="K169" s="90"/>
      <c r="L169" s="91"/>
    </row>
    <row r="170" spans="1:12">
      <c r="A170" s="783"/>
      <c r="B170" s="790"/>
      <c r="C170" s="86"/>
      <c r="D170" s="87" t="s">
        <v>352</v>
      </c>
      <c r="E170" s="87"/>
      <c r="F170" s="89"/>
      <c r="G170" s="90"/>
      <c r="H170" s="90"/>
      <c r="I170" s="90"/>
      <c r="J170" s="90"/>
      <c r="K170" s="90"/>
      <c r="L170" s="91"/>
    </row>
    <row r="171" spans="1:12">
      <c r="A171" s="783"/>
      <c r="B171" s="790"/>
      <c r="C171" s="86"/>
      <c r="D171" s="87" t="s">
        <v>353</v>
      </c>
      <c r="E171" s="87"/>
      <c r="F171" s="89"/>
      <c r="G171" s="90"/>
      <c r="H171" s="90"/>
      <c r="I171" s="90"/>
      <c r="J171" s="90"/>
      <c r="K171" s="90"/>
      <c r="L171" s="91"/>
    </row>
    <row r="172" spans="1:12">
      <c r="A172" s="783"/>
      <c r="B172" s="790"/>
      <c r="C172" s="86"/>
      <c r="D172" s="87" t="s">
        <v>354</v>
      </c>
      <c r="E172" s="87"/>
      <c r="F172" s="89"/>
      <c r="G172" s="90"/>
      <c r="H172" s="90"/>
      <c r="I172" s="90"/>
      <c r="J172" s="90"/>
      <c r="K172" s="90"/>
      <c r="L172" s="91"/>
    </row>
    <row r="173" spans="1:12">
      <c r="A173" s="783"/>
      <c r="B173" s="790"/>
      <c r="C173" s="86"/>
      <c r="D173" s="87" t="s">
        <v>355</v>
      </c>
      <c r="E173" s="87"/>
      <c r="F173" s="89"/>
      <c r="G173" s="90"/>
      <c r="H173" s="90"/>
      <c r="I173" s="90"/>
      <c r="J173" s="90"/>
      <c r="K173" s="90"/>
      <c r="L173" s="91"/>
    </row>
    <row r="174" spans="1:12">
      <c r="A174" s="783"/>
      <c r="B174" s="790"/>
      <c r="C174" s="86"/>
      <c r="D174" s="87" t="s">
        <v>356</v>
      </c>
      <c r="E174" s="87"/>
      <c r="F174" s="89"/>
      <c r="G174" s="90"/>
      <c r="H174" s="90"/>
      <c r="I174" s="90"/>
      <c r="J174" s="90"/>
      <c r="K174" s="90"/>
      <c r="L174" s="91"/>
    </row>
    <row r="175" spans="1:12">
      <c r="A175" s="783"/>
      <c r="B175" s="790"/>
      <c r="C175" s="86" t="s">
        <v>357</v>
      </c>
      <c r="D175" s="88"/>
      <c r="E175" s="88"/>
      <c r="F175" s="89"/>
      <c r="G175" s="90"/>
      <c r="H175" s="90"/>
      <c r="I175" s="90"/>
      <c r="J175" s="90"/>
      <c r="K175" s="90"/>
      <c r="L175" s="91"/>
    </row>
    <row r="176" spans="1:12">
      <c r="A176" s="783"/>
      <c r="B176" s="790"/>
      <c r="C176" s="86"/>
      <c r="D176" s="87" t="s">
        <v>358</v>
      </c>
      <c r="E176" s="87"/>
      <c r="F176" s="89"/>
      <c r="G176" s="90"/>
      <c r="H176" s="90"/>
      <c r="I176" s="90"/>
      <c r="J176" s="90"/>
      <c r="K176" s="90"/>
      <c r="L176" s="91"/>
    </row>
    <row r="177" spans="1:12">
      <c r="A177" s="783"/>
      <c r="B177" s="790"/>
      <c r="C177" s="86"/>
      <c r="D177" s="87" t="s">
        <v>359</v>
      </c>
      <c r="E177" s="87"/>
      <c r="F177" s="89"/>
      <c r="G177" s="90"/>
      <c r="H177" s="90"/>
      <c r="I177" s="90"/>
      <c r="J177" s="90"/>
      <c r="K177" s="90"/>
      <c r="L177" s="91"/>
    </row>
    <row r="178" spans="1:12">
      <c r="A178" s="783"/>
      <c r="B178" s="790"/>
      <c r="C178" s="86"/>
      <c r="D178" s="87" t="s">
        <v>360</v>
      </c>
      <c r="E178" s="87"/>
      <c r="F178" s="89"/>
      <c r="G178" s="90"/>
      <c r="H178" s="90"/>
      <c r="I178" s="90"/>
      <c r="J178" s="90"/>
      <c r="K178" s="90"/>
      <c r="L178" s="91"/>
    </row>
    <row r="179" spans="1:12">
      <c r="A179" s="783"/>
      <c r="B179" s="790"/>
      <c r="C179" s="86"/>
      <c r="D179" s="87" t="s">
        <v>361</v>
      </c>
      <c r="E179" s="87"/>
      <c r="F179" s="89"/>
      <c r="G179" s="90"/>
      <c r="H179" s="90"/>
      <c r="I179" s="90"/>
      <c r="J179" s="90"/>
      <c r="K179" s="90"/>
      <c r="L179" s="91"/>
    </row>
    <row r="180" spans="1:12">
      <c r="A180" s="783"/>
      <c r="B180" s="790"/>
      <c r="C180" s="86"/>
      <c r="D180" s="87" t="s">
        <v>362</v>
      </c>
      <c r="E180" s="87"/>
      <c r="F180" s="89"/>
      <c r="G180" s="90"/>
      <c r="H180" s="90"/>
      <c r="I180" s="90"/>
      <c r="J180" s="90"/>
      <c r="K180" s="90"/>
      <c r="L180" s="91"/>
    </row>
    <row r="181" spans="1:12">
      <c r="A181" s="783"/>
      <c r="B181" s="790"/>
      <c r="C181" s="86"/>
      <c r="D181" s="87" t="s">
        <v>363</v>
      </c>
      <c r="E181" s="87"/>
      <c r="F181" s="89"/>
      <c r="G181" s="90"/>
      <c r="H181" s="90"/>
      <c r="I181" s="90"/>
      <c r="J181" s="90"/>
      <c r="K181" s="90"/>
      <c r="L181" s="91"/>
    </row>
    <row r="182" spans="1:12">
      <c r="A182" s="783"/>
      <c r="B182" s="790"/>
      <c r="C182" s="86"/>
      <c r="D182" s="87" t="s">
        <v>364</v>
      </c>
      <c r="E182" s="87"/>
      <c r="F182" s="89"/>
      <c r="G182" s="90"/>
      <c r="H182" s="90"/>
      <c r="I182" s="90"/>
      <c r="J182" s="90"/>
      <c r="K182" s="90"/>
      <c r="L182" s="91"/>
    </row>
    <row r="183" spans="1:12">
      <c r="A183" s="783"/>
      <c r="B183" s="790"/>
      <c r="C183" s="86"/>
      <c r="D183" s="87" t="s">
        <v>365</v>
      </c>
      <c r="E183" s="87"/>
      <c r="F183" s="89"/>
      <c r="G183" s="90"/>
      <c r="H183" s="90"/>
      <c r="I183" s="90"/>
      <c r="J183" s="90"/>
      <c r="K183" s="90"/>
      <c r="L183" s="91"/>
    </row>
    <row r="184" spans="1:12">
      <c r="A184" s="783"/>
      <c r="B184" s="790"/>
      <c r="C184" s="86"/>
      <c r="D184" s="87" t="s">
        <v>366</v>
      </c>
      <c r="E184" s="87"/>
      <c r="F184" s="89"/>
      <c r="G184" s="90"/>
      <c r="H184" s="90"/>
      <c r="I184" s="90"/>
      <c r="J184" s="90"/>
      <c r="K184" s="90"/>
      <c r="L184" s="91"/>
    </row>
    <row r="185" spans="1:12">
      <c r="A185" s="783"/>
      <c r="B185" s="790"/>
      <c r="C185" s="86"/>
      <c r="D185" s="87" t="s">
        <v>367</v>
      </c>
      <c r="E185" s="87"/>
      <c r="F185" s="89"/>
      <c r="G185" s="90"/>
      <c r="H185" s="90"/>
      <c r="I185" s="90"/>
      <c r="J185" s="90"/>
      <c r="K185" s="90"/>
      <c r="L185" s="91"/>
    </row>
    <row r="186" spans="1:12">
      <c r="A186" s="783"/>
      <c r="B186" s="790"/>
      <c r="C186" s="86"/>
      <c r="D186" s="87" t="s">
        <v>368</v>
      </c>
      <c r="E186" s="87"/>
      <c r="F186" s="89"/>
      <c r="G186" s="90"/>
      <c r="H186" s="90"/>
      <c r="I186" s="90"/>
      <c r="J186" s="90"/>
      <c r="K186" s="90"/>
      <c r="L186" s="91"/>
    </row>
    <row r="187" spans="1:12">
      <c r="A187" s="783"/>
      <c r="B187" s="790"/>
      <c r="C187" s="86"/>
      <c r="D187" s="87" t="s">
        <v>369</v>
      </c>
      <c r="E187" s="87"/>
      <c r="F187" s="89"/>
      <c r="G187" s="90"/>
      <c r="H187" s="90"/>
      <c r="I187" s="90"/>
      <c r="J187" s="90"/>
      <c r="K187" s="90"/>
      <c r="L187" s="91"/>
    </row>
    <row r="188" spans="1:12">
      <c r="A188" s="783"/>
      <c r="B188" s="790"/>
      <c r="C188" s="86"/>
      <c r="D188" s="87" t="s">
        <v>370</v>
      </c>
      <c r="E188" s="87"/>
      <c r="F188" s="89"/>
      <c r="G188" s="90"/>
      <c r="H188" s="90"/>
      <c r="I188" s="90"/>
      <c r="J188" s="90"/>
      <c r="K188" s="90"/>
      <c r="L188" s="91"/>
    </row>
    <row r="189" spans="1:12">
      <c r="A189" s="783"/>
      <c r="B189" s="790"/>
      <c r="C189" s="86"/>
      <c r="D189" s="87" t="s">
        <v>371</v>
      </c>
      <c r="E189" s="87"/>
      <c r="F189" s="89"/>
      <c r="G189" s="90"/>
      <c r="H189" s="90"/>
      <c r="I189" s="90"/>
      <c r="J189" s="90"/>
      <c r="K189" s="90"/>
      <c r="L189" s="91"/>
    </row>
    <row r="190" spans="1:12">
      <c r="A190" s="783"/>
      <c r="B190" s="790"/>
      <c r="C190" s="86"/>
      <c r="D190" s="87" t="s">
        <v>372</v>
      </c>
      <c r="E190" s="87"/>
      <c r="F190" s="89"/>
      <c r="G190" s="90"/>
      <c r="H190" s="90"/>
      <c r="I190" s="90"/>
      <c r="J190" s="90"/>
      <c r="K190" s="90"/>
      <c r="L190" s="91"/>
    </row>
    <row r="191" spans="1:12">
      <c r="A191" s="783"/>
      <c r="B191" s="790"/>
      <c r="C191" s="86"/>
      <c r="D191" s="87" t="s">
        <v>373</v>
      </c>
      <c r="E191" s="87"/>
      <c r="F191" s="89"/>
      <c r="G191" s="90"/>
      <c r="H191" s="90"/>
      <c r="I191" s="90"/>
      <c r="J191" s="90"/>
      <c r="K191" s="90"/>
      <c r="L191" s="91"/>
    </row>
    <row r="192" spans="1:12">
      <c r="A192" s="783"/>
      <c r="B192" s="790"/>
      <c r="C192" s="86"/>
      <c r="D192" s="87" t="s">
        <v>374</v>
      </c>
      <c r="E192" s="87"/>
      <c r="F192" s="89"/>
      <c r="G192" s="90"/>
      <c r="H192" s="90"/>
      <c r="I192" s="90"/>
      <c r="J192" s="90"/>
      <c r="K192" s="90"/>
      <c r="L192" s="91"/>
    </row>
    <row r="193" spans="1:12">
      <c r="A193" s="783"/>
      <c r="B193" s="790"/>
      <c r="C193" s="86"/>
      <c r="D193" s="87" t="s">
        <v>375</v>
      </c>
      <c r="E193" s="87"/>
      <c r="F193" s="89"/>
      <c r="G193" s="90"/>
      <c r="H193" s="90"/>
      <c r="I193" s="90"/>
      <c r="J193" s="90"/>
      <c r="K193" s="90"/>
      <c r="L193" s="91"/>
    </row>
    <row r="194" spans="1:12">
      <c r="A194" s="783"/>
      <c r="B194" s="790"/>
      <c r="C194" s="86"/>
      <c r="D194" s="87" t="s">
        <v>376</v>
      </c>
      <c r="E194" s="87"/>
      <c r="F194" s="89"/>
      <c r="G194" s="90"/>
      <c r="H194" s="90"/>
      <c r="I194" s="90"/>
      <c r="J194" s="90"/>
      <c r="K194" s="90"/>
      <c r="L194" s="91"/>
    </row>
    <row r="195" spans="1:12">
      <c r="A195" s="783"/>
      <c r="B195" s="790"/>
      <c r="C195" s="86"/>
      <c r="D195" s="87" t="s">
        <v>377</v>
      </c>
      <c r="E195" s="87"/>
      <c r="F195" s="89"/>
      <c r="G195" s="90"/>
      <c r="H195" s="90"/>
      <c r="I195" s="90"/>
      <c r="J195" s="90"/>
      <c r="K195" s="90"/>
      <c r="L195" s="91"/>
    </row>
    <row r="196" spans="1:12">
      <c r="A196" s="783"/>
      <c r="B196" s="790"/>
      <c r="C196" s="86"/>
      <c r="D196" s="87" t="s">
        <v>378</v>
      </c>
      <c r="E196" s="87"/>
      <c r="F196" s="89"/>
      <c r="G196" s="90"/>
      <c r="H196" s="90"/>
      <c r="I196" s="90"/>
      <c r="J196" s="90"/>
      <c r="K196" s="90"/>
      <c r="L196" s="91"/>
    </row>
    <row r="197" spans="1:12">
      <c r="A197" s="783"/>
      <c r="B197" s="790"/>
      <c r="C197" s="86"/>
      <c r="D197" s="87" t="s">
        <v>379</v>
      </c>
      <c r="E197" s="87"/>
      <c r="F197" s="89"/>
      <c r="G197" s="90"/>
      <c r="H197" s="90"/>
      <c r="I197" s="90"/>
      <c r="J197" s="90"/>
      <c r="K197" s="90"/>
      <c r="L197" s="91"/>
    </row>
    <row r="198" spans="1:12">
      <c r="A198" s="783"/>
      <c r="B198" s="790"/>
      <c r="C198" s="86"/>
      <c r="D198" s="87" t="s">
        <v>380</v>
      </c>
      <c r="E198" s="87"/>
      <c r="F198" s="89"/>
      <c r="G198" s="90"/>
      <c r="H198" s="90"/>
      <c r="I198" s="90"/>
      <c r="J198" s="90"/>
      <c r="K198" s="90"/>
      <c r="L198" s="91"/>
    </row>
    <row r="199" spans="1:12">
      <c r="A199" s="783"/>
      <c r="B199" s="790"/>
      <c r="C199" s="86" t="s">
        <v>381</v>
      </c>
      <c r="D199" s="88"/>
      <c r="E199" s="88"/>
      <c r="F199" s="89"/>
      <c r="G199" s="90"/>
      <c r="H199" s="90"/>
      <c r="I199" s="90"/>
      <c r="J199" s="90"/>
      <c r="K199" s="90"/>
      <c r="L199" s="91"/>
    </row>
    <row r="200" spans="1:12">
      <c r="A200" s="783"/>
      <c r="B200" s="790"/>
      <c r="C200" s="86"/>
      <c r="D200" s="87" t="s">
        <v>382</v>
      </c>
      <c r="E200" s="87"/>
      <c r="F200" s="89"/>
      <c r="G200" s="90"/>
      <c r="H200" s="90"/>
      <c r="I200" s="90"/>
      <c r="J200" s="90"/>
      <c r="K200" s="90"/>
      <c r="L200" s="91"/>
    </row>
    <row r="201" spans="1:12">
      <c r="A201" s="783"/>
      <c r="B201" s="790"/>
      <c r="C201" s="86"/>
      <c r="D201" s="87" t="s">
        <v>383</v>
      </c>
      <c r="E201" s="87"/>
      <c r="F201" s="89"/>
      <c r="G201" s="90"/>
      <c r="H201" s="90"/>
      <c r="I201" s="90"/>
      <c r="J201" s="90"/>
      <c r="K201" s="90"/>
      <c r="L201" s="91"/>
    </row>
    <row r="202" spans="1:12">
      <c r="A202" s="783"/>
      <c r="B202" s="790"/>
      <c r="C202" s="86"/>
      <c r="D202" s="87" t="s">
        <v>384</v>
      </c>
      <c r="E202" s="87"/>
      <c r="F202" s="89"/>
      <c r="G202" s="90"/>
      <c r="H202" s="90"/>
      <c r="I202" s="90"/>
      <c r="J202" s="90"/>
      <c r="K202" s="90"/>
      <c r="L202" s="91"/>
    </row>
    <row r="203" spans="1:12">
      <c r="A203" s="783"/>
      <c r="B203" s="790"/>
      <c r="C203" s="86"/>
      <c r="D203" s="87" t="s">
        <v>385</v>
      </c>
      <c r="E203" s="87"/>
      <c r="F203" s="89"/>
      <c r="G203" s="90"/>
      <c r="H203" s="90"/>
      <c r="I203" s="90"/>
      <c r="J203" s="90"/>
      <c r="K203" s="90"/>
      <c r="L203" s="91"/>
    </row>
    <row r="204" spans="1:12">
      <c r="A204" s="783"/>
      <c r="B204" s="790"/>
      <c r="C204" s="86"/>
      <c r="D204" s="87" t="s">
        <v>386</v>
      </c>
      <c r="E204" s="87"/>
      <c r="F204" s="89"/>
      <c r="G204" s="90"/>
      <c r="H204" s="90"/>
      <c r="I204" s="90"/>
      <c r="J204" s="90"/>
      <c r="K204" s="90"/>
      <c r="L204" s="91"/>
    </row>
    <row r="205" spans="1:12">
      <c r="A205" s="783"/>
      <c r="B205" s="790"/>
      <c r="C205" s="86"/>
      <c r="D205" s="87" t="s">
        <v>387</v>
      </c>
      <c r="E205" s="87"/>
      <c r="F205" s="89"/>
      <c r="G205" s="90"/>
      <c r="H205" s="90"/>
      <c r="I205" s="90"/>
      <c r="J205" s="90"/>
      <c r="K205" s="90"/>
      <c r="L205" s="91"/>
    </row>
    <row r="206" spans="1:12">
      <c r="A206" s="783"/>
      <c r="B206" s="790"/>
      <c r="C206" s="86"/>
      <c r="D206" s="87" t="s">
        <v>369</v>
      </c>
      <c r="E206" s="87"/>
      <c r="F206" s="89"/>
      <c r="G206" s="90"/>
      <c r="H206" s="90"/>
      <c r="I206" s="90"/>
      <c r="J206" s="90"/>
      <c r="K206" s="90"/>
      <c r="L206" s="91"/>
    </row>
    <row r="207" spans="1:12">
      <c r="A207" s="783"/>
      <c r="B207" s="790"/>
      <c r="C207" s="86"/>
      <c r="D207" s="87" t="s">
        <v>370</v>
      </c>
      <c r="E207" s="87"/>
      <c r="F207" s="89"/>
      <c r="G207" s="90"/>
      <c r="H207" s="90"/>
      <c r="I207" s="90"/>
      <c r="J207" s="90"/>
      <c r="K207" s="90"/>
      <c r="L207" s="91"/>
    </row>
    <row r="208" spans="1:12">
      <c r="A208" s="783"/>
      <c r="B208" s="790"/>
      <c r="C208" s="86"/>
      <c r="D208" s="87" t="s">
        <v>388</v>
      </c>
      <c r="E208" s="87"/>
      <c r="F208" s="89"/>
      <c r="G208" s="90"/>
      <c r="H208" s="90"/>
      <c r="I208" s="90"/>
      <c r="J208" s="90"/>
      <c r="K208" s="90"/>
      <c r="L208" s="91"/>
    </row>
    <row r="209" spans="1:12">
      <c r="A209" s="783"/>
      <c r="B209" s="790"/>
      <c r="C209" s="86"/>
      <c r="D209" s="87" t="s">
        <v>389</v>
      </c>
      <c r="E209" s="87"/>
      <c r="F209" s="89"/>
      <c r="G209" s="90"/>
      <c r="H209" s="90"/>
      <c r="I209" s="90"/>
      <c r="J209" s="90"/>
      <c r="K209" s="90"/>
      <c r="L209" s="91"/>
    </row>
    <row r="210" spans="1:12">
      <c r="A210" s="783"/>
      <c r="B210" s="790"/>
      <c r="C210" s="86"/>
      <c r="D210" s="87" t="s">
        <v>390</v>
      </c>
      <c r="E210" s="87"/>
      <c r="F210" s="89"/>
      <c r="G210" s="90"/>
      <c r="H210" s="90"/>
      <c r="I210" s="90"/>
      <c r="J210" s="90"/>
      <c r="K210" s="90"/>
      <c r="L210" s="91"/>
    </row>
    <row r="211" spans="1:12">
      <c r="A211" s="783"/>
      <c r="B211" s="790"/>
      <c r="C211" s="86"/>
      <c r="D211" s="87" t="s">
        <v>391</v>
      </c>
      <c r="E211" s="87"/>
      <c r="F211" s="89"/>
      <c r="G211" s="90"/>
      <c r="H211" s="90"/>
      <c r="I211" s="90"/>
      <c r="J211" s="90"/>
      <c r="K211" s="90"/>
      <c r="L211" s="91"/>
    </row>
    <row r="212" spans="1:12">
      <c r="A212" s="783"/>
      <c r="B212" s="790"/>
      <c r="C212" s="86"/>
      <c r="D212" s="87" t="s">
        <v>392</v>
      </c>
      <c r="E212" s="87"/>
      <c r="F212" s="89"/>
      <c r="G212" s="90"/>
      <c r="H212" s="90"/>
      <c r="I212" s="90"/>
      <c r="J212" s="90"/>
      <c r="K212" s="90"/>
      <c r="L212" s="91"/>
    </row>
    <row r="213" spans="1:12">
      <c r="A213" s="783"/>
      <c r="B213" s="790"/>
      <c r="C213" s="86"/>
      <c r="D213" s="87" t="s">
        <v>393</v>
      </c>
      <c r="E213" s="87"/>
      <c r="F213" s="89"/>
      <c r="G213" s="90"/>
      <c r="H213" s="90"/>
      <c r="I213" s="90"/>
      <c r="J213" s="90"/>
      <c r="K213" s="90"/>
      <c r="L213" s="91"/>
    </row>
    <row r="214" spans="1:12">
      <c r="A214" s="783"/>
      <c r="B214" s="790"/>
      <c r="C214" s="86"/>
      <c r="D214" s="87" t="s">
        <v>372</v>
      </c>
      <c r="E214" s="87"/>
      <c r="F214" s="89"/>
      <c r="G214" s="90"/>
      <c r="H214" s="90"/>
      <c r="I214" s="90"/>
      <c r="J214" s="90"/>
      <c r="K214" s="90"/>
      <c r="L214" s="91"/>
    </row>
    <row r="215" spans="1:12">
      <c r="A215" s="783"/>
      <c r="B215" s="790"/>
      <c r="C215" s="86"/>
      <c r="D215" s="87" t="s">
        <v>373</v>
      </c>
      <c r="E215" s="87"/>
      <c r="F215" s="89"/>
      <c r="G215" s="90"/>
      <c r="H215" s="90"/>
      <c r="I215" s="90"/>
      <c r="J215" s="90"/>
      <c r="K215" s="90"/>
      <c r="L215" s="91"/>
    </row>
    <row r="216" spans="1:12">
      <c r="A216" s="783"/>
      <c r="B216" s="790"/>
      <c r="C216" s="86"/>
      <c r="D216" s="87" t="s">
        <v>394</v>
      </c>
      <c r="E216" s="87"/>
      <c r="F216" s="89"/>
      <c r="G216" s="90"/>
      <c r="H216" s="90"/>
      <c r="I216" s="90"/>
      <c r="J216" s="90"/>
      <c r="K216" s="90"/>
      <c r="L216" s="91"/>
    </row>
    <row r="217" spans="1:12">
      <c r="A217" s="783"/>
      <c r="B217" s="790"/>
      <c r="C217" s="86"/>
      <c r="D217" s="87" t="s">
        <v>395</v>
      </c>
      <c r="E217" s="87"/>
      <c r="F217" s="89"/>
      <c r="G217" s="90"/>
      <c r="H217" s="90"/>
      <c r="I217" s="90"/>
      <c r="J217" s="90"/>
      <c r="K217" s="90"/>
      <c r="L217" s="91"/>
    </row>
    <row r="218" spans="1:12">
      <c r="A218" s="783"/>
      <c r="B218" s="790"/>
      <c r="C218" s="86"/>
      <c r="D218" s="87" t="s">
        <v>396</v>
      </c>
      <c r="E218" s="87"/>
      <c r="F218" s="89"/>
      <c r="G218" s="90"/>
      <c r="H218" s="90"/>
      <c r="I218" s="90"/>
      <c r="J218" s="90"/>
      <c r="K218" s="90"/>
      <c r="L218" s="91"/>
    </row>
    <row r="219" spans="1:12">
      <c r="A219" s="783"/>
      <c r="B219" s="790"/>
      <c r="C219" s="86"/>
      <c r="D219" s="87" t="s">
        <v>397</v>
      </c>
      <c r="E219" s="87"/>
      <c r="F219" s="89"/>
      <c r="G219" s="90"/>
      <c r="H219" s="90"/>
      <c r="I219" s="90"/>
      <c r="J219" s="90"/>
      <c r="K219" s="90"/>
      <c r="L219" s="91"/>
    </row>
    <row r="220" spans="1:12">
      <c r="A220" s="783"/>
      <c r="B220" s="790"/>
      <c r="C220" s="86"/>
      <c r="D220" s="87" t="s">
        <v>398</v>
      </c>
      <c r="E220" s="87"/>
      <c r="F220" s="89"/>
      <c r="G220" s="90"/>
      <c r="H220" s="90"/>
      <c r="I220" s="90"/>
      <c r="J220" s="90"/>
      <c r="K220" s="90"/>
      <c r="L220" s="91"/>
    </row>
    <row r="221" spans="1:12">
      <c r="A221" s="783"/>
      <c r="B221" s="790"/>
      <c r="C221" s="86"/>
      <c r="D221" s="87" t="s">
        <v>379</v>
      </c>
      <c r="E221" s="87"/>
      <c r="F221" s="89"/>
      <c r="G221" s="90"/>
      <c r="H221" s="90"/>
      <c r="I221" s="90"/>
      <c r="J221" s="90"/>
      <c r="K221" s="90"/>
      <c r="L221" s="91"/>
    </row>
    <row r="222" spans="1:12" ht="13.5" customHeight="1">
      <c r="A222" s="783"/>
      <c r="B222" s="790"/>
      <c r="C222" s="86"/>
      <c r="D222" s="87" t="s">
        <v>380</v>
      </c>
      <c r="E222" s="87"/>
      <c r="F222" s="89"/>
      <c r="G222" s="90"/>
      <c r="H222" s="90"/>
      <c r="I222" s="90"/>
      <c r="J222" s="90"/>
      <c r="K222" s="90"/>
      <c r="L222" s="91"/>
    </row>
    <row r="223" spans="1:12" ht="13.5" customHeight="1">
      <c r="A223" s="783"/>
      <c r="B223" s="790"/>
      <c r="C223" s="86" t="s">
        <v>399</v>
      </c>
      <c r="D223" s="87"/>
      <c r="E223" s="87"/>
      <c r="F223" s="89"/>
      <c r="G223" s="90"/>
      <c r="H223" s="90"/>
      <c r="I223" s="90"/>
      <c r="J223" s="90"/>
      <c r="K223" s="90"/>
      <c r="L223" s="91"/>
    </row>
    <row r="224" spans="1:12" ht="13.5" customHeight="1">
      <c r="A224" s="783"/>
      <c r="B224" s="790"/>
      <c r="C224" s="86"/>
      <c r="D224" s="87" t="s">
        <v>400</v>
      </c>
      <c r="E224" s="87"/>
      <c r="F224" s="89"/>
      <c r="G224" s="90"/>
      <c r="H224" s="90"/>
      <c r="I224" s="90"/>
      <c r="J224" s="90"/>
      <c r="K224" s="90"/>
      <c r="L224" s="91"/>
    </row>
    <row r="225" spans="1:12" ht="13.5" customHeight="1">
      <c r="A225" s="783"/>
      <c r="B225" s="790"/>
      <c r="C225" s="86"/>
      <c r="D225" s="87" t="s">
        <v>401</v>
      </c>
      <c r="E225" s="87"/>
      <c r="F225" s="89"/>
      <c r="G225" s="90"/>
      <c r="H225" s="90"/>
      <c r="I225" s="90"/>
      <c r="J225" s="90"/>
      <c r="K225" s="90"/>
      <c r="L225" s="91"/>
    </row>
    <row r="226" spans="1:12" ht="13.5" customHeight="1">
      <c r="A226" s="783"/>
      <c r="B226" s="790"/>
      <c r="C226" s="86" t="s">
        <v>402</v>
      </c>
      <c r="D226" s="87"/>
      <c r="E226" s="87"/>
      <c r="F226" s="89"/>
      <c r="G226" s="90"/>
      <c r="H226" s="90"/>
      <c r="I226" s="90"/>
      <c r="J226" s="90"/>
      <c r="K226" s="90"/>
      <c r="L226" s="91"/>
    </row>
    <row r="227" spans="1:12" ht="13.5" customHeight="1">
      <c r="A227" s="783"/>
      <c r="B227" s="790"/>
      <c r="C227" s="86"/>
      <c r="D227" s="87" t="s">
        <v>403</v>
      </c>
      <c r="E227" s="87"/>
      <c r="F227" s="89"/>
      <c r="G227" s="90"/>
      <c r="H227" s="90"/>
      <c r="I227" s="90"/>
      <c r="J227" s="90"/>
      <c r="K227" s="90"/>
      <c r="L227" s="91"/>
    </row>
    <row r="228" spans="1:12" ht="13.5" customHeight="1">
      <c r="A228" s="783"/>
      <c r="B228" s="790"/>
      <c r="C228" s="86" t="s">
        <v>404</v>
      </c>
      <c r="D228" s="87"/>
      <c r="E228" s="87"/>
      <c r="F228" s="89"/>
      <c r="G228" s="90"/>
      <c r="H228" s="90"/>
      <c r="I228" s="90"/>
      <c r="J228" s="90"/>
      <c r="K228" s="90"/>
      <c r="L228" s="91"/>
    </row>
    <row r="229" spans="1:12" ht="13.5" customHeight="1">
      <c r="A229" s="783"/>
      <c r="B229" s="790"/>
      <c r="C229" s="86" t="s">
        <v>405</v>
      </c>
      <c r="D229" s="87"/>
      <c r="E229" s="87"/>
      <c r="F229" s="89"/>
      <c r="G229" s="90"/>
      <c r="H229" s="90"/>
      <c r="I229" s="90"/>
      <c r="J229" s="90"/>
      <c r="K229" s="90"/>
      <c r="L229" s="91"/>
    </row>
    <row r="230" spans="1:12" ht="13.5" customHeight="1">
      <c r="A230" s="783"/>
      <c r="B230" s="790"/>
      <c r="C230" s="86" t="s">
        <v>406</v>
      </c>
      <c r="D230" s="87"/>
      <c r="E230" s="87"/>
      <c r="F230" s="89"/>
      <c r="G230" s="90"/>
      <c r="H230" s="90"/>
      <c r="I230" s="90"/>
      <c r="J230" s="90"/>
      <c r="K230" s="90"/>
      <c r="L230" s="91"/>
    </row>
    <row r="231" spans="1:12" ht="13.5" customHeight="1">
      <c r="A231" s="783"/>
      <c r="B231" s="790"/>
      <c r="C231" s="86" t="s">
        <v>407</v>
      </c>
      <c r="D231" s="87"/>
      <c r="E231" s="87"/>
      <c r="F231" s="89"/>
      <c r="G231" s="90"/>
      <c r="H231" s="90"/>
      <c r="I231" s="90"/>
      <c r="J231" s="90"/>
      <c r="K231" s="90"/>
      <c r="L231" s="91"/>
    </row>
    <row r="232" spans="1:12" ht="13.5" customHeight="1">
      <c r="A232" s="783"/>
      <c r="B232" s="790"/>
      <c r="C232" s="86"/>
      <c r="D232" s="87" t="s">
        <v>408</v>
      </c>
      <c r="E232" s="87"/>
      <c r="F232" s="89"/>
      <c r="G232" s="90"/>
      <c r="H232" s="90"/>
      <c r="I232" s="90"/>
      <c r="J232" s="90"/>
      <c r="K232" s="90"/>
      <c r="L232" s="91"/>
    </row>
    <row r="233" spans="1:12" ht="13.5" customHeight="1">
      <c r="A233" s="783"/>
      <c r="B233" s="790"/>
      <c r="C233" s="86"/>
      <c r="D233" s="87" t="s">
        <v>380</v>
      </c>
      <c r="E233" s="87"/>
      <c r="F233" s="89"/>
      <c r="G233" s="90"/>
      <c r="H233" s="90"/>
      <c r="I233" s="90"/>
      <c r="J233" s="90"/>
      <c r="K233" s="90"/>
      <c r="L233" s="91"/>
    </row>
    <row r="234" spans="1:12">
      <c r="A234" s="783"/>
      <c r="B234" s="790"/>
      <c r="C234" s="86" t="s">
        <v>409</v>
      </c>
      <c r="D234" s="88"/>
      <c r="E234" s="88"/>
      <c r="F234" s="89"/>
      <c r="G234" s="90"/>
      <c r="H234" s="90"/>
      <c r="I234" s="90"/>
      <c r="J234" s="90"/>
      <c r="K234" s="90"/>
      <c r="L234" s="91"/>
    </row>
    <row r="235" spans="1:12">
      <c r="A235" s="783"/>
      <c r="B235" s="790"/>
      <c r="C235" s="86"/>
      <c r="D235" s="87" t="s">
        <v>410</v>
      </c>
      <c r="E235" s="87"/>
      <c r="F235" s="89"/>
      <c r="G235" s="90"/>
      <c r="H235" s="90"/>
      <c r="I235" s="90"/>
      <c r="J235" s="90"/>
      <c r="K235" s="90"/>
      <c r="L235" s="91"/>
    </row>
    <row r="236" spans="1:12">
      <c r="A236" s="783"/>
      <c r="B236" s="790"/>
      <c r="C236" s="86"/>
      <c r="D236" s="87" t="s">
        <v>411</v>
      </c>
      <c r="E236" s="87"/>
      <c r="F236" s="89"/>
      <c r="G236" s="90"/>
      <c r="H236" s="90"/>
      <c r="I236" s="90"/>
      <c r="J236" s="90"/>
      <c r="K236" s="90"/>
      <c r="L236" s="91"/>
    </row>
    <row r="237" spans="1:12">
      <c r="A237" s="783"/>
      <c r="B237" s="790"/>
      <c r="C237" s="86"/>
      <c r="D237" s="87"/>
      <c r="E237" s="87" t="s">
        <v>412</v>
      </c>
      <c r="F237" s="89"/>
      <c r="G237" s="90"/>
      <c r="H237" s="90"/>
      <c r="I237" s="90"/>
      <c r="J237" s="90"/>
      <c r="K237" s="90"/>
      <c r="L237" s="91"/>
    </row>
    <row r="238" spans="1:12">
      <c r="A238" s="783"/>
      <c r="B238" s="790"/>
      <c r="C238" s="86"/>
      <c r="D238" s="87"/>
      <c r="E238" s="87" t="s">
        <v>413</v>
      </c>
      <c r="F238" s="89"/>
      <c r="G238" s="90"/>
      <c r="H238" s="90"/>
      <c r="I238" s="90"/>
      <c r="J238" s="90"/>
      <c r="K238" s="90"/>
      <c r="L238" s="91"/>
    </row>
    <row r="239" spans="1:12">
      <c r="A239" s="783"/>
      <c r="B239" s="790"/>
      <c r="C239" s="86"/>
      <c r="D239" s="87" t="s">
        <v>414</v>
      </c>
      <c r="E239" s="87"/>
      <c r="F239" s="89"/>
      <c r="G239" s="90"/>
      <c r="H239" s="90"/>
      <c r="I239" s="90"/>
      <c r="J239" s="90"/>
      <c r="K239" s="90"/>
      <c r="L239" s="91"/>
    </row>
    <row r="240" spans="1:12">
      <c r="A240" s="783"/>
      <c r="B240" s="790"/>
      <c r="C240" s="103"/>
      <c r="D240" s="104" t="s">
        <v>415</v>
      </c>
      <c r="E240" s="104"/>
      <c r="F240" s="105"/>
      <c r="G240" s="106"/>
      <c r="H240" s="106"/>
      <c r="I240" s="106"/>
      <c r="J240" s="106"/>
      <c r="K240" s="106"/>
      <c r="L240" s="107"/>
    </row>
    <row r="241" spans="1:12">
      <c r="A241" s="783"/>
      <c r="B241" s="791"/>
      <c r="C241" s="108" t="s">
        <v>416</v>
      </c>
      <c r="D241" s="88"/>
      <c r="E241" s="88"/>
      <c r="F241" s="89"/>
      <c r="G241" s="90"/>
      <c r="H241" s="90"/>
      <c r="I241" s="90"/>
      <c r="J241" s="90"/>
      <c r="K241" s="90"/>
      <c r="L241" s="91"/>
    </row>
    <row r="242" spans="1:12">
      <c r="A242" s="784"/>
      <c r="B242" s="109" t="s">
        <v>417</v>
      </c>
      <c r="C242" s="110"/>
      <c r="D242" s="110"/>
      <c r="E242" s="110"/>
      <c r="F242" s="111"/>
      <c r="G242" s="112"/>
      <c r="H242" s="112"/>
      <c r="I242" s="112"/>
      <c r="J242" s="112"/>
      <c r="K242" s="112"/>
      <c r="L242" s="113"/>
    </row>
    <row r="243" spans="1:12">
      <c r="A243" s="782" t="s">
        <v>418</v>
      </c>
      <c r="B243" s="785" t="s">
        <v>419</v>
      </c>
      <c r="C243" s="86" t="s">
        <v>420</v>
      </c>
      <c r="D243" s="88"/>
      <c r="E243" s="88"/>
      <c r="F243" s="89"/>
      <c r="G243" s="90"/>
      <c r="H243" s="90"/>
      <c r="I243" s="90"/>
      <c r="J243" s="90"/>
      <c r="K243" s="90"/>
      <c r="L243" s="91"/>
    </row>
    <row r="244" spans="1:12">
      <c r="A244" s="783"/>
      <c r="B244" s="786"/>
      <c r="C244" s="86"/>
      <c r="D244" s="87" t="s">
        <v>420</v>
      </c>
      <c r="E244" s="87"/>
      <c r="F244" s="89"/>
      <c r="G244" s="90"/>
      <c r="H244" s="90"/>
      <c r="I244" s="90"/>
      <c r="J244" s="90"/>
      <c r="K244" s="90"/>
      <c r="L244" s="91"/>
    </row>
    <row r="245" spans="1:12">
      <c r="A245" s="783"/>
      <c r="B245" s="786"/>
      <c r="C245" s="86"/>
      <c r="D245" s="87" t="s">
        <v>421</v>
      </c>
      <c r="E245" s="87"/>
      <c r="F245" s="89"/>
      <c r="G245" s="90"/>
      <c r="H245" s="90"/>
      <c r="I245" s="90"/>
      <c r="J245" s="90"/>
      <c r="K245" s="90"/>
      <c r="L245" s="91"/>
    </row>
    <row r="246" spans="1:12">
      <c r="A246" s="783"/>
      <c r="B246" s="786"/>
      <c r="C246" s="86" t="s">
        <v>422</v>
      </c>
      <c r="D246" s="88"/>
      <c r="E246" s="88"/>
      <c r="F246" s="89"/>
      <c r="G246" s="90"/>
      <c r="H246" s="90"/>
      <c r="I246" s="90"/>
      <c r="J246" s="90"/>
      <c r="K246" s="90"/>
      <c r="L246" s="91"/>
    </row>
    <row r="247" spans="1:12">
      <c r="A247" s="783"/>
      <c r="B247" s="786"/>
      <c r="C247" s="86"/>
      <c r="D247" s="87" t="s">
        <v>422</v>
      </c>
      <c r="E247" s="87"/>
      <c r="F247" s="89"/>
      <c r="G247" s="90"/>
      <c r="H247" s="90"/>
      <c r="I247" s="90"/>
      <c r="J247" s="90"/>
      <c r="K247" s="90"/>
      <c r="L247" s="91"/>
    </row>
    <row r="248" spans="1:12">
      <c r="A248" s="783"/>
      <c r="B248" s="786"/>
      <c r="C248" s="86"/>
      <c r="D248" s="87" t="s">
        <v>423</v>
      </c>
      <c r="E248" s="87"/>
      <c r="F248" s="89"/>
      <c r="G248" s="90"/>
      <c r="H248" s="90"/>
      <c r="I248" s="90"/>
      <c r="J248" s="90"/>
      <c r="K248" s="90"/>
      <c r="L248" s="91"/>
    </row>
    <row r="249" spans="1:12">
      <c r="A249" s="783"/>
      <c r="B249" s="786"/>
      <c r="C249" s="86" t="s">
        <v>424</v>
      </c>
      <c r="D249" s="88"/>
      <c r="E249" s="88"/>
      <c r="F249" s="89"/>
      <c r="G249" s="90"/>
      <c r="H249" s="90"/>
      <c r="I249" s="90"/>
      <c r="J249" s="90"/>
      <c r="K249" s="90"/>
      <c r="L249" s="91"/>
    </row>
    <row r="250" spans="1:12">
      <c r="A250" s="783"/>
      <c r="B250" s="786"/>
      <c r="C250" s="86" t="s">
        <v>425</v>
      </c>
      <c r="D250" s="88"/>
      <c r="E250" s="88"/>
      <c r="F250" s="89"/>
      <c r="G250" s="90"/>
      <c r="H250" s="90"/>
      <c r="I250" s="90"/>
      <c r="J250" s="90"/>
      <c r="K250" s="90"/>
      <c r="L250" s="91"/>
    </row>
    <row r="251" spans="1:12">
      <c r="A251" s="783"/>
      <c r="B251" s="786"/>
      <c r="C251" s="86"/>
      <c r="D251" s="87" t="s">
        <v>426</v>
      </c>
      <c r="E251" s="88"/>
      <c r="F251" s="89"/>
      <c r="G251" s="90"/>
      <c r="H251" s="90"/>
      <c r="I251" s="90"/>
      <c r="J251" s="90"/>
      <c r="K251" s="90"/>
      <c r="L251" s="91"/>
    </row>
    <row r="252" spans="1:12">
      <c r="A252" s="783"/>
      <c r="B252" s="786"/>
      <c r="C252" s="86"/>
      <c r="D252" s="87" t="s">
        <v>427</v>
      </c>
      <c r="E252" s="88"/>
      <c r="F252" s="89"/>
      <c r="G252" s="90"/>
      <c r="H252" s="90"/>
      <c r="I252" s="90"/>
      <c r="J252" s="90"/>
      <c r="K252" s="90"/>
      <c r="L252" s="91"/>
    </row>
    <row r="253" spans="1:12">
      <c r="A253" s="783"/>
      <c r="B253" s="786"/>
      <c r="C253" s="86"/>
      <c r="D253" s="87" t="s">
        <v>428</v>
      </c>
      <c r="E253" s="87"/>
      <c r="F253" s="89"/>
      <c r="G253" s="90"/>
      <c r="H253" s="90"/>
      <c r="I253" s="90"/>
      <c r="J253" s="90"/>
      <c r="K253" s="90"/>
      <c r="L253" s="91"/>
    </row>
    <row r="254" spans="1:12">
      <c r="A254" s="783"/>
      <c r="B254" s="786"/>
      <c r="C254" s="86" t="s">
        <v>429</v>
      </c>
      <c r="D254" s="87"/>
      <c r="E254" s="87"/>
      <c r="F254" s="89"/>
      <c r="G254" s="90"/>
      <c r="H254" s="90"/>
      <c r="I254" s="90"/>
      <c r="J254" s="90"/>
      <c r="K254" s="90"/>
      <c r="L254" s="91"/>
    </row>
    <row r="255" spans="1:12">
      <c r="A255" s="783"/>
      <c r="B255" s="786"/>
      <c r="C255" s="103"/>
      <c r="D255" s="104" t="s">
        <v>335</v>
      </c>
      <c r="E255" s="104"/>
      <c r="F255" s="105"/>
      <c r="G255" s="106"/>
      <c r="H255" s="106"/>
      <c r="I255" s="106"/>
      <c r="J255" s="106"/>
      <c r="K255" s="106"/>
      <c r="L255" s="107"/>
    </row>
    <row r="256" spans="1:12">
      <c r="A256" s="783"/>
      <c r="B256" s="787"/>
      <c r="C256" s="108" t="s">
        <v>430</v>
      </c>
      <c r="D256" s="88"/>
      <c r="E256" s="88"/>
      <c r="F256" s="89"/>
      <c r="G256" s="90"/>
      <c r="H256" s="90"/>
      <c r="I256" s="90"/>
      <c r="J256" s="90"/>
      <c r="K256" s="90"/>
      <c r="L256" s="91"/>
    </row>
    <row r="257" spans="1:12">
      <c r="A257" s="783"/>
      <c r="B257" s="788" t="s">
        <v>431</v>
      </c>
      <c r="C257" s="108" t="s">
        <v>432</v>
      </c>
      <c r="D257" s="114"/>
      <c r="E257" s="114"/>
      <c r="F257" s="115"/>
      <c r="G257" s="116"/>
      <c r="H257" s="116"/>
      <c r="I257" s="116"/>
      <c r="J257" s="116"/>
      <c r="K257" s="116"/>
      <c r="L257" s="117"/>
    </row>
    <row r="258" spans="1:12">
      <c r="A258" s="783"/>
      <c r="B258" s="786"/>
      <c r="C258" s="86" t="s">
        <v>433</v>
      </c>
      <c r="D258" s="87"/>
      <c r="E258" s="87"/>
      <c r="F258" s="89"/>
      <c r="G258" s="90"/>
      <c r="H258" s="90"/>
      <c r="I258" s="90"/>
      <c r="J258" s="90"/>
      <c r="K258" s="90"/>
      <c r="L258" s="91"/>
    </row>
    <row r="259" spans="1:12">
      <c r="A259" s="783"/>
      <c r="B259" s="786"/>
      <c r="C259" s="86"/>
      <c r="D259" s="87" t="s">
        <v>434</v>
      </c>
      <c r="E259" s="87"/>
      <c r="F259" s="89"/>
      <c r="G259" s="90"/>
      <c r="H259" s="90"/>
      <c r="I259" s="90"/>
      <c r="J259" s="90"/>
      <c r="K259" s="90"/>
      <c r="L259" s="91"/>
    </row>
    <row r="260" spans="1:12">
      <c r="A260" s="783"/>
      <c r="B260" s="786"/>
      <c r="C260" s="86"/>
      <c r="D260" s="87" t="s">
        <v>435</v>
      </c>
      <c r="E260" s="87"/>
      <c r="F260" s="89"/>
      <c r="G260" s="90"/>
      <c r="H260" s="90"/>
      <c r="I260" s="90"/>
      <c r="J260" s="90"/>
      <c r="K260" s="90"/>
      <c r="L260" s="91"/>
    </row>
    <row r="261" spans="1:12">
      <c r="A261" s="783"/>
      <c r="B261" s="786"/>
      <c r="C261" s="86"/>
      <c r="D261" s="87" t="s">
        <v>436</v>
      </c>
      <c r="E261" s="87"/>
      <c r="F261" s="89"/>
      <c r="G261" s="90"/>
      <c r="H261" s="90"/>
      <c r="I261" s="90"/>
      <c r="J261" s="90"/>
      <c r="K261" s="90"/>
      <c r="L261" s="91"/>
    </row>
    <row r="262" spans="1:12">
      <c r="A262" s="783"/>
      <c r="B262" s="786"/>
      <c r="C262" s="86"/>
      <c r="D262" s="87" t="s">
        <v>437</v>
      </c>
      <c r="E262" s="87"/>
      <c r="F262" s="89"/>
      <c r="G262" s="90"/>
      <c r="H262" s="90"/>
      <c r="I262" s="90"/>
      <c r="J262" s="90"/>
      <c r="K262" s="90"/>
      <c r="L262" s="91"/>
    </row>
    <row r="263" spans="1:12">
      <c r="A263" s="783"/>
      <c r="B263" s="786"/>
      <c r="C263" s="86"/>
      <c r="D263" s="87" t="s">
        <v>438</v>
      </c>
      <c r="E263" s="87"/>
      <c r="F263" s="89"/>
      <c r="G263" s="90"/>
      <c r="H263" s="90"/>
      <c r="I263" s="90"/>
      <c r="J263" s="90"/>
      <c r="K263" s="90"/>
      <c r="L263" s="91"/>
    </row>
    <row r="264" spans="1:12">
      <c r="A264" s="783"/>
      <c r="B264" s="786"/>
      <c r="C264" s="86" t="s">
        <v>439</v>
      </c>
      <c r="D264" s="87"/>
      <c r="E264" s="87"/>
      <c r="F264" s="89"/>
      <c r="G264" s="90"/>
      <c r="H264" s="90"/>
      <c r="I264" s="90"/>
      <c r="J264" s="90"/>
      <c r="K264" s="90"/>
      <c r="L264" s="91"/>
    </row>
    <row r="265" spans="1:12">
      <c r="A265" s="783"/>
      <c r="B265" s="786"/>
      <c r="C265" s="86" t="s">
        <v>440</v>
      </c>
      <c r="D265" s="88"/>
      <c r="E265" s="88"/>
      <c r="F265" s="89"/>
      <c r="G265" s="90"/>
      <c r="H265" s="90"/>
      <c r="I265" s="90"/>
      <c r="J265" s="90"/>
      <c r="K265" s="90"/>
      <c r="L265" s="91"/>
    </row>
    <row r="266" spans="1:12">
      <c r="A266" s="783"/>
      <c r="B266" s="786"/>
      <c r="C266" s="86" t="s">
        <v>441</v>
      </c>
      <c r="D266" s="87"/>
      <c r="E266" s="87"/>
      <c r="F266" s="89"/>
      <c r="G266" s="90"/>
      <c r="H266" s="90"/>
      <c r="I266" s="90"/>
      <c r="J266" s="90"/>
      <c r="K266" s="90"/>
      <c r="L266" s="91"/>
    </row>
    <row r="267" spans="1:12">
      <c r="A267" s="783"/>
      <c r="B267" s="786"/>
      <c r="C267" s="103"/>
      <c r="D267" s="104" t="s">
        <v>404</v>
      </c>
      <c r="E267" s="104"/>
      <c r="F267" s="105"/>
      <c r="G267" s="106"/>
      <c r="H267" s="106"/>
      <c r="I267" s="106"/>
      <c r="J267" s="106"/>
      <c r="K267" s="106"/>
      <c r="L267" s="107"/>
    </row>
    <row r="268" spans="1:12">
      <c r="A268" s="783"/>
      <c r="B268" s="787"/>
      <c r="C268" s="108" t="s">
        <v>442</v>
      </c>
      <c r="D268" s="88"/>
      <c r="E268" s="88"/>
      <c r="F268" s="89"/>
      <c r="G268" s="90"/>
      <c r="H268" s="90"/>
      <c r="I268" s="90"/>
      <c r="J268" s="90"/>
      <c r="K268" s="90"/>
      <c r="L268" s="91"/>
    </row>
    <row r="269" spans="1:12">
      <c r="A269" s="784"/>
      <c r="B269" s="108" t="s">
        <v>443</v>
      </c>
      <c r="C269" s="114"/>
      <c r="D269" s="114"/>
      <c r="E269" s="114"/>
      <c r="F269" s="115"/>
      <c r="G269" s="116"/>
      <c r="H269" s="116"/>
      <c r="I269" s="116"/>
      <c r="J269" s="116"/>
      <c r="K269" s="116"/>
      <c r="L269" s="117"/>
    </row>
    <row r="270" spans="1:12">
      <c r="A270" s="782" t="s">
        <v>444</v>
      </c>
      <c r="B270" s="785" t="s">
        <v>419</v>
      </c>
      <c r="C270" s="118" t="s">
        <v>445</v>
      </c>
      <c r="D270" s="82"/>
      <c r="E270" s="82"/>
      <c r="F270" s="83"/>
      <c r="G270" s="84"/>
      <c r="H270" s="84"/>
      <c r="I270" s="84"/>
      <c r="J270" s="84"/>
      <c r="K270" s="84"/>
      <c r="L270" s="85"/>
    </row>
    <row r="271" spans="1:12">
      <c r="A271" s="783"/>
      <c r="B271" s="786"/>
      <c r="C271" s="86" t="s">
        <v>446</v>
      </c>
      <c r="D271" s="87"/>
      <c r="E271" s="87"/>
      <c r="F271" s="89"/>
      <c r="G271" s="90"/>
      <c r="H271" s="90"/>
      <c r="I271" s="90"/>
      <c r="J271" s="90"/>
      <c r="K271" s="90"/>
      <c r="L271" s="91"/>
    </row>
    <row r="272" spans="1:12">
      <c r="A272" s="783"/>
      <c r="B272" s="786"/>
      <c r="C272" s="86" t="s">
        <v>447</v>
      </c>
      <c r="D272" s="87"/>
      <c r="E272" s="87"/>
      <c r="F272" s="89"/>
      <c r="G272" s="90"/>
      <c r="H272" s="90"/>
      <c r="I272" s="90"/>
      <c r="J272" s="90"/>
      <c r="K272" s="90"/>
      <c r="L272" s="91"/>
    </row>
    <row r="273" spans="1:12">
      <c r="A273" s="783"/>
      <c r="B273" s="786"/>
      <c r="C273" s="86" t="s">
        <v>448</v>
      </c>
      <c r="D273" s="88"/>
      <c r="E273" s="88"/>
      <c r="F273" s="89"/>
      <c r="G273" s="90"/>
      <c r="H273" s="90"/>
      <c r="I273" s="90"/>
      <c r="J273" s="90"/>
      <c r="K273" s="90"/>
      <c r="L273" s="91"/>
    </row>
    <row r="274" spans="1:12">
      <c r="A274" s="783"/>
      <c r="B274" s="786"/>
      <c r="C274" s="86" t="s">
        <v>449</v>
      </c>
      <c r="D274" s="87"/>
      <c r="E274" s="87"/>
      <c r="F274" s="89"/>
      <c r="G274" s="90"/>
      <c r="H274" s="90"/>
      <c r="I274" s="90"/>
      <c r="J274" s="90"/>
      <c r="K274" s="90"/>
      <c r="L274" s="91"/>
    </row>
    <row r="275" spans="1:12">
      <c r="A275" s="783"/>
      <c r="B275" s="786"/>
      <c r="C275" s="86"/>
      <c r="D275" s="87" t="s">
        <v>450</v>
      </c>
      <c r="E275" s="88"/>
      <c r="F275" s="89"/>
      <c r="G275" s="90"/>
      <c r="H275" s="90"/>
      <c r="I275" s="90"/>
      <c r="J275" s="90"/>
      <c r="K275" s="90"/>
      <c r="L275" s="91"/>
    </row>
    <row r="276" spans="1:12">
      <c r="A276" s="783"/>
      <c r="B276" s="786"/>
      <c r="C276" s="86"/>
      <c r="D276" s="87" t="s">
        <v>451</v>
      </c>
      <c r="E276" s="87"/>
      <c r="F276" s="89"/>
      <c r="G276" s="90"/>
      <c r="H276" s="90"/>
      <c r="I276" s="90"/>
      <c r="J276" s="90"/>
      <c r="K276" s="90"/>
      <c r="L276" s="91"/>
    </row>
    <row r="277" spans="1:12">
      <c r="A277" s="783"/>
      <c r="B277" s="786"/>
      <c r="C277" s="86"/>
      <c r="D277" s="87" t="s">
        <v>452</v>
      </c>
      <c r="E277" s="88"/>
      <c r="F277" s="89"/>
      <c r="G277" s="90"/>
      <c r="H277" s="90"/>
      <c r="I277" s="90"/>
      <c r="J277" s="90"/>
      <c r="K277" s="90"/>
      <c r="L277" s="91"/>
    </row>
    <row r="278" spans="1:12">
      <c r="A278" s="783"/>
      <c r="B278" s="786"/>
      <c r="C278" s="86" t="s">
        <v>453</v>
      </c>
      <c r="D278" s="87"/>
      <c r="E278" s="87"/>
      <c r="F278" s="89"/>
      <c r="G278" s="90"/>
      <c r="H278" s="90"/>
      <c r="I278" s="90"/>
      <c r="J278" s="90"/>
      <c r="K278" s="90"/>
      <c r="L278" s="91"/>
    </row>
    <row r="279" spans="1:12">
      <c r="A279" s="783"/>
      <c r="B279" s="786"/>
      <c r="C279" s="86" t="s">
        <v>454</v>
      </c>
      <c r="D279" s="88"/>
      <c r="E279" s="88"/>
      <c r="F279" s="89"/>
      <c r="G279" s="90"/>
      <c r="H279" s="90"/>
      <c r="I279" s="90"/>
      <c r="J279" s="90"/>
      <c r="K279" s="90"/>
      <c r="L279" s="91"/>
    </row>
    <row r="280" spans="1:12">
      <c r="A280" s="783"/>
      <c r="B280" s="786"/>
      <c r="C280" s="86" t="s">
        <v>455</v>
      </c>
      <c r="D280" s="87"/>
      <c r="E280" s="87"/>
      <c r="F280" s="89"/>
      <c r="G280" s="90"/>
      <c r="H280" s="90"/>
      <c r="I280" s="90"/>
      <c r="J280" s="90"/>
      <c r="K280" s="90"/>
      <c r="L280" s="91"/>
    </row>
    <row r="281" spans="1:12">
      <c r="A281" s="783"/>
      <c r="B281" s="786"/>
      <c r="C281" s="86" t="s">
        <v>456</v>
      </c>
      <c r="D281" s="87"/>
      <c r="E281" s="87"/>
      <c r="F281" s="89"/>
      <c r="G281" s="90"/>
      <c r="H281" s="90"/>
      <c r="I281" s="90"/>
      <c r="J281" s="90"/>
      <c r="K281" s="90"/>
      <c r="L281" s="91"/>
    </row>
    <row r="282" spans="1:12">
      <c r="A282" s="783"/>
      <c r="B282" s="786"/>
      <c r="C282" s="86" t="s">
        <v>457</v>
      </c>
      <c r="D282" s="87"/>
      <c r="E282" s="87"/>
      <c r="F282" s="89"/>
      <c r="G282" s="90"/>
      <c r="H282" s="90"/>
      <c r="I282" s="90"/>
      <c r="J282" s="90"/>
      <c r="K282" s="90"/>
      <c r="L282" s="91"/>
    </row>
    <row r="283" spans="1:12">
      <c r="A283" s="783"/>
      <c r="B283" s="786"/>
      <c r="C283" s="86" t="s">
        <v>458</v>
      </c>
      <c r="D283" s="87"/>
      <c r="E283" s="87"/>
      <c r="F283" s="89"/>
      <c r="G283" s="90"/>
      <c r="H283" s="90"/>
      <c r="I283" s="90"/>
      <c r="J283" s="90"/>
      <c r="K283" s="90"/>
      <c r="L283" s="91"/>
    </row>
    <row r="284" spans="1:12">
      <c r="A284" s="783"/>
      <c r="B284" s="786"/>
      <c r="C284" s="86" t="s">
        <v>459</v>
      </c>
      <c r="D284" s="87"/>
      <c r="E284" s="87"/>
      <c r="F284" s="89"/>
      <c r="G284" s="90"/>
      <c r="H284" s="90"/>
      <c r="I284" s="90"/>
      <c r="J284" s="90"/>
      <c r="K284" s="90"/>
      <c r="L284" s="91"/>
    </row>
    <row r="285" spans="1:12">
      <c r="A285" s="783"/>
      <c r="B285" s="786"/>
      <c r="C285" s="86" t="s">
        <v>460</v>
      </c>
      <c r="D285" s="87"/>
      <c r="E285" s="87"/>
      <c r="F285" s="89"/>
      <c r="G285" s="90"/>
      <c r="H285" s="90"/>
      <c r="I285" s="90"/>
      <c r="J285" s="90"/>
      <c r="K285" s="90"/>
      <c r="L285" s="91"/>
    </row>
    <row r="286" spans="1:12">
      <c r="A286" s="783"/>
      <c r="B286" s="786"/>
      <c r="C286" s="103"/>
      <c r="D286" s="104" t="s">
        <v>335</v>
      </c>
      <c r="E286" s="104"/>
      <c r="F286" s="105"/>
      <c r="G286" s="106"/>
      <c r="H286" s="106"/>
      <c r="I286" s="106"/>
      <c r="J286" s="106"/>
      <c r="K286" s="106"/>
      <c r="L286" s="107"/>
    </row>
    <row r="287" spans="1:12">
      <c r="A287" s="783"/>
      <c r="B287" s="787"/>
      <c r="C287" s="108" t="s">
        <v>461</v>
      </c>
      <c r="D287" s="88"/>
      <c r="E287" s="88"/>
      <c r="F287" s="89"/>
      <c r="G287" s="90"/>
      <c r="H287" s="90"/>
      <c r="I287" s="90"/>
      <c r="J287" s="90"/>
      <c r="K287" s="90"/>
      <c r="L287" s="91"/>
    </row>
    <row r="288" spans="1:12">
      <c r="A288" s="783"/>
      <c r="B288" s="788" t="s">
        <v>431</v>
      </c>
      <c r="C288" s="108" t="s">
        <v>462</v>
      </c>
      <c r="D288" s="114"/>
      <c r="E288" s="114"/>
      <c r="F288" s="115"/>
      <c r="G288" s="116"/>
      <c r="H288" s="116"/>
      <c r="I288" s="116"/>
      <c r="J288" s="116"/>
      <c r="K288" s="116"/>
      <c r="L288" s="117"/>
    </row>
    <row r="289" spans="1:12">
      <c r="A289" s="783"/>
      <c r="B289" s="786"/>
      <c r="C289" s="86" t="s">
        <v>463</v>
      </c>
      <c r="D289" s="87"/>
      <c r="E289" s="87"/>
      <c r="F289" s="89"/>
      <c r="G289" s="90"/>
      <c r="H289" s="90"/>
      <c r="I289" s="90"/>
      <c r="J289" s="90"/>
      <c r="K289" s="90"/>
      <c r="L289" s="91"/>
    </row>
    <row r="290" spans="1:12" ht="13.5" customHeight="1">
      <c r="A290" s="783"/>
      <c r="B290" s="786"/>
      <c r="C290" s="86" t="s">
        <v>464</v>
      </c>
      <c r="D290" s="87"/>
      <c r="E290" s="87"/>
      <c r="F290" s="89"/>
      <c r="G290" s="90"/>
      <c r="H290" s="90"/>
      <c r="I290" s="90"/>
      <c r="J290" s="90"/>
      <c r="K290" s="90"/>
      <c r="L290" s="91"/>
    </row>
    <row r="291" spans="1:12">
      <c r="A291" s="783"/>
      <c r="B291" s="786"/>
      <c r="C291" s="86" t="s">
        <v>465</v>
      </c>
      <c r="D291" s="88"/>
      <c r="E291" s="88"/>
      <c r="F291" s="89"/>
      <c r="G291" s="90"/>
      <c r="H291" s="90"/>
      <c r="I291" s="90"/>
      <c r="J291" s="90"/>
      <c r="K291" s="90"/>
      <c r="L291" s="91"/>
    </row>
    <row r="292" spans="1:12">
      <c r="A292" s="783"/>
      <c r="B292" s="786"/>
      <c r="C292" s="86"/>
      <c r="D292" s="87" t="s">
        <v>466</v>
      </c>
      <c r="E292" s="87"/>
      <c r="F292" s="89"/>
      <c r="G292" s="90"/>
      <c r="H292" s="90"/>
      <c r="I292" s="90"/>
      <c r="J292" s="90"/>
      <c r="K292" s="90"/>
      <c r="L292" s="91"/>
    </row>
    <row r="293" spans="1:12">
      <c r="A293" s="783"/>
      <c r="B293" s="786"/>
      <c r="C293" s="86"/>
      <c r="D293" s="87" t="s">
        <v>467</v>
      </c>
      <c r="E293" s="88"/>
      <c r="F293" s="89"/>
      <c r="G293" s="90"/>
      <c r="H293" s="90"/>
      <c r="I293" s="90"/>
      <c r="J293" s="90"/>
      <c r="K293" s="90"/>
      <c r="L293" s="91"/>
    </row>
    <row r="294" spans="1:12">
      <c r="A294" s="783"/>
      <c r="B294" s="786"/>
      <c r="C294" s="86"/>
      <c r="D294" s="87" t="s">
        <v>468</v>
      </c>
      <c r="E294" s="87"/>
      <c r="F294" s="89"/>
      <c r="G294" s="90"/>
      <c r="H294" s="90"/>
      <c r="I294" s="90"/>
      <c r="J294" s="90"/>
      <c r="K294" s="90"/>
      <c r="L294" s="91"/>
    </row>
    <row r="295" spans="1:12">
      <c r="A295" s="783"/>
      <c r="B295" s="786"/>
      <c r="C295" s="86" t="s">
        <v>469</v>
      </c>
      <c r="D295" s="88"/>
      <c r="E295" s="88"/>
      <c r="F295" s="89"/>
      <c r="G295" s="90"/>
      <c r="H295" s="90"/>
      <c r="I295" s="90"/>
      <c r="J295" s="90"/>
      <c r="K295" s="90"/>
      <c r="L295" s="91"/>
    </row>
    <row r="296" spans="1:12">
      <c r="A296" s="783"/>
      <c r="B296" s="786"/>
      <c r="C296" s="86" t="s">
        <v>470</v>
      </c>
      <c r="D296" s="87"/>
      <c r="E296" s="87"/>
      <c r="F296" s="89"/>
      <c r="G296" s="90"/>
      <c r="H296" s="90"/>
      <c r="I296" s="90"/>
      <c r="J296" s="90"/>
      <c r="K296" s="90"/>
      <c r="L296" s="91"/>
    </row>
    <row r="297" spans="1:12">
      <c r="A297" s="783"/>
      <c r="B297" s="786"/>
      <c r="C297" s="86" t="s">
        <v>471</v>
      </c>
      <c r="D297" s="87"/>
      <c r="E297" s="87"/>
      <c r="F297" s="89"/>
      <c r="G297" s="90"/>
      <c r="H297" s="90"/>
      <c r="I297" s="90"/>
      <c r="J297" s="90"/>
      <c r="K297" s="90"/>
      <c r="L297" s="91"/>
    </row>
    <row r="298" spans="1:12">
      <c r="A298" s="783"/>
      <c r="B298" s="786"/>
      <c r="C298" s="86" t="s">
        <v>472</v>
      </c>
      <c r="D298" s="88"/>
      <c r="E298" s="88"/>
      <c r="F298" s="89"/>
      <c r="G298" s="90"/>
      <c r="H298" s="90"/>
      <c r="I298" s="90"/>
      <c r="J298" s="90"/>
      <c r="K298" s="90"/>
      <c r="L298" s="91"/>
    </row>
    <row r="299" spans="1:12">
      <c r="A299" s="783"/>
      <c r="B299" s="786"/>
      <c r="C299" s="86" t="s">
        <v>473</v>
      </c>
      <c r="D299" s="87"/>
      <c r="E299" s="87"/>
      <c r="F299" s="89"/>
      <c r="G299" s="90"/>
      <c r="H299" s="90"/>
      <c r="I299" s="90"/>
      <c r="J299" s="90"/>
      <c r="K299" s="90"/>
      <c r="L299" s="91"/>
    </row>
    <row r="300" spans="1:12">
      <c r="A300" s="783"/>
      <c r="B300" s="786"/>
      <c r="C300" s="86" t="s">
        <v>474</v>
      </c>
      <c r="D300" s="87"/>
      <c r="E300" s="87"/>
      <c r="F300" s="89"/>
      <c r="G300" s="90"/>
      <c r="H300" s="90"/>
      <c r="I300" s="90"/>
      <c r="J300" s="90"/>
      <c r="K300" s="90"/>
      <c r="L300" s="91"/>
    </row>
    <row r="301" spans="1:12">
      <c r="A301" s="783"/>
      <c r="B301" s="786"/>
      <c r="C301" s="86" t="s">
        <v>475</v>
      </c>
      <c r="D301" s="87"/>
      <c r="E301" s="87"/>
      <c r="F301" s="89"/>
      <c r="G301" s="90"/>
      <c r="H301" s="90"/>
      <c r="I301" s="90"/>
      <c r="J301" s="90"/>
      <c r="K301" s="90"/>
      <c r="L301" s="91"/>
    </row>
    <row r="302" spans="1:12">
      <c r="A302" s="783"/>
      <c r="B302" s="786"/>
      <c r="C302" s="86" t="s">
        <v>476</v>
      </c>
      <c r="D302" s="87"/>
      <c r="E302" s="87"/>
      <c r="F302" s="89"/>
      <c r="G302" s="90"/>
      <c r="H302" s="90"/>
      <c r="I302" s="90"/>
      <c r="J302" s="90"/>
      <c r="K302" s="90"/>
      <c r="L302" s="91"/>
    </row>
    <row r="303" spans="1:12">
      <c r="A303" s="783"/>
      <c r="B303" s="786"/>
      <c r="C303" s="103"/>
      <c r="D303" s="104" t="s">
        <v>404</v>
      </c>
      <c r="E303" s="104"/>
      <c r="F303" s="105"/>
      <c r="G303" s="106"/>
      <c r="H303" s="106"/>
      <c r="I303" s="106"/>
      <c r="J303" s="106"/>
      <c r="K303" s="106"/>
      <c r="L303" s="107"/>
    </row>
    <row r="304" spans="1:12">
      <c r="A304" s="783"/>
      <c r="B304" s="787"/>
      <c r="C304" s="108" t="s">
        <v>477</v>
      </c>
      <c r="D304" s="88"/>
      <c r="E304" s="88"/>
      <c r="F304" s="89"/>
      <c r="G304" s="90"/>
      <c r="H304" s="90"/>
      <c r="I304" s="90"/>
      <c r="J304" s="90"/>
      <c r="K304" s="90"/>
      <c r="L304" s="91"/>
    </row>
    <row r="305" spans="1:12">
      <c r="A305" s="784"/>
      <c r="B305" s="108" t="s">
        <v>478</v>
      </c>
      <c r="C305" s="114"/>
      <c r="D305" s="114"/>
      <c r="E305" s="114"/>
      <c r="F305" s="115"/>
      <c r="G305" s="116"/>
      <c r="H305" s="116"/>
      <c r="I305" s="116"/>
      <c r="J305" s="116"/>
      <c r="K305" s="116"/>
      <c r="L305" s="117"/>
    </row>
    <row r="306" spans="1:12">
      <c r="A306" s="119"/>
      <c r="B306" s="120" t="s">
        <v>479</v>
      </c>
      <c r="C306" s="120"/>
      <c r="D306" s="120"/>
      <c r="E306" s="120"/>
      <c r="F306" s="121"/>
      <c r="G306" s="122"/>
      <c r="H306" s="122"/>
      <c r="I306" s="122"/>
      <c r="J306" s="122"/>
      <c r="K306" s="122"/>
      <c r="L306" s="123"/>
    </row>
    <row r="307" spans="1:12">
      <c r="A307" s="124"/>
      <c r="B307" s="124"/>
      <c r="C307" s="124"/>
      <c r="D307" s="124"/>
      <c r="E307" s="124"/>
      <c r="F307" s="124"/>
      <c r="G307" s="124"/>
      <c r="H307" s="124"/>
      <c r="I307" s="124"/>
      <c r="J307" s="124"/>
      <c r="K307" s="124"/>
      <c r="L307" s="124"/>
    </row>
    <row r="308" spans="1:12">
      <c r="A308" s="119"/>
      <c r="B308" s="120" t="s">
        <v>480</v>
      </c>
      <c r="C308" s="120"/>
      <c r="D308" s="120"/>
      <c r="E308" s="120"/>
      <c r="F308" s="121"/>
      <c r="G308" s="122"/>
      <c r="H308" s="122"/>
      <c r="I308" s="122"/>
      <c r="J308" s="122"/>
      <c r="K308" s="122"/>
      <c r="L308" s="123"/>
    </row>
    <row r="309" spans="1:12">
      <c r="A309" s="119"/>
      <c r="B309" s="120" t="s">
        <v>481</v>
      </c>
      <c r="C309" s="120"/>
      <c r="D309" s="120"/>
      <c r="E309" s="120"/>
      <c r="F309" s="121"/>
      <c r="G309" s="122"/>
      <c r="H309" s="122"/>
      <c r="I309" s="122"/>
      <c r="J309" s="122"/>
      <c r="K309" s="122"/>
      <c r="L309" s="123"/>
    </row>
  </sheetData>
  <mergeCells count="18">
    <mergeCell ref="A270:A305"/>
    <mergeCell ref="B270:B287"/>
    <mergeCell ref="B288:B304"/>
    <mergeCell ref="A7:A242"/>
    <mergeCell ref="B7:B166"/>
    <mergeCell ref="B167:B241"/>
    <mergeCell ref="A243:A269"/>
    <mergeCell ref="B243:B256"/>
    <mergeCell ref="B257:B268"/>
    <mergeCell ref="F5:I5"/>
    <mergeCell ref="J5:J6"/>
    <mergeCell ref="K5:K6"/>
    <mergeCell ref="L5:L6"/>
    <mergeCell ref="I1:L1"/>
    <mergeCell ref="A2:L2"/>
    <mergeCell ref="A3:L3"/>
    <mergeCell ref="J4:L4"/>
    <mergeCell ref="A5:E6"/>
  </mergeCells>
  <phoneticPr fontId="2"/>
  <pageMargins left="0.75" right="0.51" top="0.53" bottom="0.56000000000000005" header="0.51200000000000001" footer="0.51200000000000001"/>
  <pageSetup paperSize="9" scale="9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485"/>
  <sheetViews>
    <sheetView showZeros="0" view="pageBreakPreview" zoomScale="130" zoomScaleNormal="90" zoomScaleSheetLayoutView="130" workbookViewId="0"/>
  </sheetViews>
  <sheetFormatPr defaultColWidth="9" defaultRowHeight="13.5"/>
  <cols>
    <col min="1" max="1" width="5" style="126" customWidth="1"/>
    <col min="2" max="2" width="8.625" style="126" customWidth="1"/>
    <col min="3" max="5" width="8.125" style="126" customWidth="1"/>
    <col min="6" max="6" width="8.625" style="126" customWidth="1"/>
    <col min="7" max="7" width="3.625" style="126" customWidth="1"/>
    <col min="8" max="8" width="5.875" style="126" customWidth="1"/>
    <col min="9" max="13" width="8.625" style="126" customWidth="1"/>
    <col min="14" max="14" width="3.75" style="126" customWidth="1"/>
    <col min="15" max="15" width="14.375" style="126" customWidth="1"/>
    <col min="16" max="23" width="9" style="126"/>
    <col min="24" max="26" width="0" style="127" hidden="1" customWidth="1"/>
    <col min="27" max="27" width="0" style="128" hidden="1" customWidth="1"/>
    <col min="28" max="28" width="0" style="126" hidden="1" customWidth="1"/>
    <col min="29" max="29" width="5.5" style="126" hidden="1" customWidth="1"/>
    <col min="30" max="16384" width="9" style="126"/>
  </cols>
  <sheetData>
    <row r="1" spans="1:29" ht="21.75" customHeight="1">
      <c r="A1" s="409" t="s">
        <v>692</v>
      </c>
      <c r="B1" s="409"/>
      <c r="C1" s="409"/>
      <c r="D1" s="409"/>
      <c r="E1" s="859" t="s">
        <v>689</v>
      </c>
      <c r="F1" s="859"/>
      <c r="G1" s="859"/>
      <c r="H1" s="859"/>
      <c r="I1" s="859"/>
      <c r="J1" s="859"/>
      <c r="K1" s="860">
        <f>'1'!$F$10</f>
        <v>0</v>
      </c>
      <c r="L1" s="860"/>
      <c r="M1" s="860"/>
      <c r="N1"/>
    </row>
    <row r="2" spans="1:29" ht="21.75" customHeight="1">
      <c r="A2" s="129"/>
      <c r="B2" s="130" t="s">
        <v>483</v>
      </c>
      <c r="C2" s="855">
        <f>P8</f>
        <v>0</v>
      </c>
      <c r="D2" s="856"/>
      <c r="E2" s="126" t="s">
        <v>484</v>
      </c>
      <c r="F2" s="130"/>
      <c r="G2" s="857">
        <f>P14</f>
        <v>0</v>
      </c>
      <c r="H2" s="858"/>
      <c r="I2" s="126" t="s">
        <v>485</v>
      </c>
      <c r="J2" s="131"/>
      <c r="L2" s="853" t="s">
        <v>482</v>
      </c>
      <c r="M2" s="854"/>
      <c r="N2" s="125"/>
      <c r="O2" s="850" t="s">
        <v>486</v>
      </c>
      <c r="P2" s="851"/>
      <c r="Q2" s="851"/>
      <c r="R2" s="851"/>
      <c r="S2" s="851"/>
      <c r="T2" s="851"/>
      <c r="U2" s="851"/>
      <c r="V2" s="851"/>
      <c r="W2" s="852"/>
      <c r="X2" s="132"/>
      <c r="Y2" s="132"/>
      <c r="Z2" s="132"/>
    </row>
    <row r="3" spans="1:29">
      <c r="M3" s="133" t="s">
        <v>487</v>
      </c>
      <c r="N3" s="133"/>
    </row>
    <row r="4" spans="1:29" ht="27" customHeight="1">
      <c r="A4" s="831" t="s">
        <v>488</v>
      </c>
      <c r="B4" s="808" t="s">
        <v>489</v>
      </c>
      <c r="C4" s="834"/>
      <c r="D4" s="834"/>
      <c r="E4" s="834"/>
      <c r="F4" s="834"/>
      <c r="G4" s="834"/>
      <c r="H4" s="835"/>
      <c r="I4" s="834" t="s">
        <v>490</v>
      </c>
      <c r="J4" s="834"/>
      <c r="K4" s="834"/>
      <c r="L4" s="834"/>
      <c r="M4" s="836"/>
      <c r="N4" s="134"/>
      <c r="X4" s="132"/>
      <c r="Y4" s="132"/>
      <c r="Z4" s="132"/>
    </row>
    <row r="5" spans="1:29" ht="16.5" customHeight="1">
      <c r="A5" s="832"/>
      <c r="B5" s="837" t="s">
        <v>491</v>
      </c>
      <c r="C5" s="837"/>
      <c r="D5" s="837"/>
      <c r="E5" s="135" t="s">
        <v>492</v>
      </c>
      <c r="F5" s="800" t="s">
        <v>493</v>
      </c>
      <c r="G5" s="800" t="s">
        <v>494</v>
      </c>
      <c r="H5" s="839"/>
      <c r="I5" s="844"/>
      <c r="J5" s="847"/>
      <c r="K5" s="847"/>
      <c r="L5" s="847"/>
      <c r="M5" s="831" t="s">
        <v>495</v>
      </c>
      <c r="N5" s="136"/>
      <c r="O5" s="137"/>
      <c r="P5" s="820"/>
      <c r="Q5" s="820"/>
    </row>
    <row r="6" spans="1:29" ht="9" customHeight="1">
      <c r="A6" s="832"/>
      <c r="B6" s="821" t="s">
        <v>496</v>
      </c>
      <c r="C6" s="138"/>
      <c r="D6" s="139"/>
      <c r="E6" s="823" t="s">
        <v>497</v>
      </c>
      <c r="F6" s="838"/>
      <c r="G6" s="840"/>
      <c r="H6" s="841"/>
      <c r="I6" s="845"/>
      <c r="J6" s="848"/>
      <c r="K6" s="848"/>
      <c r="L6" s="848"/>
      <c r="M6" s="832"/>
      <c r="N6" s="136"/>
      <c r="O6" s="826"/>
      <c r="P6" s="820"/>
      <c r="Q6" s="820"/>
    </row>
    <row r="7" spans="1:29" ht="13.5" customHeight="1">
      <c r="A7" s="832"/>
      <c r="B7" s="821"/>
      <c r="C7" s="140" t="s">
        <v>498</v>
      </c>
      <c r="D7" s="141" t="s">
        <v>499</v>
      </c>
      <c r="E7" s="824"/>
      <c r="F7" s="838"/>
      <c r="G7" s="840"/>
      <c r="H7" s="841"/>
      <c r="I7" s="845"/>
      <c r="J7" s="848"/>
      <c r="K7" s="848"/>
      <c r="L7" s="848"/>
      <c r="M7" s="832"/>
      <c r="N7" s="136"/>
      <c r="O7" s="827"/>
      <c r="P7" s="828"/>
      <c r="Q7" s="828"/>
    </row>
    <row r="8" spans="1:29" ht="35.25" customHeight="1">
      <c r="A8" s="833"/>
      <c r="B8" s="822"/>
      <c r="C8" s="142" t="s">
        <v>500</v>
      </c>
      <c r="D8" s="142" t="s">
        <v>500</v>
      </c>
      <c r="E8" s="825"/>
      <c r="F8" s="804"/>
      <c r="G8" s="842"/>
      <c r="H8" s="843"/>
      <c r="I8" s="846"/>
      <c r="J8" s="849"/>
      <c r="K8" s="849"/>
      <c r="L8" s="849"/>
      <c r="M8" s="833"/>
      <c r="N8" s="143"/>
      <c r="O8" s="144" t="s">
        <v>501</v>
      </c>
      <c r="P8" s="829"/>
      <c r="Q8" s="830"/>
      <c r="R8" s="145" t="s">
        <v>502</v>
      </c>
      <c r="AC8" s="146" t="s">
        <v>503</v>
      </c>
    </row>
    <row r="9" spans="1:29" ht="18" customHeight="1">
      <c r="A9" s="147">
        <f>IF(F9&gt;0,1,0)</f>
        <v>0</v>
      </c>
      <c r="B9" s="148">
        <f t="shared" ref="B9:B72" si="0">SUM(C9:D9)</f>
        <v>0</v>
      </c>
      <c r="C9" s="149">
        <f>IF($P$11&gt;0,IF($Y$11=0,Y9,0),0)</f>
        <v>0</v>
      </c>
      <c r="D9" s="150">
        <f>IF($P$11&gt;0,IF($Y$11=0,Y10,0),0)</f>
        <v>0</v>
      </c>
      <c r="E9" s="151">
        <f>ROUND((P$9*P$14/100)/12,0)</f>
        <v>0</v>
      </c>
      <c r="F9" s="152">
        <f t="shared" ref="F9:F72" si="1">B9+E9</f>
        <v>0</v>
      </c>
      <c r="G9" s="794" t="s">
        <v>504</v>
      </c>
      <c r="H9" s="795"/>
      <c r="I9" s="153"/>
      <c r="J9" s="154"/>
      <c r="K9" s="154"/>
      <c r="L9" s="154"/>
      <c r="M9" s="155">
        <f t="shared" ref="M9:M72" si="2">SUM(I9:L9)</f>
        <v>0</v>
      </c>
      <c r="N9" s="156"/>
      <c r="O9" s="157" t="s">
        <v>505</v>
      </c>
      <c r="P9" s="812">
        <f>P8-P10</f>
        <v>0</v>
      </c>
      <c r="Q9" s="813"/>
      <c r="R9" s="158" t="s">
        <v>506</v>
      </c>
      <c r="X9" s="146" t="s">
        <v>507</v>
      </c>
      <c r="Y9" s="132" t="e">
        <f>P9-AA9*($P$11*12-$Y$11)+AA9</f>
        <v>#DIV/0!</v>
      </c>
      <c r="Z9" s="146" t="s">
        <v>508</v>
      </c>
      <c r="AA9" s="132" t="e">
        <f>ROUNDDOWN(P9/($P$11*12-$Y$11),0)</f>
        <v>#DIV/0!</v>
      </c>
      <c r="AC9" s="128">
        <v>1</v>
      </c>
    </row>
    <row r="10" spans="1:29" ht="18" customHeight="1">
      <c r="A10" s="159">
        <f t="shared" ref="A10:A73" si="3">IF(F10&gt;0,A9+1,0)</f>
        <v>0</v>
      </c>
      <c r="B10" s="160">
        <f t="shared" si="0"/>
        <v>0</v>
      </c>
      <c r="C10" s="161">
        <f t="shared" ref="C10:C44" si="4">IF($P$11&gt;0,IF($Y$11&gt;AC9,0,IF($Y$11=AC9,$Y$9,IF($Y$11&lt;AC9,$AA$9,0))),0)</f>
        <v>0</v>
      </c>
      <c r="D10" s="162">
        <f t="shared" ref="D10:D44" si="5">IF($P$11&gt;0,IF($Y$11&gt;AC9,0,IF($Y$11=AC9,$Y$10,IF($Y$11&lt;AC9,$AA$10,0))),0)</f>
        <v>0</v>
      </c>
      <c r="E10" s="163">
        <f>ROUND(((P$9-SUM(C$9:C9))*P$14/100)/12,0)</f>
        <v>0</v>
      </c>
      <c r="F10" s="164">
        <f t="shared" si="1"/>
        <v>0</v>
      </c>
      <c r="G10" s="796"/>
      <c r="H10" s="797"/>
      <c r="I10" s="165"/>
      <c r="J10" s="165"/>
      <c r="K10" s="165"/>
      <c r="L10" s="165"/>
      <c r="M10" s="166">
        <f t="shared" si="2"/>
        <v>0</v>
      </c>
      <c r="N10" s="167"/>
      <c r="O10" s="168" t="s">
        <v>509</v>
      </c>
      <c r="P10" s="814">
        <v>0</v>
      </c>
      <c r="Q10" s="815"/>
      <c r="R10" s="145" t="s">
        <v>510</v>
      </c>
      <c r="X10" s="146" t="s">
        <v>511</v>
      </c>
      <c r="Y10" s="132" t="e">
        <f>P10-AA10*($P$11*12-$Y$11)+AA10</f>
        <v>#DIV/0!</v>
      </c>
      <c r="Z10" s="146" t="s">
        <v>512</v>
      </c>
      <c r="AA10" s="132" t="e">
        <f>ROUNDDOWN(P10/($P$11*12-$Y$11),0)</f>
        <v>#DIV/0!</v>
      </c>
      <c r="AC10" s="128">
        <v>2</v>
      </c>
    </row>
    <row r="11" spans="1:29" ht="18" customHeight="1">
      <c r="A11" s="159">
        <f t="shared" si="3"/>
        <v>0</v>
      </c>
      <c r="B11" s="160">
        <f t="shared" si="0"/>
        <v>0</v>
      </c>
      <c r="C11" s="161">
        <f t="shared" si="4"/>
        <v>0</v>
      </c>
      <c r="D11" s="162">
        <f t="shared" si="5"/>
        <v>0</v>
      </c>
      <c r="E11" s="163">
        <f>ROUND(((P$9-SUM(C$9:C10))*P$14/100)/12,0)</f>
        <v>0</v>
      </c>
      <c r="F11" s="164">
        <f t="shared" si="1"/>
        <v>0</v>
      </c>
      <c r="G11" s="796"/>
      <c r="H11" s="797"/>
      <c r="I11" s="165"/>
      <c r="J11" s="165"/>
      <c r="K11" s="165"/>
      <c r="L11" s="165"/>
      <c r="M11" s="166">
        <f t="shared" si="2"/>
        <v>0</v>
      </c>
      <c r="N11" s="167"/>
      <c r="O11" s="169" t="s">
        <v>513</v>
      </c>
      <c r="P11" s="816"/>
      <c r="Q11" s="817"/>
      <c r="R11" s="145" t="s">
        <v>514</v>
      </c>
      <c r="X11" s="132" t="s">
        <v>503</v>
      </c>
      <c r="Y11" s="132">
        <f>IF(P12&gt;0,ROUNDUP((P12)-1,0),0)</f>
        <v>0</v>
      </c>
      <c r="Z11" s="132"/>
      <c r="AC11" s="128">
        <v>3</v>
      </c>
    </row>
    <row r="12" spans="1:29" ht="18" customHeight="1">
      <c r="A12" s="159">
        <f t="shared" si="3"/>
        <v>0</v>
      </c>
      <c r="B12" s="160">
        <f t="shared" si="0"/>
        <v>0</v>
      </c>
      <c r="C12" s="161">
        <f>IF($P$11&gt;0,IF($Y$11&gt;AC11,0,IF($Y$11=AC11,$Y$9,IF($Y$11&lt;AC11,$AA$9,0))),0)</f>
        <v>0</v>
      </c>
      <c r="D12" s="162">
        <f t="shared" si="5"/>
        <v>0</v>
      </c>
      <c r="E12" s="163">
        <f>ROUND(((P$9-SUM(C$9:C11))*P$14/100)/12,0)</f>
        <v>0</v>
      </c>
      <c r="F12" s="164">
        <f t="shared" si="1"/>
        <v>0</v>
      </c>
      <c r="G12" s="796"/>
      <c r="H12" s="797"/>
      <c r="I12" s="165"/>
      <c r="J12" s="165"/>
      <c r="K12" s="165"/>
      <c r="L12" s="165"/>
      <c r="M12" s="166">
        <f t="shared" si="2"/>
        <v>0</v>
      </c>
      <c r="N12" s="167"/>
      <c r="O12" s="169" t="s">
        <v>515</v>
      </c>
      <c r="P12" s="816"/>
      <c r="Q12" s="817"/>
      <c r="R12" s="145" t="s">
        <v>516</v>
      </c>
      <c r="X12" s="132"/>
      <c r="Y12" s="170"/>
      <c r="Z12" s="132"/>
      <c r="AC12" s="128">
        <v>4</v>
      </c>
    </row>
    <row r="13" spans="1:29" ht="18" customHeight="1">
      <c r="A13" s="159">
        <f t="shared" si="3"/>
        <v>0</v>
      </c>
      <c r="B13" s="160">
        <f t="shared" si="0"/>
        <v>0</v>
      </c>
      <c r="C13" s="161">
        <f t="shared" si="4"/>
        <v>0</v>
      </c>
      <c r="D13" s="162">
        <f t="shared" si="5"/>
        <v>0</v>
      </c>
      <c r="E13" s="163">
        <f>ROUND(((P$9-SUM(C$9:C12))*P$14/100)/12,0)</f>
        <v>0</v>
      </c>
      <c r="F13" s="164">
        <f t="shared" si="1"/>
        <v>0</v>
      </c>
      <c r="G13" s="796"/>
      <c r="H13" s="797"/>
      <c r="I13" s="165"/>
      <c r="J13" s="165"/>
      <c r="K13" s="165"/>
      <c r="L13" s="165"/>
      <c r="M13" s="166">
        <f t="shared" si="2"/>
        <v>0</v>
      </c>
      <c r="N13" s="171"/>
      <c r="O13" s="169" t="s">
        <v>517</v>
      </c>
      <c r="P13" s="816"/>
      <c r="Q13" s="817"/>
      <c r="R13" s="145" t="s">
        <v>518</v>
      </c>
      <c r="X13" s="132"/>
      <c r="Y13" s="132">
        <v>1</v>
      </c>
      <c r="Z13" s="132">
        <v>2</v>
      </c>
      <c r="AC13" s="128">
        <v>5</v>
      </c>
    </row>
    <row r="14" spans="1:29" ht="18" customHeight="1">
      <c r="A14" s="159">
        <f t="shared" si="3"/>
        <v>0</v>
      </c>
      <c r="B14" s="160">
        <f t="shared" si="0"/>
        <v>0</v>
      </c>
      <c r="C14" s="161">
        <f t="shared" si="4"/>
        <v>0</v>
      </c>
      <c r="D14" s="162">
        <f t="shared" si="5"/>
        <v>0</v>
      </c>
      <c r="E14" s="163">
        <f>ROUND(((P$9-SUM(C$9:C13))*P$14/100)/12,0)</f>
        <v>0</v>
      </c>
      <c r="F14" s="164">
        <f t="shared" si="1"/>
        <v>0</v>
      </c>
      <c r="G14" s="796"/>
      <c r="H14" s="797"/>
      <c r="I14" s="165"/>
      <c r="J14" s="165"/>
      <c r="K14" s="165"/>
      <c r="L14" s="165"/>
      <c r="M14" s="166">
        <f t="shared" si="2"/>
        <v>0</v>
      </c>
      <c r="N14" s="167"/>
      <c r="O14" s="172" t="s">
        <v>519</v>
      </c>
      <c r="P14" s="818"/>
      <c r="Q14" s="818"/>
      <c r="R14" s="145" t="s">
        <v>520</v>
      </c>
      <c r="X14" s="132"/>
      <c r="Y14" s="132"/>
      <c r="Z14" s="132"/>
      <c r="AC14" s="128">
        <v>6</v>
      </c>
    </row>
    <row r="15" spans="1:29" ht="18" customHeight="1">
      <c r="A15" s="159">
        <f t="shared" si="3"/>
        <v>0</v>
      </c>
      <c r="B15" s="160">
        <f t="shared" si="0"/>
        <v>0</v>
      </c>
      <c r="C15" s="161">
        <f t="shared" si="4"/>
        <v>0</v>
      </c>
      <c r="D15" s="162">
        <f t="shared" si="5"/>
        <v>0</v>
      </c>
      <c r="E15" s="163">
        <f>ROUND(((P$9-SUM(C$9:C14))*P$14/100)/12,0)</f>
        <v>0</v>
      </c>
      <c r="F15" s="164">
        <f t="shared" si="1"/>
        <v>0</v>
      </c>
      <c r="G15" s="796"/>
      <c r="H15" s="797"/>
      <c r="I15" s="165"/>
      <c r="J15" s="165"/>
      <c r="K15" s="165"/>
      <c r="L15" s="165"/>
      <c r="M15" s="166">
        <f t="shared" si="2"/>
        <v>0</v>
      </c>
      <c r="N15" s="173"/>
      <c r="O15" s="819" t="s">
        <v>521</v>
      </c>
      <c r="P15" s="819"/>
      <c r="Q15" s="819"/>
      <c r="R15" s="819"/>
      <c r="S15" s="819"/>
      <c r="X15" s="132"/>
      <c r="Y15" s="132"/>
      <c r="Z15" s="132"/>
      <c r="AC15" s="128">
        <v>7</v>
      </c>
    </row>
    <row r="16" spans="1:29" ht="18" customHeight="1">
      <c r="A16" s="159">
        <f t="shared" si="3"/>
        <v>0</v>
      </c>
      <c r="B16" s="160">
        <f t="shared" si="0"/>
        <v>0</v>
      </c>
      <c r="C16" s="161">
        <f t="shared" si="4"/>
        <v>0</v>
      </c>
      <c r="D16" s="162">
        <f t="shared" si="5"/>
        <v>0</v>
      </c>
      <c r="E16" s="163">
        <f>ROUND(((P$9-SUM(C$9:C15))*P$14/100)/12,0)</f>
        <v>0</v>
      </c>
      <c r="F16" s="164">
        <f t="shared" si="1"/>
        <v>0</v>
      </c>
      <c r="G16" s="796"/>
      <c r="H16" s="797"/>
      <c r="I16" s="165"/>
      <c r="J16" s="165"/>
      <c r="K16" s="165"/>
      <c r="L16" s="165"/>
      <c r="M16" s="166">
        <f t="shared" si="2"/>
        <v>0</v>
      </c>
      <c r="N16" s="173"/>
      <c r="O16" s="819"/>
      <c r="P16" s="819"/>
      <c r="Q16" s="819"/>
      <c r="R16" s="819"/>
      <c r="S16" s="819"/>
      <c r="X16" s="132"/>
      <c r="Y16" s="132"/>
      <c r="Z16" s="132"/>
      <c r="AC16" s="128">
        <v>8</v>
      </c>
    </row>
    <row r="17" spans="1:29" ht="18" customHeight="1">
      <c r="A17" s="159">
        <f t="shared" si="3"/>
        <v>0</v>
      </c>
      <c r="B17" s="160">
        <f t="shared" si="0"/>
        <v>0</v>
      </c>
      <c r="C17" s="161">
        <f t="shared" si="4"/>
        <v>0</v>
      </c>
      <c r="D17" s="162">
        <f t="shared" si="5"/>
        <v>0</v>
      </c>
      <c r="E17" s="163">
        <f>ROUND(((P$9-SUM(C$9:C16))*P$14/100)/12,0)</f>
        <v>0</v>
      </c>
      <c r="F17" s="164">
        <f t="shared" si="1"/>
        <v>0</v>
      </c>
      <c r="G17" s="796"/>
      <c r="H17" s="797"/>
      <c r="I17" s="165"/>
      <c r="J17" s="165"/>
      <c r="K17" s="165"/>
      <c r="L17" s="165"/>
      <c r="M17" s="166">
        <f t="shared" si="2"/>
        <v>0</v>
      </c>
      <c r="N17" s="173"/>
      <c r="O17" s="819"/>
      <c r="P17" s="819"/>
      <c r="Q17" s="819"/>
      <c r="R17" s="819"/>
      <c r="S17" s="819"/>
      <c r="X17" s="132"/>
      <c r="Y17" s="132"/>
      <c r="Z17" s="132"/>
      <c r="AC17" s="128">
        <v>9</v>
      </c>
    </row>
    <row r="18" spans="1:29" ht="18" customHeight="1">
      <c r="A18" s="159">
        <f t="shared" si="3"/>
        <v>0</v>
      </c>
      <c r="B18" s="160">
        <f t="shared" si="0"/>
        <v>0</v>
      </c>
      <c r="C18" s="161">
        <f t="shared" si="4"/>
        <v>0</v>
      </c>
      <c r="D18" s="162">
        <f t="shared" si="5"/>
        <v>0</v>
      </c>
      <c r="E18" s="163">
        <f>ROUND(((P$9-SUM(C$9:C17))*P$14/100)/12,0)</f>
        <v>0</v>
      </c>
      <c r="F18" s="164">
        <f t="shared" si="1"/>
        <v>0</v>
      </c>
      <c r="G18" s="174" t="s">
        <v>496</v>
      </c>
      <c r="H18" s="175">
        <f>SUM(F9:F20)</f>
        <v>0</v>
      </c>
      <c r="I18" s="165"/>
      <c r="J18" s="165"/>
      <c r="K18" s="165"/>
      <c r="L18" s="165"/>
      <c r="M18" s="166">
        <f t="shared" si="2"/>
        <v>0</v>
      </c>
      <c r="N18" s="173"/>
      <c r="O18" s="176" t="s">
        <v>522</v>
      </c>
      <c r="P18" s="177" t="s">
        <v>523</v>
      </c>
      <c r="Q18" s="177" t="s">
        <v>524</v>
      </c>
      <c r="R18" s="177" t="s">
        <v>525</v>
      </c>
      <c r="S18" s="177" t="s">
        <v>526</v>
      </c>
      <c r="U18" s="132"/>
      <c r="V18" s="132"/>
      <c r="W18" s="132"/>
      <c r="X18" s="128"/>
      <c r="Y18" s="126"/>
      <c r="Z18" s="128">
        <v>10</v>
      </c>
      <c r="AA18" s="126"/>
    </row>
    <row r="19" spans="1:29" ht="18" customHeight="1">
      <c r="A19" s="159">
        <f t="shared" si="3"/>
        <v>0</v>
      </c>
      <c r="B19" s="160">
        <f t="shared" si="0"/>
        <v>0</v>
      </c>
      <c r="C19" s="161">
        <f>IF($P$11&gt;0,IF($Y$11&gt;Z18,0,IF($Y$11=Z18,$Y$9,IF($Y$11&lt;Z18,$AA$9,0))),0)</f>
        <v>0</v>
      </c>
      <c r="D19" s="162">
        <f>IF($P$11&gt;0,IF($Y$11&gt;Z18,0,IF($Y$11=Z18,$Y$10,IF($Y$11&lt;Z18,$AA$10,0))),0)</f>
        <v>0</v>
      </c>
      <c r="E19" s="163">
        <f>ROUND(((P$9-SUM(C$9:C18))*P$14/100)/12,0)</f>
        <v>0</v>
      </c>
      <c r="F19" s="164">
        <f t="shared" si="1"/>
        <v>0</v>
      </c>
      <c r="G19" s="178" t="s">
        <v>527</v>
      </c>
      <c r="H19" s="179">
        <f>SUM(B9:B20)</f>
        <v>0</v>
      </c>
      <c r="I19" s="165"/>
      <c r="J19" s="165"/>
      <c r="K19" s="165"/>
      <c r="L19" s="165"/>
      <c r="M19" s="166">
        <f t="shared" si="2"/>
        <v>0</v>
      </c>
      <c r="N19" s="173"/>
      <c r="O19" s="180" t="str">
        <f>IF(AND(Q19&gt;Q20,Q19&gt;Q21,Q19&gt;Q22),"最多","")</f>
        <v/>
      </c>
      <c r="P19" s="180" t="s">
        <v>528</v>
      </c>
      <c r="Q19" s="181">
        <f>SUM(R19:S19)</f>
        <v>0</v>
      </c>
      <c r="R19" s="181">
        <f>H19</f>
        <v>0</v>
      </c>
      <c r="S19" s="181">
        <f>H20</f>
        <v>0</v>
      </c>
      <c r="U19" s="132"/>
      <c r="V19" s="132"/>
      <c r="W19" s="132"/>
      <c r="X19" s="128"/>
      <c r="Y19" s="126"/>
      <c r="Z19" s="128">
        <v>11</v>
      </c>
      <c r="AA19" s="126"/>
    </row>
    <row r="20" spans="1:29" ht="18" customHeight="1">
      <c r="A20" s="182">
        <f t="shared" si="3"/>
        <v>0</v>
      </c>
      <c r="B20" s="183">
        <f t="shared" si="0"/>
        <v>0</v>
      </c>
      <c r="C20" s="184">
        <f>IF($P$11&gt;0,IF($Y$11&gt;Z19,0,IF($Y$11=Z19,$Y$9,IF($Y$11&lt;Z19,$AA$9,0))),0)</f>
        <v>0</v>
      </c>
      <c r="D20" s="185">
        <f>IF($P$11&gt;0,IF($Y$11&gt;Z19,0,IF($Y$11=Z19,$Y$10,IF($Y$11&lt;Z19,$AA$10,0))),0)</f>
        <v>0</v>
      </c>
      <c r="E20" s="186">
        <f>ROUND(((P$9-SUM(C$9:C19))*P$14/100)/12,0)</f>
        <v>0</v>
      </c>
      <c r="F20" s="187">
        <f t="shared" si="1"/>
        <v>0</v>
      </c>
      <c r="G20" s="188" t="s">
        <v>529</v>
      </c>
      <c r="H20" s="189">
        <f>SUM(E9:E20)</f>
        <v>0</v>
      </c>
      <c r="I20" s="190"/>
      <c r="J20" s="190"/>
      <c r="K20" s="190"/>
      <c r="L20" s="190"/>
      <c r="M20" s="191">
        <f t="shared" si="2"/>
        <v>0</v>
      </c>
      <c r="N20" s="173"/>
      <c r="O20" s="180" t="str">
        <f>IF(AND(Q20&gt;Q19,Q20&gt;Q21,Q20&gt;Q22),"最多","")</f>
        <v/>
      </c>
      <c r="P20" s="180" t="s">
        <v>530</v>
      </c>
      <c r="Q20" s="181">
        <f>SUM(R20:S20)</f>
        <v>0</v>
      </c>
      <c r="R20" s="181">
        <f>H31</f>
        <v>0</v>
      </c>
      <c r="S20" s="181">
        <f>H32</f>
        <v>0</v>
      </c>
      <c r="U20" s="132"/>
      <c r="V20" s="132"/>
      <c r="W20" s="132"/>
      <c r="X20" s="128"/>
      <c r="Y20" s="126"/>
      <c r="Z20" s="128">
        <v>12</v>
      </c>
      <c r="AA20" s="126"/>
    </row>
    <row r="21" spans="1:29" ht="18" customHeight="1">
      <c r="A21" s="147">
        <f t="shared" si="3"/>
        <v>0</v>
      </c>
      <c r="B21" s="148">
        <f t="shared" si="0"/>
        <v>0</v>
      </c>
      <c r="C21" s="149">
        <f>IF($P$11&gt;0,IF($Y$11&gt;Z20,0,IF($Y$11=Z20,$Y$9,IF($Y$11&lt;Z20,$AA$9,0))),0)</f>
        <v>0</v>
      </c>
      <c r="D21" s="150">
        <f>IF($P$11&gt;0,IF($Y$11&gt;Z20,0,IF($Y$11=Z20,$Y$10,IF($Y$11&lt;Z20,$AA$10,0))),0)</f>
        <v>0</v>
      </c>
      <c r="E21" s="192">
        <f>ROUND(((P$9-SUM(C$9:C20))*P$14/100)/12,0)</f>
        <v>0</v>
      </c>
      <c r="F21" s="152">
        <f t="shared" si="1"/>
        <v>0</v>
      </c>
      <c r="G21" s="794" t="s">
        <v>531</v>
      </c>
      <c r="H21" s="795"/>
      <c r="I21" s="153"/>
      <c r="J21" s="153"/>
      <c r="K21" s="153"/>
      <c r="L21" s="153"/>
      <c r="M21" s="155">
        <f t="shared" si="2"/>
        <v>0</v>
      </c>
      <c r="N21" s="173"/>
      <c r="O21" s="180" t="str">
        <f>IF(AND(Q21&gt;Q19,Q21&gt;Q20,Q21&gt;Q22),"最多","")</f>
        <v/>
      </c>
      <c r="P21" s="180" t="s">
        <v>532</v>
      </c>
      <c r="Q21" s="181">
        <f>SUM(R21:S21)</f>
        <v>0</v>
      </c>
      <c r="R21" s="181">
        <f>H43</f>
        <v>0</v>
      </c>
      <c r="S21" s="181">
        <f>H44</f>
        <v>0</v>
      </c>
      <c r="U21" s="132"/>
      <c r="V21" s="132"/>
      <c r="W21" s="132"/>
      <c r="X21" s="128"/>
      <c r="Y21" s="126"/>
      <c r="Z21" s="128">
        <v>13</v>
      </c>
      <c r="AA21" s="126"/>
    </row>
    <row r="22" spans="1:29" ht="18" customHeight="1">
      <c r="A22" s="159">
        <f t="shared" si="3"/>
        <v>0</v>
      </c>
      <c r="B22" s="160">
        <f t="shared" si="0"/>
        <v>0</v>
      </c>
      <c r="C22" s="161">
        <f>IF($P$11&gt;0,IF($Y$11&gt;Z21,0,IF($Y$11=Z21,$Y$9,IF($Y$11&lt;Z21,$AA$9,0))),0)</f>
        <v>0</v>
      </c>
      <c r="D22" s="162">
        <f>IF($P$11&gt;0,IF($Y$11&gt;Z21,0,IF($Y$11=Z21,$Y$10,IF($Y$11&lt;Z21,$AA$10,0))),0)</f>
        <v>0</v>
      </c>
      <c r="E22" s="163">
        <f>ROUND(((P$9-SUM(C$9:C21))*P$14/100)/12,0)</f>
        <v>0</v>
      </c>
      <c r="F22" s="164">
        <f t="shared" si="1"/>
        <v>0</v>
      </c>
      <c r="G22" s="796"/>
      <c r="H22" s="797"/>
      <c r="I22" s="165"/>
      <c r="J22" s="165"/>
      <c r="K22" s="165"/>
      <c r="L22" s="165"/>
      <c r="M22" s="166">
        <f t="shared" si="2"/>
        <v>0</v>
      </c>
      <c r="N22" s="173"/>
      <c r="O22" s="180" t="str">
        <f>IF(AND(Q22&gt;Q19,Q22&gt;Q20,Q22&gt;Q21),"最多","")</f>
        <v/>
      </c>
      <c r="P22" s="180" t="s">
        <v>533</v>
      </c>
      <c r="Q22" s="181">
        <f>SUM(R22:S22)</f>
        <v>0</v>
      </c>
      <c r="R22" s="181">
        <f>H55</f>
        <v>0</v>
      </c>
      <c r="S22" s="181">
        <f>H56</f>
        <v>0</v>
      </c>
      <c r="U22" s="132"/>
      <c r="V22" s="132"/>
      <c r="W22" s="132"/>
      <c r="X22" s="128"/>
      <c r="Y22" s="126"/>
      <c r="Z22" s="128">
        <v>14</v>
      </c>
      <c r="AA22" s="126"/>
    </row>
    <row r="23" spans="1:29" ht="18" customHeight="1">
      <c r="A23" s="159">
        <f t="shared" si="3"/>
        <v>0</v>
      </c>
      <c r="B23" s="160">
        <f t="shared" si="0"/>
        <v>0</v>
      </c>
      <c r="C23" s="161">
        <f>IF($P$11&gt;0,IF($Y$11&gt;Z22,0,IF($Y$11=Z22,$Y$9,IF($Y$11&lt;Z22,$AA$9,0))),0)</f>
        <v>0</v>
      </c>
      <c r="D23" s="162">
        <f>IF($P$11&gt;0,IF($Y$11&gt;Z22,0,IF($Y$11=Z22,$Y$10,IF($Y$11&lt;Z22,$AA$10,0))),0)</f>
        <v>0</v>
      </c>
      <c r="E23" s="163">
        <f>ROUND(((P$9-SUM(C$9:C22))*P$14/100)/12,0)</f>
        <v>0</v>
      </c>
      <c r="F23" s="164">
        <f t="shared" si="1"/>
        <v>0</v>
      </c>
      <c r="G23" s="796"/>
      <c r="H23" s="797"/>
      <c r="I23" s="165"/>
      <c r="J23" s="165"/>
      <c r="K23" s="165"/>
      <c r="L23" s="165"/>
      <c r="M23" s="166">
        <f t="shared" si="2"/>
        <v>0</v>
      </c>
      <c r="N23" s="173"/>
      <c r="O23" s="193"/>
      <c r="P23" s="194"/>
      <c r="Q23" s="195"/>
      <c r="R23" s="196"/>
      <c r="S23" s="197"/>
      <c r="V23" s="198"/>
      <c r="X23" s="132"/>
      <c r="Y23" s="132"/>
      <c r="Z23" s="132"/>
      <c r="AC23" s="128">
        <v>15</v>
      </c>
    </row>
    <row r="24" spans="1:29" ht="18" customHeight="1">
      <c r="A24" s="159">
        <f t="shared" si="3"/>
        <v>0</v>
      </c>
      <c r="B24" s="160">
        <f t="shared" si="0"/>
        <v>0</v>
      </c>
      <c r="C24" s="161">
        <f t="shared" si="4"/>
        <v>0</v>
      </c>
      <c r="D24" s="162">
        <f t="shared" si="5"/>
        <v>0</v>
      </c>
      <c r="E24" s="163">
        <f>ROUND(((P$9-SUM(C$9:C23))*P$14/100)/12,0)</f>
        <v>0</v>
      </c>
      <c r="F24" s="164">
        <f t="shared" si="1"/>
        <v>0</v>
      </c>
      <c r="G24" s="796"/>
      <c r="H24" s="797"/>
      <c r="I24" s="165"/>
      <c r="J24" s="165"/>
      <c r="K24" s="165"/>
      <c r="L24" s="165"/>
      <c r="M24" s="166">
        <f t="shared" si="2"/>
        <v>0</v>
      </c>
      <c r="N24" s="173"/>
      <c r="O24" s="199"/>
      <c r="P24" s="200" t="s">
        <v>534</v>
      </c>
      <c r="Q24" s="201">
        <f>VLOOKUP("最多",O19:S22,5,TRUE)</f>
        <v>0</v>
      </c>
      <c r="V24" s="198"/>
      <c r="X24" s="132"/>
      <c r="Y24" s="132"/>
      <c r="Z24" s="132"/>
      <c r="AC24" s="128">
        <v>16</v>
      </c>
    </row>
    <row r="25" spans="1:29" ht="18" customHeight="1">
      <c r="A25" s="159">
        <f t="shared" si="3"/>
        <v>0</v>
      </c>
      <c r="B25" s="160">
        <f t="shared" si="0"/>
        <v>0</v>
      </c>
      <c r="C25" s="161">
        <f t="shared" si="4"/>
        <v>0</v>
      </c>
      <c r="D25" s="162">
        <f t="shared" si="5"/>
        <v>0</v>
      </c>
      <c r="E25" s="163">
        <f>ROUND(((P$9-SUM(C$9:C24))*P$14/100)/12,0)</f>
        <v>0</v>
      </c>
      <c r="F25" s="164">
        <f t="shared" si="1"/>
        <v>0</v>
      </c>
      <c r="G25" s="796"/>
      <c r="H25" s="797"/>
      <c r="I25" s="165"/>
      <c r="J25" s="165"/>
      <c r="K25" s="165"/>
      <c r="L25" s="165"/>
      <c r="M25" s="166">
        <f t="shared" si="2"/>
        <v>0</v>
      </c>
      <c r="N25" s="173"/>
      <c r="O25" s="199"/>
      <c r="P25" s="200" t="s">
        <v>535</v>
      </c>
      <c r="Q25" s="201">
        <f>VLOOKUP("最多",O19:S22,4,TRUE)</f>
        <v>0</v>
      </c>
      <c r="X25" s="132"/>
      <c r="Y25" s="132"/>
      <c r="Z25" s="132"/>
      <c r="AC25" s="128">
        <v>17</v>
      </c>
    </row>
    <row r="26" spans="1:29" ht="18" customHeight="1">
      <c r="A26" s="159">
        <f t="shared" si="3"/>
        <v>0</v>
      </c>
      <c r="B26" s="160">
        <f t="shared" si="0"/>
        <v>0</v>
      </c>
      <c r="C26" s="161">
        <f t="shared" si="4"/>
        <v>0</v>
      </c>
      <c r="D26" s="162">
        <f t="shared" si="5"/>
        <v>0</v>
      </c>
      <c r="E26" s="163">
        <f>ROUND(((P$9-SUM(C$9:C25))*P$14/100)/12,0)</f>
        <v>0</v>
      </c>
      <c r="F26" s="164">
        <f t="shared" si="1"/>
        <v>0</v>
      </c>
      <c r="G26" s="796"/>
      <c r="H26" s="797"/>
      <c r="I26" s="165"/>
      <c r="J26" s="165"/>
      <c r="K26" s="165"/>
      <c r="L26" s="165"/>
      <c r="M26" s="166">
        <f t="shared" si="2"/>
        <v>0</v>
      </c>
      <c r="N26" s="173"/>
      <c r="P26" s="126" t="s">
        <v>536</v>
      </c>
      <c r="Q26" s="202" t="e">
        <f>Q25/P8</f>
        <v>#DIV/0!</v>
      </c>
      <c r="X26" s="132"/>
      <c r="Y26" s="132"/>
      <c r="Z26" s="132"/>
      <c r="AC26" s="128">
        <v>18</v>
      </c>
    </row>
    <row r="27" spans="1:29" ht="18" customHeight="1">
      <c r="A27" s="159">
        <f t="shared" si="3"/>
        <v>0</v>
      </c>
      <c r="B27" s="160">
        <f t="shared" si="0"/>
        <v>0</v>
      </c>
      <c r="C27" s="161">
        <f t="shared" si="4"/>
        <v>0</v>
      </c>
      <c r="D27" s="162">
        <f t="shared" si="5"/>
        <v>0</v>
      </c>
      <c r="E27" s="163">
        <f>ROUND(((P$9-SUM(C$9:C26))*P$14/100)/12,0)</f>
        <v>0</v>
      </c>
      <c r="F27" s="164">
        <f t="shared" si="1"/>
        <v>0</v>
      </c>
      <c r="G27" s="796"/>
      <c r="H27" s="797"/>
      <c r="I27" s="165"/>
      <c r="J27" s="165"/>
      <c r="K27" s="165"/>
      <c r="L27" s="165"/>
      <c r="M27" s="166">
        <f t="shared" si="2"/>
        <v>0</v>
      </c>
      <c r="N27" s="173"/>
      <c r="P27" s="126" t="s">
        <v>537</v>
      </c>
      <c r="Q27" s="202" t="e">
        <f>Q24/P8</f>
        <v>#DIV/0!</v>
      </c>
      <c r="X27" s="132"/>
      <c r="Y27" s="132"/>
      <c r="Z27" s="132"/>
      <c r="AC27" s="128">
        <v>19</v>
      </c>
    </row>
    <row r="28" spans="1:29" ht="18" customHeight="1">
      <c r="A28" s="159">
        <f t="shared" si="3"/>
        <v>0</v>
      </c>
      <c r="B28" s="160">
        <f t="shared" si="0"/>
        <v>0</v>
      </c>
      <c r="C28" s="161">
        <f t="shared" si="4"/>
        <v>0</v>
      </c>
      <c r="D28" s="162">
        <f t="shared" si="5"/>
        <v>0</v>
      </c>
      <c r="E28" s="163">
        <f>ROUND(((P$9-SUM(C$9:C27))*P$14/100)/12,0)</f>
        <v>0</v>
      </c>
      <c r="F28" s="164">
        <f t="shared" si="1"/>
        <v>0</v>
      </c>
      <c r="G28" s="796"/>
      <c r="H28" s="797"/>
      <c r="I28" s="165"/>
      <c r="J28" s="165"/>
      <c r="K28" s="165"/>
      <c r="L28" s="165"/>
      <c r="M28" s="166">
        <f t="shared" si="2"/>
        <v>0</v>
      </c>
      <c r="N28" s="173"/>
      <c r="P28" s="203" t="s">
        <v>496</v>
      </c>
      <c r="Q28" s="204" t="e">
        <f>SUM(Q26:Q27)</f>
        <v>#DIV/0!</v>
      </c>
      <c r="X28" s="132"/>
      <c r="Y28" s="132"/>
      <c r="Z28" s="132"/>
      <c r="AC28" s="128">
        <v>20</v>
      </c>
    </row>
    <row r="29" spans="1:29" ht="18" customHeight="1">
      <c r="A29" s="159">
        <f t="shared" si="3"/>
        <v>0</v>
      </c>
      <c r="B29" s="160">
        <f t="shared" si="0"/>
        <v>0</v>
      </c>
      <c r="C29" s="161">
        <f t="shared" si="4"/>
        <v>0</v>
      </c>
      <c r="D29" s="162">
        <f t="shared" si="5"/>
        <v>0</v>
      </c>
      <c r="E29" s="163">
        <f>ROUND(((P$9-SUM(C$9:C28))*P$14/100)/12,0)</f>
        <v>0</v>
      </c>
      <c r="F29" s="164">
        <f t="shared" si="1"/>
        <v>0</v>
      </c>
      <c r="G29" s="796"/>
      <c r="H29" s="797"/>
      <c r="I29" s="165"/>
      <c r="J29" s="165"/>
      <c r="K29" s="165"/>
      <c r="L29" s="165"/>
      <c r="M29" s="166">
        <f t="shared" si="2"/>
        <v>0</v>
      </c>
      <c r="N29" s="173"/>
      <c r="X29" s="132"/>
      <c r="Y29" s="132"/>
      <c r="Z29" s="132"/>
      <c r="AC29" s="128">
        <v>21</v>
      </c>
    </row>
    <row r="30" spans="1:29" ht="18" customHeight="1">
      <c r="A30" s="159">
        <f t="shared" si="3"/>
        <v>0</v>
      </c>
      <c r="B30" s="160">
        <f t="shared" si="0"/>
        <v>0</v>
      </c>
      <c r="C30" s="161">
        <f t="shared" si="4"/>
        <v>0</v>
      </c>
      <c r="D30" s="162">
        <f t="shared" si="5"/>
        <v>0</v>
      </c>
      <c r="E30" s="163">
        <f>ROUND(((P$9-SUM(C$9:C29))*P$14/100)/12,0)</f>
        <v>0</v>
      </c>
      <c r="F30" s="164">
        <f t="shared" si="1"/>
        <v>0</v>
      </c>
      <c r="G30" s="174" t="s">
        <v>496</v>
      </c>
      <c r="H30" s="175">
        <f>SUM(F21:F32)</f>
        <v>0</v>
      </c>
      <c r="I30" s="165"/>
      <c r="J30" s="165"/>
      <c r="K30" s="165"/>
      <c r="L30" s="165"/>
      <c r="M30" s="166">
        <f t="shared" si="2"/>
        <v>0</v>
      </c>
      <c r="N30" s="173"/>
      <c r="X30" s="132"/>
      <c r="Y30" s="132"/>
      <c r="Z30" s="132"/>
      <c r="AC30" s="128">
        <v>22</v>
      </c>
    </row>
    <row r="31" spans="1:29" ht="18" customHeight="1">
      <c r="A31" s="159">
        <f t="shared" si="3"/>
        <v>0</v>
      </c>
      <c r="B31" s="160">
        <f t="shared" si="0"/>
        <v>0</v>
      </c>
      <c r="C31" s="161">
        <f t="shared" si="4"/>
        <v>0</v>
      </c>
      <c r="D31" s="162">
        <f t="shared" si="5"/>
        <v>0</v>
      </c>
      <c r="E31" s="163">
        <f>ROUND(((P$9-SUM(C$9:C30))*P$14/100)/12,0)</f>
        <v>0</v>
      </c>
      <c r="F31" s="164">
        <f t="shared" si="1"/>
        <v>0</v>
      </c>
      <c r="G31" s="178" t="s">
        <v>527</v>
      </c>
      <c r="H31" s="179">
        <f>SUM(B21:B32)</f>
        <v>0</v>
      </c>
      <c r="I31" s="165"/>
      <c r="J31" s="165"/>
      <c r="K31" s="165"/>
      <c r="L31" s="165"/>
      <c r="M31" s="166">
        <f t="shared" si="2"/>
        <v>0</v>
      </c>
      <c r="N31" s="173"/>
      <c r="X31" s="132"/>
      <c r="Y31" s="132"/>
      <c r="Z31" s="132"/>
      <c r="AC31" s="128">
        <v>23</v>
      </c>
    </row>
    <row r="32" spans="1:29" ht="18" customHeight="1">
      <c r="A32" s="182">
        <f t="shared" si="3"/>
        <v>0</v>
      </c>
      <c r="B32" s="183">
        <f t="shared" si="0"/>
        <v>0</v>
      </c>
      <c r="C32" s="184">
        <f t="shared" si="4"/>
        <v>0</v>
      </c>
      <c r="D32" s="185">
        <f t="shared" si="5"/>
        <v>0</v>
      </c>
      <c r="E32" s="186">
        <f>ROUND(((P$9-SUM(C$9:C31))*P$14/100)/12,0)</f>
        <v>0</v>
      </c>
      <c r="F32" s="187">
        <f t="shared" si="1"/>
        <v>0</v>
      </c>
      <c r="G32" s="188" t="s">
        <v>529</v>
      </c>
      <c r="H32" s="189">
        <f>SUM(E21:E32)</f>
        <v>0</v>
      </c>
      <c r="I32" s="190"/>
      <c r="J32" s="190"/>
      <c r="K32" s="190"/>
      <c r="L32" s="190"/>
      <c r="M32" s="191">
        <f t="shared" si="2"/>
        <v>0</v>
      </c>
      <c r="N32" s="173"/>
      <c r="X32" s="132"/>
      <c r="Y32" s="132"/>
      <c r="Z32" s="132"/>
      <c r="AC32" s="128">
        <v>24</v>
      </c>
    </row>
    <row r="33" spans="1:29" ht="18" customHeight="1">
      <c r="A33" s="147">
        <f t="shared" si="3"/>
        <v>0</v>
      </c>
      <c r="B33" s="148">
        <f t="shared" si="0"/>
        <v>0</v>
      </c>
      <c r="C33" s="149">
        <f t="shared" si="4"/>
        <v>0</v>
      </c>
      <c r="D33" s="150">
        <f t="shared" si="5"/>
        <v>0</v>
      </c>
      <c r="E33" s="192">
        <f>ROUND(((P$9-SUM(C$9:C32))*P$14/100)/12,0)</f>
        <v>0</v>
      </c>
      <c r="F33" s="152">
        <f t="shared" si="1"/>
        <v>0</v>
      </c>
      <c r="G33" s="794" t="s">
        <v>538</v>
      </c>
      <c r="H33" s="795"/>
      <c r="I33" s="153"/>
      <c r="J33" s="153"/>
      <c r="K33" s="153"/>
      <c r="L33" s="153"/>
      <c r="M33" s="155">
        <f t="shared" si="2"/>
        <v>0</v>
      </c>
      <c r="N33" s="173"/>
      <c r="X33" s="132"/>
      <c r="Y33" s="132"/>
      <c r="Z33" s="132"/>
      <c r="AC33" s="128">
        <v>25</v>
      </c>
    </row>
    <row r="34" spans="1:29" ht="18" customHeight="1">
      <c r="A34" s="159">
        <f t="shared" si="3"/>
        <v>0</v>
      </c>
      <c r="B34" s="160">
        <f t="shared" si="0"/>
        <v>0</v>
      </c>
      <c r="C34" s="161">
        <f t="shared" si="4"/>
        <v>0</v>
      </c>
      <c r="D34" s="162">
        <f t="shared" si="5"/>
        <v>0</v>
      </c>
      <c r="E34" s="163">
        <f>ROUND(((P$9-SUM(C$9:C33))*P$14/100)/12,0)</f>
        <v>0</v>
      </c>
      <c r="F34" s="164">
        <f t="shared" si="1"/>
        <v>0</v>
      </c>
      <c r="G34" s="796"/>
      <c r="H34" s="797"/>
      <c r="I34" s="165"/>
      <c r="J34" s="165"/>
      <c r="K34" s="165"/>
      <c r="L34" s="165"/>
      <c r="M34" s="166">
        <f t="shared" si="2"/>
        <v>0</v>
      </c>
      <c r="N34" s="173"/>
      <c r="X34" s="132"/>
      <c r="Y34" s="132"/>
      <c r="Z34" s="132"/>
      <c r="AC34" s="128">
        <v>26</v>
      </c>
    </row>
    <row r="35" spans="1:29" ht="18" customHeight="1">
      <c r="A35" s="159">
        <f t="shared" si="3"/>
        <v>0</v>
      </c>
      <c r="B35" s="160">
        <f t="shared" si="0"/>
        <v>0</v>
      </c>
      <c r="C35" s="161">
        <f t="shared" si="4"/>
        <v>0</v>
      </c>
      <c r="D35" s="162">
        <f t="shared" si="5"/>
        <v>0</v>
      </c>
      <c r="E35" s="163">
        <f>ROUND(((P$9-SUM(C$9:C34))*P$14/100)/12,0)</f>
        <v>0</v>
      </c>
      <c r="F35" s="164">
        <f t="shared" si="1"/>
        <v>0</v>
      </c>
      <c r="G35" s="796"/>
      <c r="H35" s="797"/>
      <c r="I35" s="165"/>
      <c r="J35" s="165"/>
      <c r="K35" s="165"/>
      <c r="L35" s="165"/>
      <c r="M35" s="166">
        <f t="shared" si="2"/>
        <v>0</v>
      </c>
      <c r="N35" s="173"/>
      <c r="X35" s="132"/>
      <c r="Y35" s="132"/>
      <c r="Z35" s="132"/>
      <c r="AC35" s="128">
        <v>27</v>
      </c>
    </row>
    <row r="36" spans="1:29" ht="18" customHeight="1">
      <c r="A36" s="159">
        <f t="shared" si="3"/>
        <v>0</v>
      </c>
      <c r="B36" s="160">
        <f t="shared" si="0"/>
        <v>0</v>
      </c>
      <c r="C36" s="161">
        <f t="shared" si="4"/>
        <v>0</v>
      </c>
      <c r="D36" s="162">
        <f t="shared" si="5"/>
        <v>0</v>
      </c>
      <c r="E36" s="163">
        <f>ROUND(((P$9-SUM(C$9:C35))*P$14/100)/12,0)</f>
        <v>0</v>
      </c>
      <c r="F36" s="164">
        <f t="shared" si="1"/>
        <v>0</v>
      </c>
      <c r="G36" s="796"/>
      <c r="H36" s="797"/>
      <c r="I36" s="165"/>
      <c r="J36" s="165"/>
      <c r="K36" s="165"/>
      <c r="L36" s="165"/>
      <c r="M36" s="166">
        <f t="shared" si="2"/>
        <v>0</v>
      </c>
      <c r="N36" s="205"/>
      <c r="X36" s="132"/>
      <c r="Y36" s="132"/>
      <c r="Z36" s="132"/>
      <c r="AC36" s="128">
        <v>28</v>
      </c>
    </row>
    <row r="37" spans="1:29" ht="18" customHeight="1">
      <c r="A37" s="159">
        <f t="shared" si="3"/>
        <v>0</v>
      </c>
      <c r="B37" s="160">
        <f t="shared" si="0"/>
        <v>0</v>
      </c>
      <c r="C37" s="161">
        <f t="shared" si="4"/>
        <v>0</v>
      </c>
      <c r="D37" s="162">
        <f t="shared" si="5"/>
        <v>0</v>
      </c>
      <c r="E37" s="163">
        <f>ROUND(((P$9-SUM(C$9:C36))*P$14/100)/12,0)</f>
        <v>0</v>
      </c>
      <c r="F37" s="164">
        <f t="shared" si="1"/>
        <v>0</v>
      </c>
      <c r="G37" s="796"/>
      <c r="H37" s="797"/>
      <c r="I37" s="165"/>
      <c r="J37" s="165"/>
      <c r="K37" s="165"/>
      <c r="L37" s="165"/>
      <c r="M37" s="166">
        <f t="shared" si="2"/>
        <v>0</v>
      </c>
      <c r="N37" s="173"/>
      <c r="X37" s="132"/>
      <c r="Y37" s="132"/>
      <c r="Z37" s="132"/>
      <c r="AC37" s="128">
        <v>29</v>
      </c>
    </row>
    <row r="38" spans="1:29" ht="18" customHeight="1">
      <c r="A38" s="159">
        <f t="shared" si="3"/>
        <v>0</v>
      </c>
      <c r="B38" s="160">
        <f t="shared" si="0"/>
        <v>0</v>
      </c>
      <c r="C38" s="161">
        <f t="shared" si="4"/>
        <v>0</v>
      </c>
      <c r="D38" s="162">
        <f t="shared" si="5"/>
        <v>0</v>
      </c>
      <c r="E38" s="163">
        <f>ROUND(((P$9-SUM(C$9:C37))*P$14/100)/12,0)</f>
        <v>0</v>
      </c>
      <c r="F38" s="164">
        <f t="shared" si="1"/>
        <v>0</v>
      </c>
      <c r="G38" s="796"/>
      <c r="H38" s="797"/>
      <c r="I38" s="165"/>
      <c r="J38" s="165"/>
      <c r="K38" s="165"/>
      <c r="L38" s="165"/>
      <c r="M38" s="166">
        <f t="shared" si="2"/>
        <v>0</v>
      </c>
      <c r="N38" s="173"/>
      <c r="X38" s="132"/>
      <c r="Y38" s="132"/>
      <c r="Z38" s="132"/>
      <c r="AC38" s="128">
        <v>30</v>
      </c>
    </row>
    <row r="39" spans="1:29" ht="18" customHeight="1">
      <c r="A39" s="159">
        <f t="shared" si="3"/>
        <v>0</v>
      </c>
      <c r="B39" s="160">
        <f t="shared" si="0"/>
        <v>0</v>
      </c>
      <c r="C39" s="161">
        <f t="shared" si="4"/>
        <v>0</v>
      </c>
      <c r="D39" s="162">
        <f t="shared" si="5"/>
        <v>0</v>
      </c>
      <c r="E39" s="163">
        <f>ROUND(((P$9-SUM(C$9:C38))*P$14/100)/12,0)</f>
        <v>0</v>
      </c>
      <c r="F39" s="164">
        <f t="shared" si="1"/>
        <v>0</v>
      </c>
      <c r="G39" s="796"/>
      <c r="H39" s="797"/>
      <c r="I39" s="165"/>
      <c r="J39" s="165"/>
      <c r="K39" s="165"/>
      <c r="L39" s="165"/>
      <c r="M39" s="166">
        <f t="shared" si="2"/>
        <v>0</v>
      </c>
      <c r="N39" s="173"/>
      <c r="X39" s="132"/>
      <c r="Y39" s="132"/>
      <c r="Z39" s="132"/>
      <c r="AC39" s="128">
        <v>31</v>
      </c>
    </row>
    <row r="40" spans="1:29" ht="18" customHeight="1">
      <c r="A40" s="159">
        <f t="shared" si="3"/>
        <v>0</v>
      </c>
      <c r="B40" s="160">
        <f t="shared" si="0"/>
        <v>0</v>
      </c>
      <c r="C40" s="161">
        <f t="shared" si="4"/>
        <v>0</v>
      </c>
      <c r="D40" s="162">
        <f t="shared" si="5"/>
        <v>0</v>
      </c>
      <c r="E40" s="163">
        <f>ROUND(((P$9-SUM(C$9:C39))*P$14/100)/12,0)</f>
        <v>0</v>
      </c>
      <c r="F40" s="164">
        <f t="shared" si="1"/>
        <v>0</v>
      </c>
      <c r="G40" s="796"/>
      <c r="H40" s="797"/>
      <c r="I40" s="165"/>
      <c r="J40" s="165"/>
      <c r="K40" s="165"/>
      <c r="L40" s="165"/>
      <c r="M40" s="166">
        <f t="shared" si="2"/>
        <v>0</v>
      </c>
      <c r="N40" s="173"/>
      <c r="X40" s="132"/>
      <c r="Y40" s="132"/>
      <c r="Z40" s="132"/>
      <c r="AC40" s="128">
        <v>32</v>
      </c>
    </row>
    <row r="41" spans="1:29" ht="18" customHeight="1">
      <c r="A41" s="159">
        <f t="shared" si="3"/>
        <v>0</v>
      </c>
      <c r="B41" s="160">
        <f t="shared" si="0"/>
        <v>0</v>
      </c>
      <c r="C41" s="161">
        <f t="shared" si="4"/>
        <v>0</v>
      </c>
      <c r="D41" s="162">
        <f t="shared" si="5"/>
        <v>0</v>
      </c>
      <c r="E41" s="163">
        <f>ROUND(((P$9-SUM(C$9:C40))*P$14/100)/12,0)</f>
        <v>0</v>
      </c>
      <c r="F41" s="164">
        <f t="shared" si="1"/>
        <v>0</v>
      </c>
      <c r="G41" s="796"/>
      <c r="H41" s="797"/>
      <c r="I41" s="165"/>
      <c r="J41" s="165"/>
      <c r="K41" s="165"/>
      <c r="L41" s="165"/>
      <c r="M41" s="166">
        <f t="shared" si="2"/>
        <v>0</v>
      </c>
      <c r="N41" s="173"/>
      <c r="X41" s="132"/>
      <c r="Y41" s="132"/>
      <c r="Z41" s="132"/>
      <c r="AC41" s="128">
        <v>33</v>
      </c>
    </row>
    <row r="42" spans="1:29" ht="18" customHeight="1">
      <c r="A42" s="159">
        <f t="shared" si="3"/>
        <v>0</v>
      </c>
      <c r="B42" s="160">
        <f t="shared" si="0"/>
        <v>0</v>
      </c>
      <c r="C42" s="161">
        <f t="shared" si="4"/>
        <v>0</v>
      </c>
      <c r="D42" s="162">
        <f t="shared" si="5"/>
        <v>0</v>
      </c>
      <c r="E42" s="163">
        <f>ROUND(((P$9-SUM(C$9:C41))*P$14/100)/12,0)</f>
        <v>0</v>
      </c>
      <c r="F42" s="164">
        <f t="shared" si="1"/>
        <v>0</v>
      </c>
      <c r="G42" s="174" t="s">
        <v>496</v>
      </c>
      <c r="H42" s="175">
        <f>SUM(F33:F44)</f>
        <v>0</v>
      </c>
      <c r="I42" s="165"/>
      <c r="J42" s="165"/>
      <c r="K42" s="165"/>
      <c r="L42" s="165"/>
      <c r="M42" s="166">
        <f t="shared" si="2"/>
        <v>0</v>
      </c>
      <c r="N42" s="173"/>
      <c r="X42" s="132"/>
      <c r="Y42" s="132"/>
      <c r="Z42" s="132"/>
      <c r="AC42" s="128">
        <v>34</v>
      </c>
    </row>
    <row r="43" spans="1:29" ht="18" customHeight="1">
      <c r="A43" s="159">
        <f t="shared" si="3"/>
        <v>0</v>
      </c>
      <c r="B43" s="160">
        <f t="shared" si="0"/>
        <v>0</v>
      </c>
      <c r="C43" s="161">
        <f t="shared" si="4"/>
        <v>0</v>
      </c>
      <c r="D43" s="162">
        <f t="shared" si="5"/>
        <v>0</v>
      </c>
      <c r="E43" s="163">
        <f>ROUND(((P$9-SUM(C$9:C42))*P$14/100)/12,0)</f>
        <v>0</v>
      </c>
      <c r="F43" s="164">
        <f t="shared" si="1"/>
        <v>0</v>
      </c>
      <c r="G43" s="178" t="s">
        <v>527</v>
      </c>
      <c r="H43" s="179">
        <f>SUM(B33:B44)</f>
        <v>0</v>
      </c>
      <c r="I43" s="165"/>
      <c r="J43" s="165"/>
      <c r="K43" s="165"/>
      <c r="L43" s="165"/>
      <c r="M43" s="166">
        <f t="shared" si="2"/>
        <v>0</v>
      </c>
      <c r="N43" s="173"/>
      <c r="X43" s="132"/>
      <c r="Y43" s="132"/>
      <c r="Z43" s="132"/>
      <c r="AC43" s="128">
        <v>35</v>
      </c>
    </row>
    <row r="44" spans="1:29" ht="18" customHeight="1">
      <c r="A44" s="182">
        <f t="shared" si="3"/>
        <v>0</v>
      </c>
      <c r="B44" s="183">
        <f t="shared" si="0"/>
        <v>0</v>
      </c>
      <c r="C44" s="184">
        <f t="shared" si="4"/>
        <v>0</v>
      </c>
      <c r="D44" s="185">
        <f t="shared" si="5"/>
        <v>0</v>
      </c>
      <c r="E44" s="186">
        <f>ROUND(((P$9-SUM(C$9:C43))*P$14/100)/12,0)</f>
        <v>0</v>
      </c>
      <c r="F44" s="187">
        <f t="shared" si="1"/>
        <v>0</v>
      </c>
      <c r="G44" s="188" t="s">
        <v>529</v>
      </c>
      <c r="H44" s="189">
        <f>SUM(E33:E44)</f>
        <v>0</v>
      </c>
      <c r="I44" s="190"/>
      <c r="J44" s="190"/>
      <c r="K44" s="190"/>
      <c r="L44" s="190"/>
      <c r="M44" s="191">
        <f t="shared" si="2"/>
        <v>0</v>
      </c>
      <c r="N44" s="173"/>
      <c r="X44" s="132"/>
      <c r="Y44" s="132"/>
      <c r="Z44" s="132"/>
    </row>
    <row r="45" spans="1:29" ht="18" customHeight="1">
      <c r="A45" s="147">
        <f t="shared" si="3"/>
        <v>0</v>
      </c>
      <c r="B45" s="148">
        <f t="shared" si="0"/>
        <v>0</v>
      </c>
      <c r="C45" s="149">
        <f>IF(($P$9-SUM($C$9:C44))&gt;0,$AA$9,0)</f>
        <v>0</v>
      </c>
      <c r="D45" s="150">
        <f>IF(($P$10-SUM($D$9:D44))&gt;0,$AA$10,0)</f>
        <v>0</v>
      </c>
      <c r="E45" s="192">
        <f>ROUND(((P$9-SUM(C$9:C44))*P$14/100)/12,0)</f>
        <v>0</v>
      </c>
      <c r="F45" s="152">
        <f t="shared" si="1"/>
        <v>0</v>
      </c>
      <c r="G45" s="794" t="s">
        <v>539</v>
      </c>
      <c r="H45" s="795"/>
      <c r="I45" s="153"/>
      <c r="J45" s="153"/>
      <c r="K45" s="153"/>
      <c r="L45" s="153"/>
      <c r="M45" s="155">
        <f t="shared" si="2"/>
        <v>0</v>
      </c>
      <c r="N45" s="173"/>
      <c r="X45" s="132"/>
      <c r="Y45" s="132"/>
      <c r="Z45" s="132"/>
    </row>
    <row r="46" spans="1:29" ht="18" customHeight="1">
      <c r="A46" s="159">
        <f t="shared" si="3"/>
        <v>0</v>
      </c>
      <c r="B46" s="160">
        <f t="shared" si="0"/>
        <v>0</v>
      </c>
      <c r="C46" s="161">
        <f>IF(($P$9-SUM($C$9:C45))&gt;0,$AA$9,0)</f>
        <v>0</v>
      </c>
      <c r="D46" s="162">
        <f>IF(($P$10-SUM($D$9:D45))&gt;0,$AA$10,0)</f>
        <v>0</v>
      </c>
      <c r="E46" s="163">
        <f>ROUND(((P$9-SUM(C$9:C45))*P$14/100)/12,0)</f>
        <v>0</v>
      </c>
      <c r="F46" s="164">
        <f t="shared" si="1"/>
        <v>0</v>
      </c>
      <c r="G46" s="796"/>
      <c r="H46" s="797"/>
      <c r="I46" s="165"/>
      <c r="J46" s="165"/>
      <c r="K46" s="165"/>
      <c r="L46" s="165"/>
      <c r="M46" s="166">
        <f t="shared" si="2"/>
        <v>0</v>
      </c>
      <c r="N46" s="173"/>
      <c r="X46" s="132"/>
      <c r="Y46" s="132"/>
      <c r="Z46" s="132"/>
    </row>
    <row r="47" spans="1:29" ht="18" customHeight="1">
      <c r="A47" s="159">
        <f t="shared" si="3"/>
        <v>0</v>
      </c>
      <c r="B47" s="160">
        <f t="shared" si="0"/>
        <v>0</v>
      </c>
      <c r="C47" s="161">
        <f>IF(($P$9-SUM($C$9:C46))&gt;0,$AA$9,0)</f>
        <v>0</v>
      </c>
      <c r="D47" s="162">
        <f>IF(($P$10-SUM($D$9:D46))&gt;0,$AA$10,0)</f>
        <v>0</v>
      </c>
      <c r="E47" s="163">
        <f>ROUND(((P$9-SUM(C$9:C46))*P$14/100)/12,0)</f>
        <v>0</v>
      </c>
      <c r="F47" s="164">
        <f t="shared" si="1"/>
        <v>0</v>
      </c>
      <c r="G47" s="796"/>
      <c r="H47" s="797"/>
      <c r="I47" s="165"/>
      <c r="J47" s="165"/>
      <c r="K47" s="165"/>
      <c r="L47" s="165"/>
      <c r="M47" s="166">
        <f t="shared" si="2"/>
        <v>0</v>
      </c>
      <c r="N47" s="173"/>
      <c r="X47" s="132"/>
      <c r="Y47" s="132"/>
      <c r="Z47" s="132"/>
    </row>
    <row r="48" spans="1:29" ht="18" customHeight="1">
      <c r="A48" s="159">
        <f t="shared" si="3"/>
        <v>0</v>
      </c>
      <c r="B48" s="160">
        <f t="shared" si="0"/>
        <v>0</v>
      </c>
      <c r="C48" s="161">
        <f>IF(($P$9-SUM($C$9:C47))&gt;0,$AA$9,0)</f>
        <v>0</v>
      </c>
      <c r="D48" s="162">
        <f>IF(($P$10-SUM($D$9:D47))&gt;0,$AA$10,0)</f>
        <v>0</v>
      </c>
      <c r="E48" s="163">
        <f>ROUND(((P$9-SUM(C$9:C47))*P$14/100)/12,0)</f>
        <v>0</v>
      </c>
      <c r="F48" s="164">
        <f t="shared" si="1"/>
        <v>0</v>
      </c>
      <c r="G48" s="796"/>
      <c r="H48" s="797"/>
      <c r="I48" s="165"/>
      <c r="J48" s="165"/>
      <c r="K48" s="165"/>
      <c r="L48" s="165"/>
      <c r="M48" s="166">
        <f t="shared" si="2"/>
        <v>0</v>
      </c>
      <c r="N48" s="173"/>
      <c r="X48" s="132"/>
      <c r="Y48" s="132"/>
      <c r="Z48" s="132"/>
    </row>
    <row r="49" spans="1:26" ht="18" customHeight="1">
      <c r="A49" s="159">
        <f t="shared" si="3"/>
        <v>0</v>
      </c>
      <c r="B49" s="160">
        <f t="shared" si="0"/>
        <v>0</v>
      </c>
      <c r="C49" s="161">
        <f>IF(($P$9-SUM($C$9:C48))&gt;0,$AA$9,0)</f>
        <v>0</v>
      </c>
      <c r="D49" s="162">
        <f>IF(($P$10-SUM($D$9:D48))&gt;0,$AA$10,0)</f>
        <v>0</v>
      </c>
      <c r="E49" s="163">
        <f>ROUND(((P$9-SUM(C$9:C48))*P$14/100)/12,0)</f>
        <v>0</v>
      </c>
      <c r="F49" s="164">
        <f t="shared" si="1"/>
        <v>0</v>
      </c>
      <c r="G49" s="796"/>
      <c r="H49" s="797"/>
      <c r="I49" s="165"/>
      <c r="J49" s="165"/>
      <c r="K49" s="165"/>
      <c r="L49" s="165"/>
      <c r="M49" s="166">
        <f t="shared" si="2"/>
        <v>0</v>
      </c>
      <c r="N49" s="173"/>
      <c r="X49" s="132"/>
      <c r="Y49" s="132"/>
      <c r="Z49" s="132"/>
    </row>
    <row r="50" spans="1:26" ht="18" customHeight="1">
      <c r="A50" s="159">
        <f t="shared" si="3"/>
        <v>0</v>
      </c>
      <c r="B50" s="160">
        <f t="shared" si="0"/>
        <v>0</v>
      </c>
      <c r="C50" s="161">
        <f>IF(($P$9-SUM($C$9:C49))&gt;0,$AA$9,0)</f>
        <v>0</v>
      </c>
      <c r="D50" s="162">
        <f>IF(($P$10-SUM($D$9:D49))&gt;0,$AA$10,0)</f>
        <v>0</v>
      </c>
      <c r="E50" s="163">
        <f>ROUND(((P$9-SUM(C$9:C49))*P$14/100)/12,0)</f>
        <v>0</v>
      </c>
      <c r="F50" s="164">
        <f t="shared" si="1"/>
        <v>0</v>
      </c>
      <c r="G50" s="796"/>
      <c r="H50" s="797"/>
      <c r="I50" s="165"/>
      <c r="J50" s="165"/>
      <c r="K50" s="165"/>
      <c r="L50" s="165"/>
      <c r="M50" s="166">
        <f t="shared" si="2"/>
        <v>0</v>
      </c>
      <c r="N50" s="173"/>
      <c r="X50" s="132"/>
      <c r="Y50" s="132"/>
      <c r="Z50" s="132"/>
    </row>
    <row r="51" spans="1:26" ht="18" customHeight="1">
      <c r="A51" s="159">
        <f t="shared" si="3"/>
        <v>0</v>
      </c>
      <c r="B51" s="160">
        <f t="shared" si="0"/>
        <v>0</v>
      </c>
      <c r="C51" s="161">
        <f>IF(($P$9-SUM($C$9:C50))&gt;0,$AA$9,0)</f>
        <v>0</v>
      </c>
      <c r="D51" s="162">
        <f>IF(($P$10-SUM($D$9:D50))&gt;0,$AA$10,0)</f>
        <v>0</v>
      </c>
      <c r="E51" s="163">
        <f>ROUND(((P$9-SUM(C$9:C50))*P$14/100)/12,0)</f>
        <v>0</v>
      </c>
      <c r="F51" s="164">
        <f t="shared" si="1"/>
        <v>0</v>
      </c>
      <c r="G51" s="796"/>
      <c r="H51" s="797"/>
      <c r="I51" s="165"/>
      <c r="J51" s="165"/>
      <c r="K51" s="165"/>
      <c r="L51" s="165"/>
      <c r="M51" s="166">
        <f t="shared" si="2"/>
        <v>0</v>
      </c>
      <c r="N51" s="173"/>
      <c r="X51" s="132"/>
      <c r="Y51" s="132"/>
      <c r="Z51" s="132"/>
    </row>
    <row r="52" spans="1:26" ht="18" customHeight="1">
      <c r="A52" s="159">
        <f t="shared" si="3"/>
        <v>0</v>
      </c>
      <c r="B52" s="160">
        <f t="shared" si="0"/>
        <v>0</v>
      </c>
      <c r="C52" s="161">
        <f>IF(($P$9-SUM($C$9:C51))&gt;0,$AA$9,0)</f>
        <v>0</v>
      </c>
      <c r="D52" s="162">
        <f>IF(($P$10-SUM($D$9:D51))&gt;0,$AA$10,0)</f>
        <v>0</v>
      </c>
      <c r="E52" s="163">
        <f>ROUND(((P$9-SUM(C$9:C51))*P$14/100)/12,0)</f>
        <v>0</v>
      </c>
      <c r="F52" s="164">
        <f t="shared" si="1"/>
        <v>0</v>
      </c>
      <c r="G52" s="796"/>
      <c r="H52" s="797"/>
      <c r="I52" s="165"/>
      <c r="J52" s="165"/>
      <c r="K52" s="165"/>
      <c r="L52" s="165"/>
      <c r="M52" s="166">
        <f t="shared" si="2"/>
        <v>0</v>
      </c>
      <c r="N52" s="173"/>
      <c r="X52" s="132"/>
      <c r="Y52" s="132"/>
      <c r="Z52" s="132"/>
    </row>
    <row r="53" spans="1:26" ht="18" customHeight="1">
      <c r="A53" s="159">
        <f t="shared" si="3"/>
        <v>0</v>
      </c>
      <c r="B53" s="160">
        <f t="shared" si="0"/>
        <v>0</v>
      </c>
      <c r="C53" s="161">
        <f>IF(($P$9-SUM($C$9:C52))&gt;0,$AA$9,0)</f>
        <v>0</v>
      </c>
      <c r="D53" s="162">
        <f>IF(($P$10-SUM($D$9:D52))&gt;0,$AA$10,0)</f>
        <v>0</v>
      </c>
      <c r="E53" s="163">
        <f>ROUND(((P$9-SUM(C$9:C52))*P$14/100)/12,0)</f>
        <v>0</v>
      </c>
      <c r="F53" s="164">
        <f t="shared" si="1"/>
        <v>0</v>
      </c>
      <c r="G53" s="796"/>
      <c r="H53" s="797"/>
      <c r="I53" s="165"/>
      <c r="J53" s="165"/>
      <c r="K53" s="165"/>
      <c r="L53" s="165"/>
      <c r="M53" s="166">
        <f t="shared" si="2"/>
        <v>0</v>
      </c>
      <c r="N53" s="173"/>
      <c r="X53" s="132"/>
      <c r="Y53" s="132"/>
      <c r="Z53" s="132"/>
    </row>
    <row r="54" spans="1:26" ht="18" customHeight="1">
      <c r="A54" s="159">
        <f t="shared" si="3"/>
        <v>0</v>
      </c>
      <c r="B54" s="160">
        <f t="shared" si="0"/>
        <v>0</v>
      </c>
      <c r="C54" s="161">
        <f>IF(($P$9-SUM($C$9:C53))&gt;0,$AA$9,0)</f>
        <v>0</v>
      </c>
      <c r="D54" s="162">
        <f>IF(($P$10-SUM($D$9:D53))&gt;0,$AA$10,0)</f>
        <v>0</v>
      </c>
      <c r="E54" s="163">
        <f>ROUND(((P$9-SUM(C$9:C53))*P$14/100)/12,0)</f>
        <v>0</v>
      </c>
      <c r="F54" s="164">
        <f t="shared" si="1"/>
        <v>0</v>
      </c>
      <c r="G54" s="174" t="s">
        <v>496</v>
      </c>
      <c r="H54" s="175">
        <f>SUM(F45:F56)</f>
        <v>0</v>
      </c>
      <c r="I54" s="165"/>
      <c r="J54" s="165"/>
      <c r="K54" s="165"/>
      <c r="L54" s="165"/>
      <c r="M54" s="166">
        <f t="shared" si="2"/>
        <v>0</v>
      </c>
      <c r="N54" s="173"/>
      <c r="X54" s="132"/>
      <c r="Y54" s="132"/>
      <c r="Z54" s="132"/>
    </row>
    <row r="55" spans="1:26" ht="18" customHeight="1">
      <c r="A55" s="159">
        <f t="shared" si="3"/>
        <v>0</v>
      </c>
      <c r="B55" s="160">
        <f t="shared" si="0"/>
        <v>0</v>
      </c>
      <c r="C55" s="161">
        <f>IF(($P$9-SUM($C$9:C54))&gt;0,$AA$9,0)</f>
        <v>0</v>
      </c>
      <c r="D55" s="162">
        <f>IF(($P$10-SUM($D$9:D54))&gt;0,$AA$10,0)</f>
        <v>0</v>
      </c>
      <c r="E55" s="163">
        <f>ROUND(((P$9-SUM(C$9:C54))*P$14/100)/12,0)</f>
        <v>0</v>
      </c>
      <c r="F55" s="164">
        <f t="shared" si="1"/>
        <v>0</v>
      </c>
      <c r="G55" s="178" t="s">
        <v>527</v>
      </c>
      <c r="H55" s="179">
        <f>SUM(B45:B56)</f>
        <v>0</v>
      </c>
      <c r="I55" s="165"/>
      <c r="J55" s="165"/>
      <c r="K55" s="165"/>
      <c r="L55" s="165"/>
      <c r="M55" s="166">
        <f t="shared" si="2"/>
        <v>0</v>
      </c>
      <c r="N55" s="173"/>
      <c r="X55" s="132"/>
      <c r="Y55" s="132"/>
      <c r="Z55" s="132"/>
    </row>
    <row r="56" spans="1:26" ht="18" customHeight="1">
      <c r="A56" s="182">
        <f t="shared" si="3"/>
        <v>0</v>
      </c>
      <c r="B56" s="183">
        <f t="shared" si="0"/>
        <v>0</v>
      </c>
      <c r="C56" s="184">
        <f>IF(($P$9-SUM($C$9:C55))&gt;0,$AA$9,0)</f>
        <v>0</v>
      </c>
      <c r="D56" s="185">
        <f>IF(($P$10-SUM($D$9:D55))&gt;0,$AA$10,0)</f>
        <v>0</v>
      </c>
      <c r="E56" s="186">
        <f>ROUND(((P$9-SUM(C$9:C55))*P$14/100)/12,0)</f>
        <v>0</v>
      </c>
      <c r="F56" s="187">
        <f t="shared" si="1"/>
        <v>0</v>
      </c>
      <c r="G56" s="188" t="s">
        <v>529</v>
      </c>
      <c r="H56" s="189">
        <f>SUM(E45:E56)</f>
        <v>0</v>
      </c>
      <c r="I56" s="190"/>
      <c r="J56" s="190"/>
      <c r="K56" s="190"/>
      <c r="L56" s="190"/>
      <c r="M56" s="191">
        <f t="shared" si="2"/>
        <v>0</v>
      </c>
      <c r="N56" s="173"/>
      <c r="X56" s="132"/>
      <c r="Y56" s="132"/>
      <c r="Z56" s="132"/>
    </row>
    <row r="57" spans="1:26" ht="18" customHeight="1">
      <c r="A57" s="147">
        <f t="shared" si="3"/>
        <v>0</v>
      </c>
      <c r="B57" s="148">
        <f t="shared" si="0"/>
        <v>0</v>
      </c>
      <c r="C57" s="149">
        <f>IF(($P$9-SUM($C$9:C56))&gt;0,$AA$9,0)</f>
        <v>0</v>
      </c>
      <c r="D57" s="150">
        <f>IF(($P$10-SUM($D$9:D56))&gt;0,$AA$10,0)</f>
        <v>0</v>
      </c>
      <c r="E57" s="192">
        <f>ROUND(((P$9-SUM(C$9:C56))*P$14/100)/12,0)</f>
        <v>0</v>
      </c>
      <c r="F57" s="152">
        <f t="shared" si="1"/>
        <v>0</v>
      </c>
      <c r="G57" s="794" t="s">
        <v>540</v>
      </c>
      <c r="H57" s="795"/>
      <c r="I57" s="153"/>
      <c r="J57" s="153"/>
      <c r="K57" s="153"/>
      <c r="L57" s="153"/>
      <c r="M57" s="155">
        <f t="shared" si="2"/>
        <v>0</v>
      </c>
      <c r="N57" s="173"/>
      <c r="X57" s="132"/>
      <c r="Y57" s="132"/>
      <c r="Z57" s="132"/>
    </row>
    <row r="58" spans="1:26" ht="18" customHeight="1">
      <c r="A58" s="159">
        <f t="shared" si="3"/>
        <v>0</v>
      </c>
      <c r="B58" s="160">
        <f t="shared" si="0"/>
        <v>0</v>
      </c>
      <c r="C58" s="161">
        <f>IF(($P$9-SUM($C$9:C57))&gt;0,$AA$9,0)</f>
        <v>0</v>
      </c>
      <c r="D58" s="162">
        <f>IF(($P$10-SUM($D$9:D57))&gt;0,$AA$10,0)</f>
        <v>0</v>
      </c>
      <c r="E58" s="163">
        <f>ROUND(((P$9-SUM(C$9:C57))*P$14/100)/12,0)</f>
        <v>0</v>
      </c>
      <c r="F58" s="164">
        <f t="shared" si="1"/>
        <v>0</v>
      </c>
      <c r="G58" s="796"/>
      <c r="H58" s="797"/>
      <c r="I58" s="165"/>
      <c r="J58" s="165"/>
      <c r="K58" s="165"/>
      <c r="L58" s="165"/>
      <c r="M58" s="166">
        <f t="shared" si="2"/>
        <v>0</v>
      </c>
      <c r="N58" s="173"/>
      <c r="X58" s="132"/>
      <c r="Y58" s="132"/>
      <c r="Z58" s="132"/>
    </row>
    <row r="59" spans="1:26" ht="18" customHeight="1">
      <c r="A59" s="159">
        <f t="shared" si="3"/>
        <v>0</v>
      </c>
      <c r="B59" s="160">
        <f t="shared" si="0"/>
        <v>0</v>
      </c>
      <c r="C59" s="161">
        <f>IF(($P$9-SUM($C$9:C58))&gt;0,$AA$9,0)</f>
        <v>0</v>
      </c>
      <c r="D59" s="162">
        <f>IF(($P$10-SUM($D$9:D58))&gt;0,$AA$10,0)</f>
        <v>0</v>
      </c>
      <c r="E59" s="163">
        <f>ROUND(((P$9-SUM(C$9:C58))*P$14/100)/12,0)</f>
        <v>0</v>
      </c>
      <c r="F59" s="164">
        <f t="shared" si="1"/>
        <v>0</v>
      </c>
      <c r="G59" s="796"/>
      <c r="H59" s="797"/>
      <c r="I59" s="165"/>
      <c r="J59" s="165"/>
      <c r="K59" s="165"/>
      <c r="L59" s="165"/>
      <c r="M59" s="166">
        <f t="shared" si="2"/>
        <v>0</v>
      </c>
      <c r="N59" s="173"/>
      <c r="X59" s="132"/>
      <c r="Y59" s="132"/>
      <c r="Z59" s="132"/>
    </row>
    <row r="60" spans="1:26" ht="18" customHeight="1">
      <c r="A60" s="159">
        <f t="shared" si="3"/>
        <v>0</v>
      </c>
      <c r="B60" s="160">
        <f t="shared" si="0"/>
        <v>0</v>
      </c>
      <c r="C60" s="161">
        <f>IF(($P$9-SUM($C$9:C59))&gt;0,$AA$9,0)</f>
        <v>0</v>
      </c>
      <c r="D60" s="162">
        <f>IF(($P$10-SUM($D$9:D59))&gt;0,$AA$10,0)</f>
        <v>0</v>
      </c>
      <c r="E60" s="163">
        <f>ROUND(((P$9-SUM(C$9:C59))*P$14/100)/12,0)</f>
        <v>0</v>
      </c>
      <c r="F60" s="164">
        <f t="shared" si="1"/>
        <v>0</v>
      </c>
      <c r="G60" s="796"/>
      <c r="H60" s="797"/>
      <c r="I60" s="165"/>
      <c r="J60" s="165"/>
      <c r="K60" s="165"/>
      <c r="L60" s="165"/>
      <c r="M60" s="166">
        <f t="shared" si="2"/>
        <v>0</v>
      </c>
      <c r="N60" s="173"/>
      <c r="X60" s="132"/>
      <c r="Y60" s="132"/>
      <c r="Z60" s="132"/>
    </row>
    <row r="61" spans="1:26" ht="18" customHeight="1">
      <c r="A61" s="159">
        <f t="shared" si="3"/>
        <v>0</v>
      </c>
      <c r="B61" s="160">
        <f t="shared" si="0"/>
        <v>0</v>
      </c>
      <c r="C61" s="161">
        <f>IF(($P$9-SUM($C$9:C60))&gt;0,$AA$9,0)</f>
        <v>0</v>
      </c>
      <c r="D61" s="162">
        <f>IF(($P$10-SUM($D$9:D60))&gt;0,$AA$10,0)</f>
        <v>0</v>
      </c>
      <c r="E61" s="163">
        <f>ROUND(((P$9-SUM(C$9:C60))*P$14/100)/12,0)</f>
        <v>0</v>
      </c>
      <c r="F61" s="164">
        <f t="shared" si="1"/>
        <v>0</v>
      </c>
      <c r="G61" s="796"/>
      <c r="H61" s="797"/>
      <c r="I61" s="165"/>
      <c r="J61" s="165"/>
      <c r="K61" s="165"/>
      <c r="L61" s="165"/>
      <c r="M61" s="166">
        <f t="shared" si="2"/>
        <v>0</v>
      </c>
      <c r="N61" s="173"/>
      <c r="X61" s="132"/>
      <c r="Y61" s="132"/>
      <c r="Z61" s="132"/>
    </row>
    <row r="62" spans="1:26" ht="18" customHeight="1">
      <c r="A62" s="159">
        <f t="shared" si="3"/>
        <v>0</v>
      </c>
      <c r="B62" s="160">
        <f t="shared" si="0"/>
        <v>0</v>
      </c>
      <c r="C62" s="161">
        <f>IF(($P$9-SUM($C$9:C61))&gt;0,$AA$9,0)</f>
        <v>0</v>
      </c>
      <c r="D62" s="162">
        <f>IF(($P$10-SUM($D$9:D61))&gt;0,$AA$10,0)</f>
        <v>0</v>
      </c>
      <c r="E62" s="163">
        <f>ROUND(((P$9-SUM(C$9:C61))*P$14/100)/12,0)</f>
        <v>0</v>
      </c>
      <c r="F62" s="164">
        <f t="shared" si="1"/>
        <v>0</v>
      </c>
      <c r="G62" s="796"/>
      <c r="H62" s="797"/>
      <c r="I62" s="165"/>
      <c r="J62" s="165"/>
      <c r="K62" s="165"/>
      <c r="L62" s="165"/>
      <c r="M62" s="166">
        <f t="shared" si="2"/>
        <v>0</v>
      </c>
      <c r="N62" s="173"/>
      <c r="X62" s="132"/>
      <c r="Y62" s="132"/>
      <c r="Z62" s="132"/>
    </row>
    <row r="63" spans="1:26" ht="18" customHeight="1">
      <c r="A63" s="159">
        <f t="shared" si="3"/>
        <v>0</v>
      </c>
      <c r="B63" s="160">
        <f t="shared" si="0"/>
        <v>0</v>
      </c>
      <c r="C63" s="161">
        <f>IF(($P$9-SUM($C$9:C62))&gt;0,$AA$9,0)</f>
        <v>0</v>
      </c>
      <c r="D63" s="162">
        <f>IF(($P$10-SUM($D$9:D62))&gt;0,$AA$10,0)</f>
        <v>0</v>
      </c>
      <c r="E63" s="163">
        <f>ROUND(((P$9-SUM(C$9:C62))*P$14/100)/12,0)</f>
        <v>0</v>
      </c>
      <c r="F63" s="164">
        <f t="shared" si="1"/>
        <v>0</v>
      </c>
      <c r="G63" s="796"/>
      <c r="H63" s="797"/>
      <c r="I63" s="165"/>
      <c r="J63" s="165"/>
      <c r="K63" s="165"/>
      <c r="L63" s="165"/>
      <c r="M63" s="166">
        <f t="shared" si="2"/>
        <v>0</v>
      </c>
      <c r="N63" s="173"/>
      <c r="X63" s="132"/>
      <c r="Y63" s="132"/>
      <c r="Z63" s="132"/>
    </row>
    <row r="64" spans="1:26" ht="18" customHeight="1">
      <c r="A64" s="159">
        <f t="shared" si="3"/>
        <v>0</v>
      </c>
      <c r="B64" s="160">
        <f t="shared" si="0"/>
        <v>0</v>
      </c>
      <c r="C64" s="161">
        <f>IF(($P$9-SUM($C$9:C63))&gt;0,$AA$9,0)</f>
        <v>0</v>
      </c>
      <c r="D64" s="162">
        <f>IF(($P$10-SUM($D$9:D63))&gt;0,$AA$10,0)</f>
        <v>0</v>
      </c>
      <c r="E64" s="163">
        <f>ROUND(((P$9-SUM(C$9:C63))*P$14/100)/12,0)</f>
        <v>0</v>
      </c>
      <c r="F64" s="164">
        <f t="shared" si="1"/>
        <v>0</v>
      </c>
      <c r="G64" s="796"/>
      <c r="H64" s="797"/>
      <c r="I64" s="165"/>
      <c r="J64" s="165"/>
      <c r="K64" s="165"/>
      <c r="L64" s="165"/>
      <c r="M64" s="166">
        <f t="shared" si="2"/>
        <v>0</v>
      </c>
      <c r="N64" s="173"/>
      <c r="X64" s="132"/>
      <c r="Y64" s="132"/>
      <c r="Z64" s="132"/>
    </row>
    <row r="65" spans="1:26" ht="18" customHeight="1">
      <c r="A65" s="159">
        <f t="shared" si="3"/>
        <v>0</v>
      </c>
      <c r="B65" s="160">
        <f t="shared" si="0"/>
        <v>0</v>
      </c>
      <c r="C65" s="161">
        <f>IF(($P$9-SUM($C$9:C64))&gt;0,$AA$9,0)</f>
        <v>0</v>
      </c>
      <c r="D65" s="162">
        <f>IF(($P$10-SUM($D$9:D64))&gt;0,$AA$10,0)</f>
        <v>0</v>
      </c>
      <c r="E65" s="163">
        <f>ROUND(((P$9-SUM(C$9:C64))*P$14/100)/12,0)</f>
        <v>0</v>
      </c>
      <c r="F65" s="164">
        <f t="shared" si="1"/>
        <v>0</v>
      </c>
      <c r="G65" s="796"/>
      <c r="H65" s="797"/>
      <c r="I65" s="165"/>
      <c r="J65" s="165"/>
      <c r="K65" s="165"/>
      <c r="L65" s="165"/>
      <c r="M65" s="166">
        <f t="shared" si="2"/>
        <v>0</v>
      </c>
      <c r="N65" s="173"/>
      <c r="X65" s="132"/>
      <c r="Y65" s="132"/>
      <c r="Z65" s="132"/>
    </row>
    <row r="66" spans="1:26" ht="18" customHeight="1">
      <c r="A66" s="159">
        <f t="shared" si="3"/>
        <v>0</v>
      </c>
      <c r="B66" s="160">
        <f t="shared" si="0"/>
        <v>0</v>
      </c>
      <c r="C66" s="161">
        <f>IF(($P$9-SUM($C$9:C65))&gt;0,$AA$9,0)</f>
        <v>0</v>
      </c>
      <c r="D66" s="162">
        <f>IF(($P$10-SUM($D$9:D65))&gt;0,$AA$10,0)</f>
        <v>0</v>
      </c>
      <c r="E66" s="163">
        <f>ROUND(((P$9-SUM(C$9:C65))*P$14/100)/12,0)</f>
        <v>0</v>
      </c>
      <c r="F66" s="164">
        <f t="shared" si="1"/>
        <v>0</v>
      </c>
      <c r="G66" s="174" t="s">
        <v>496</v>
      </c>
      <c r="H66" s="175">
        <f>SUM(F57:F68)</f>
        <v>0</v>
      </c>
      <c r="I66" s="165"/>
      <c r="J66" s="165"/>
      <c r="K66" s="165"/>
      <c r="L66" s="165"/>
      <c r="M66" s="166">
        <f t="shared" si="2"/>
        <v>0</v>
      </c>
      <c r="N66" s="173"/>
      <c r="X66" s="132"/>
      <c r="Y66" s="132"/>
      <c r="Z66" s="132"/>
    </row>
    <row r="67" spans="1:26" ht="18" customHeight="1">
      <c r="A67" s="159">
        <f t="shared" si="3"/>
        <v>0</v>
      </c>
      <c r="B67" s="160">
        <f t="shared" si="0"/>
        <v>0</v>
      </c>
      <c r="C67" s="161">
        <f>IF(($P$9-SUM($C$9:C66))&gt;0,$AA$9,0)</f>
        <v>0</v>
      </c>
      <c r="D67" s="162">
        <f>IF(($P$10-SUM($D$9:D66))&gt;0,$AA$10,0)</f>
        <v>0</v>
      </c>
      <c r="E67" s="163">
        <f>ROUND(((P$9-SUM(C$9:C66))*P$14/100)/12,0)</f>
        <v>0</v>
      </c>
      <c r="F67" s="164">
        <f t="shared" si="1"/>
        <v>0</v>
      </c>
      <c r="G67" s="178" t="s">
        <v>527</v>
      </c>
      <c r="H67" s="179">
        <f>SUM(B57:B68)</f>
        <v>0</v>
      </c>
      <c r="I67" s="165"/>
      <c r="J67" s="165"/>
      <c r="K67" s="165"/>
      <c r="L67" s="165"/>
      <c r="M67" s="166">
        <f t="shared" si="2"/>
        <v>0</v>
      </c>
      <c r="N67" s="173"/>
      <c r="X67" s="132"/>
      <c r="Y67" s="132"/>
      <c r="Z67" s="132"/>
    </row>
    <row r="68" spans="1:26" ht="18" customHeight="1">
      <c r="A68" s="182">
        <f t="shared" si="3"/>
        <v>0</v>
      </c>
      <c r="B68" s="183">
        <f t="shared" si="0"/>
        <v>0</v>
      </c>
      <c r="C68" s="184">
        <f>IF(($P$9-SUM($C$9:C67))&gt;0,$AA$9,0)</f>
        <v>0</v>
      </c>
      <c r="D68" s="185">
        <f>IF(($P$10-SUM($D$9:D67))&gt;0,$AA$10,0)</f>
        <v>0</v>
      </c>
      <c r="E68" s="186">
        <f>ROUND(((P$9-SUM(C$9:C67))*P$14/100)/12,0)</f>
        <v>0</v>
      </c>
      <c r="F68" s="187">
        <f t="shared" si="1"/>
        <v>0</v>
      </c>
      <c r="G68" s="188" t="s">
        <v>529</v>
      </c>
      <c r="H68" s="189">
        <f>SUM(E57:E68)</f>
        <v>0</v>
      </c>
      <c r="I68" s="190"/>
      <c r="J68" s="190"/>
      <c r="K68" s="190"/>
      <c r="L68" s="190"/>
      <c r="M68" s="191">
        <f t="shared" si="2"/>
        <v>0</v>
      </c>
      <c r="N68" s="173"/>
      <c r="X68" s="132"/>
      <c r="Y68" s="132"/>
      <c r="Z68" s="132"/>
    </row>
    <row r="69" spans="1:26" ht="18" customHeight="1">
      <c r="A69" s="147">
        <f t="shared" si="3"/>
        <v>0</v>
      </c>
      <c r="B69" s="148">
        <f t="shared" si="0"/>
        <v>0</v>
      </c>
      <c r="C69" s="149">
        <f>IF(($P$9-SUM($C$9:C68))&gt;0,$AA$9,0)</f>
        <v>0</v>
      </c>
      <c r="D69" s="150">
        <f>IF(($P$10-SUM($D$9:D68))&gt;0,$AA$10,0)</f>
        <v>0</v>
      </c>
      <c r="E69" s="192">
        <f>ROUND(((P$9-SUM(C$9:C68))*P$14/100)/12,0)</f>
        <v>0</v>
      </c>
      <c r="F69" s="152">
        <f t="shared" si="1"/>
        <v>0</v>
      </c>
      <c r="G69" s="794" t="s">
        <v>541</v>
      </c>
      <c r="H69" s="795"/>
      <c r="I69" s="153"/>
      <c r="J69" s="153"/>
      <c r="K69" s="153"/>
      <c r="L69" s="153"/>
      <c r="M69" s="155">
        <f t="shared" si="2"/>
        <v>0</v>
      </c>
      <c r="N69" s="173"/>
      <c r="X69" s="132"/>
      <c r="Y69" s="132"/>
      <c r="Z69" s="132"/>
    </row>
    <row r="70" spans="1:26" ht="18" customHeight="1">
      <c r="A70" s="159">
        <f t="shared" si="3"/>
        <v>0</v>
      </c>
      <c r="B70" s="160">
        <f t="shared" si="0"/>
        <v>0</v>
      </c>
      <c r="C70" s="161">
        <f>IF(($P$9-SUM($C$9:C69))&gt;0,$AA$9,0)</f>
        <v>0</v>
      </c>
      <c r="D70" s="162">
        <f>IF(($P$10-SUM($D$9:D69))&gt;0,$AA$10,0)</f>
        <v>0</v>
      </c>
      <c r="E70" s="163">
        <f>ROUND(((P$9-SUM(C$9:C69))*P$14/100)/12,0)</f>
        <v>0</v>
      </c>
      <c r="F70" s="164">
        <f t="shared" si="1"/>
        <v>0</v>
      </c>
      <c r="G70" s="796"/>
      <c r="H70" s="797"/>
      <c r="I70" s="165"/>
      <c r="J70" s="165"/>
      <c r="K70" s="165"/>
      <c r="L70" s="165"/>
      <c r="M70" s="166">
        <f t="shared" si="2"/>
        <v>0</v>
      </c>
      <c r="N70" s="173"/>
      <c r="X70" s="132"/>
      <c r="Y70" s="132"/>
      <c r="Z70" s="132"/>
    </row>
    <row r="71" spans="1:26" ht="18" customHeight="1">
      <c r="A71" s="159">
        <f t="shared" si="3"/>
        <v>0</v>
      </c>
      <c r="B71" s="160">
        <f t="shared" si="0"/>
        <v>0</v>
      </c>
      <c r="C71" s="161">
        <f>IF(($P$9-SUM($C$9:C70))&gt;0,$AA$9,0)</f>
        <v>0</v>
      </c>
      <c r="D71" s="162">
        <f>IF(($P$10-SUM($D$9:D70))&gt;0,$AA$10,0)</f>
        <v>0</v>
      </c>
      <c r="E71" s="163">
        <f>ROUND(((P$9-SUM(C$9:C70))*P$14/100)/12,0)</f>
        <v>0</v>
      </c>
      <c r="F71" s="164">
        <f t="shared" si="1"/>
        <v>0</v>
      </c>
      <c r="G71" s="796"/>
      <c r="H71" s="797"/>
      <c r="I71" s="165"/>
      <c r="J71" s="165"/>
      <c r="K71" s="165"/>
      <c r="L71" s="165"/>
      <c r="M71" s="166">
        <f t="shared" si="2"/>
        <v>0</v>
      </c>
      <c r="N71" s="173"/>
      <c r="X71" s="132"/>
      <c r="Y71" s="132"/>
      <c r="Z71" s="132"/>
    </row>
    <row r="72" spans="1:26" ht="18" customHeight="1">
      <c r="A72" s="159">
        <f t="shared" si="3"/>
        <v>0</v>
      </c>
      <c r="B72" s="160">
        <f t="shared" si="0"/>
        <v>0</v>
      </c>
      <c r="C72" s="161">
        <f>IF(($P$9-SUM($C$9:C71))&gt;0,$AA$9,0)</f>
        <v>0</v>
      </c>
      <c r="D72" s="162">
        <f>IF(($P$10-SUM($D$9:D71))&gt;0,$AA$10,0)</f>
        <v>0</v>
      </c>
      <c r="E72" s="163">
        <f>ROUND(((P$9-SUM(C$9:C71))*P$14/100)/12,0)</f>
        <v>0</v>
      </c>
      <c r="F72" s="164">
        <f t="shared" si="1"/>
        <v>0</v>
      </c>
      <c r="G72" s="796"/>
      <c r="H72" s="797"/>
      <c r="I72" s="165"/>
      <c r="J72" s="165"/>
      <c r="K72" s="165"/>
      <c r="L72" s="165"/>
      <c r="M72" s="166">
        <f t="shared" si="2"/>
        <v>0</v>
      </c>
      <c r="N72" s="173"/>
      <c r="X72" s="132"/>
      <c r="Y72" s="132"/>
      <c r="Z72" s="132"/>
    </row>
    <row r="73" spans="1:26" ht="18" customHeight="1">
      <c r="A73" s="159">
        <f t="shared" si="3"/>
        <v>0</v>
      </c>
      <c r="B73" s="160">
        <f t="shared" ref="B73:B136" si="6">SUM(C73:D73)</f>
        <v>0</v>
      </c>
      <c r="C73" s="161">
        <f>IF(($P$9-SUM($C$9:C72))&gt;0,$AA$9,0)</f>
        <v>0</v>
      </c>
      <c r="D73" s="162">
        <f>IF(($P$10-SUM($D$9:D72))&gt;0,$AA$10,0)</f>
        <v>0</v>
      </c>
      <c r="E73" s="163">
        <f>ROUND(((P$9-SUM(C$9:C72))*P$14/100)/12,0)</f>
        <v>0</v>
      </c>
      <c r="F73" s="164">
        <f t="shared" ref="F73:F128" si="7">B73+E73</f>
        <v>0</v>
      </c>
      <c r="G73" s="796"/>
      <c r="H73" s="797"/>
      <c r="I73" s="165"/>
      <c r="J73" s="165"/>
      <c r="K73" s="165"/>
      <c r="L73" s="165"/>
      <c r="M73" s="166">
        <f t="shared" ref="M73:M136" si="8">SUM(I73:L73)</f>
        <v>0</v>
      </c>
      <c r="N73" s="173"/>
      <c r="X73" s="132"/>
      <c r="Y73" s="132"/>
      <c r="Z73" s="132"/>
    </row>
    <row r="74" spans="1:26" ht="18" customHeight="1">
      <c r="A74" s="159">
        <f t="shared" ref="A74:A137" si="9">IF(F74&gt;0,A73+1,0)</f>
        <v>0</v>
      </c>
      <c r="B74" s="160">
        <f t="shared" si="6"/>
        <v>0</v>
      </c>
      <c r="C74" s="161">
        <f>IF(($P$9-SUM($C$9:C73))&gt;0,$AA$9,0)</f>
        <v>0</v>
      </c>
      <c r="D74" s="162">
        <f>IF(($P$10-SUM($D$9:D73))&gt;0,$AA$10,0)</f>
        <v>0</v>
      </c>
      <c r="E74" s="163">
        <f>ROUND(((P$9-SUM(C$9:C73))*P$14/100)/12,0)</f>
        <v>0</v>
      </c>
      <c r="F74" s="164">
        <f t="shared" si="7"/>
        <v>0</v>
      </c>
      <c r="G74" s="796"/>
      <c r="H74" s="797"/>
      <c r="I74" s="165"/>
      <c r="J74" s="165"/>
      <c r="K74" s="165"/>
      <c r="L74" s="165"/>
      <c r="M74" s="166">
        <f t="shared" si="8"/>
        <v>0</v>
      </c>
      <c r="N74" s="173"/>
      <c r="X74" s="132"/>
      <c r="Y74" s="132"/>
      <c r="Z74" s="132"/>
    </row>
    <row r="75" spans="1:26" ht="18" customHeight="1">
      <c r="A75" s="159">
        <f t="shared" si="9"/>
        <v>0</v>
      </c>
      <c r="B75" s="160">
        <f t="shared" si="6"/>
        <v>0</v>
      </c>
      <c r="C75" s="161">
        <f>IF(($P$9-SUM($C$9:C74))&gt;0,$AA$9,0)</f>
        <v>0</v>
      </c>
      <c r="D75" s="162">
        <f>IF(($P$10-SUM($D$9:D74))&gt;0,$AA$10,0)</f>
        <v>0</v>
      </c>
      <c r="E75" s="163">
        <f>ROUND(((P$9-SUM(C$9:C74))*P$14/100)/12,0)</f>
        <v>0</v>
      </c>
      <c r="F75" s="164">
        <f t="shared" si="7"/>
        <v>0</v>
      </c>
      <c r="G75" s="796"/>
      <c r="H75" s="797"/>
      <c r="I75" s="165"/>
      <c r="J75" s="165"/>
      <c r="K75" s="165"/>
      <c r="L75" s="165"/>
      <c r="M75" s="166">
        <f t="shared" si="8"/>
        <v>0</v>
      </c>
      <c r="N75" s="173"/>
      <c r="X75" s="132"/>
      <c r="Y75" s="132"/>
      <c r="Z75" s="132"/>
    </row>
    <row r="76" spans="1:26" ht="18" customHeight="1">
      <c r="A76" s="159">
        <f t="shared" si="9"/>
        <v>0</v>
      </c>
      <c r="B76" s="160">
        <f t="shared" si="6"/>
        <v>0</v>
      </c>
      <c r="C76" s="161">
        <f>IF(($P$9-SUM($C$9:C75))&gt;0,$AA$9,0)</f>
        <v>0</v>
      </c>
      <c r="D76" s="162">
        <f>IF(($P$10-SUM($D$9:D75))&gt;0,$AA$10,0)</f>
        <v>0</v>
      </c>
      <c r="E76" s="163">
        <f>ROUND(((P$9-SUM(C$9:C75))*P$14/100)/12,0)</f>
        <v>0</v>
      </c>
      <c r="F76" s="164">
        <f t="shared" si="7"/>
        <v>0</v>
      </c>
      <c r="G76" s="796"/>
      <c r="H76" s="797"/>
      <c r="I76" s="165"/>
      <c r="J76" s="165"/>
      <c r="K76" s="165"/>
      <c r="L76" s="165"/>
      <c r="M76" s="166">
        <f t="shared" si="8"/>
        <v>0</v>
      </c>
      <c r="N76" s="173"/>
      <c r="X76" s="132"/>
      <c r="Y76" s="132"/>
      <c r="Z76" s="132"/>
    </row>
    <row r="77" spans="1:26" ht="18" customHeight="1">
      <c r="A77" s="159">
        <f t="shared" si="9"/>
        <v>0</v>
      </c>
      <c r="B77" s="160">
        <f t="shared" si="6"/>
        <v>0</v>
      </c>
      <c r="C77" s="161">
        <f>IF(($P$9-SUM($C$9:C76))&gt;0,$AA$9,0)</f>
        <v>0</v>
      </c>
      <c r="D77" s="162">
        <f>IF(($P$10-SUM($D$9:D76))&gt;0,$AA$10,0)</f>
        <v>0</v>
      </c>
      <c r="E77" s="163">
        <f>ROUND(((P$9-SUM(C$9:C76))*P$14/100)/12,0)</f>
        <v>0</v>
      </c>
      <c r="F77" s="164">
        <f t="shared" si="7"/>
        <v>0</v>
      </c>
      <c r="G77" s="796"/>
      <c r="H77" s="797"/>
      <c r="I77" s="165"/>
      <c r="J77" s="165"/>
      <c r="K77" s="165"/>
      <c r="L77" s="165"/>
      <c r="M77" s="166">
        <f t="shared" si="8"/>
        <v>0</v>
      </c>
      <c r="N77" s="173"/>
      <c r="X77" s="132"/>
      <c r="Y77" s="132"/>
      <c r="Z77" s="132"/>
    </row>
    <row r="78" spans="1:26" ht="18" customHeight="1">
      <c r="A78" s="159">
        <f t="shared" si="9"/>
        <v>0</v>
      </c>
      <c r="B78" s="160">
        <f t="shared" si="6"/>
        <v>0</v>
      </c>
      <c r="C78" s="161">
        <f>IF(($P$9-SUM($C$9:C77))&gt;0,$AA$9,0)</f>
        <v>0</v>
      </c>
      <c r="D78" s="162">
        <f>IF(($P$10-SUM($D$9:D77))&gt;0,$AA$10,0)</f>
        <v>0</v>
      </c>
      <c r="E78" s="163">
        <f>ROUND(((P$9-SUM(C$9:C77))*P$14/100)/12,0)</f>
        <v>0</v>
      </c>
      <c r="F78" s="164">
        <f t="shared" si="7"/>
        <v>0</v>
      </c>
      <c r="G78" s="174" t="s">
        <v>496</v>
      </c>
      <c r="H78" s="175">
        <f>SUM(F69:F80)</f>
        <v>0</v>
      </c>
      <c r="I78" s="165"/>
      <c r="J78" s="165"/>
      <c r="K78" s="165"/>
      <c r="L78" s="165"/>
      <c r="M78" s="166">
        <f t="shared" si="8"/>
        <v>0</v>
      </c>
      <c r="N78" s="173"/>
      <c r="X78" s="132"/>
      <c r="Y78" s="132"/>
      <c r="Z78" s="132"/>
    </row>
    <row r="79" spans="1:26" ht="18" customHeight="1">
      <c r="A79" s="159">
        <f t="shared" si="9"/>
        <v>0</v>
      </c>
      <c r="B79" s="160">
        <f t="shared" si="6"/>
        <v>0</v>
      </c>
      <c r="C79" s="161">
        <f>IF(($P$9-SUM($C$9:C78))&gt;0,$AA$9,0)</f>
        <v>0</v>
      </c>
      <c r="D79" s="162">
        <f>IF(($P$10-SUM($D$9:D78))&gt;0,$AA$10,0)</f>
        <v>0</v>
      </c>
      <c r="E79" s="163">
        <f>ROUND(((P$9-SUM(C$9:C78))*P$14/100)/12,0)</f>
        <v>0</v>
      </c>
      <c r="F79" s="164">
        <f t="shared" si="7"/>
        <v>0</v>
      </c>
      <c r="G79" s="178" t="s">
        <v>527</v>
      </c>
      <c r="H79" s="179">
        <f>SUM(B69:B80)</f>
        <v>0</v>
      </c>
      <c r="I79" s="165"/>
      <c r="J79" s="165"/>
      <c r="K79" s="165"/>
      <c r="L79" s="165"/>
      <c r="M79" s="166">
        <f t="shared" si="8"/>
        <v>0</v>
      </c>
      <c r="N79" s="173"/>
      <c r="X79" s="132"/>
      <c r="Y79" s="132"/>
      <c r="Z79" s="132"/>
    </row>
    <row r="80" spans="1:26" ht="18" customHeight="1">
      <c r="A80" s="182">
        <f t="shared" si="9"/>
        <v>0</v>
      </c>
      <c r="B80" s="183">
        <f t="shared" si="6"/>
        <v>0</v>
      </c>
      <c r="C80" s="184">
        <f>IF(($P$9-SUM($C$9:C79))&gt;0,$AA$9,0)</f>
        <v>0</v>
      </c>
      <c r="D80" s="185">
        <f>IF(($P$10-SUM($D$9:D79))&gt;0,$AA$10,0)</f>
        <v>0</v>
      </c>
      <c r="E80" s="186">
        <f>ROUND(((P$9-SUM(C$9:C79))*P$14/100)/12,0)</f>
        <v>0</v>
      </c>
      <c r="F80" s="187">
        <f t="shared" si="7"/>
        <v>0</v>
      </c>
      <c r="G80" s="188" t="s">
        <v>529</v>
      </c>
      <c r="H80" s="189">
        <f>SUM(E69:E80)</f>
        <v>0</v>
      </c>
      <c r="I80" s="190"/>
      <c r="J80" s="190"/>
      <c r="K80" s="190"/>
      <c r="L80" s="190"/>
      <c r="M80" s="191">
        <f t="shared" si="8"/>
        <v>0</v>
      </c>
      <c r="N80" s="173"/>
      <c r="X80" s="132"/>
      <c r="Y80" s="132"/>
      <c r="Z80" s="132"/>
    </row>
    <row r="81" spans="1:26" ht="18" customHeight="1">
      <c r="A81" s="147">
        <f t="shared" si="9"/>
        <v>0</v>
      </c>
      <c r="B81" s="148">
        <f t="shared" si="6"/>
        <v>0</v>
      </c>
      <c r="C81" s="149">
        <f>IF(($P$9-SUM($C$9:C80))&gt;0,$AA$9,0)</f>
        <v>0</v>
      </c>
      <c r="D81" s="150">
        <f>IF(($P$10-SUM($D$9:D80))&gt;0,$AA$10,0)</f>
        <v>0</v>
      </c>
      <c r="E81" s="192">
        <f>ROUND(((P$9-SUM(C$9:C80))*P$14/100)/12,0)</f>
        <v>0</v>
      </c>
      <c r="F81" s="152">
        <f t="shared" si="7"/>
        <v>0</v>
      </c>
      <c r="G81" s="794" t="s">
        <v>542</v>
      </c>
      <c r="H81" s="795"/>
      <c r="I81" s="153"/>
      <c r="J81" s="153"/>
      <c r="K81" s="153"/>
      <c r="L81" s="153"/>
      <c r="M81" s="155">
        <f t="shared" si="8"/>
        <v>0</v>
      </c>
      <c r="N81" s="173"/>
      <c r="X81" s="132"/>
      <c r="Y81" s="132"/>
      <c r="Z81" s="132"/>
    </row>
    <row r="82" spans="1:26" ht="18" customHeight="1">
      <c r="A82" s="159">
        <f t="shared" si="9"/>
        <v>0</v>
      </c>
      <c r="B82" s="160">
        <f t="shared" si="6"/>
        <v>0</v>
      </c>
      <c r="C82" s="161">
        <f>IF(($P$9-SUM($C$9:C81))&gt;0,$AA$9,0)</f>
        <v>0</v>
      </c>
      <c r="D82" s="162">
        <f>IF(($P$10-SUM($D$9:D81))&gt;0,$AA$10,0)</f>
        <v>0</v>
      </c>
      <c r="E82" s="163">
        <f>ROUND(((P$9-SUM(C$9:C81))*P$14/100)/12,0)</f>
        <v>0</v>
      </c>
      <c r="F82" s="164">
        <f t="shared" si="7"/>
        <v>0</v>
      </c>
      <c r="G82" s="796"/>
      <c r="H82" s="797"/>
      <c r="I82" s="165"/>
      <c r="J82" s="165"/>
      <c r="K82" s="165"/>
      <c r="L82" s="165"/>
      <c r="M82" s="166">
        <f t="shared" si="8"/>
        <v>0</v>
      </c>
      <c r="N82" s="173"/>
      <c r="X82" s="132"/>
      <c r="Y82" s="132"/>
      <c r="Z82" s="132"/>
    </row>
    <row r="83" spans="1:26" ht="18" customHeight="1">
      <c r="A83" s="159">
        <f t="shared" si="9"/>
        <v>0</v>
      </c>
      <c r="B83" s="160">
        <f t="shared" si="6"/>
        <v>0</v>
      </c>
      <c r="C83" s="161">
        <f>IF(($P$9-SUM($C$9:C82))&gt;0,$AA$9,0)</f>
        <v>0</v>
      </c>
      <c r="D83" s="162">
        <f>IF(($P$10-SUM($D$9:D82))&gt;0,$AA$10,0)</f>
        <v>0</v>
      </c>
      <c r="E83" s="163">
        <f>ROUND(((P$9-SUM(C$9:C82))*P$14/100)/12,0)</f>
        <v>0</v>
      </c>
      <c r="F83" s="164">
        <f t="shared" si="7"/>
        <v>0</v>
      </c>
      <c r="G83" s="796"/>
      <c r="H83" s="797"/>
      <c r="I83" s="165"/>
      <c r="J83" s="165"/>
      <c r="K83" s="165"/>
      <c r="L83" s="165"/>
      <c r="M83" s="166">
        <f t="shared" si="8"/>
        <v>0</v>
      </c>
      <c r="N83" s="173"/>
      <c r="X83" s="132"/>
      <c r="Y83" s="132"/>
      <c r="Z83" s="132"/>
    </row>
    <row r="84" spans="1:26" ht="18" customHeight="1">
      <c r="A84" s="159">
        <f t="shared" si="9"/>
        <v>0</v>
      </c>
      <c r="B84" s="160">
        <f t="shared" si="6"/>
        <v>0</v>
      </c>
      <c r="C84" s="161">
        <f>IF(($P$9-SUM($C$9:C83))&gt;0,$AA$9,0)</f>
        <v>0</v>
      </c>
      <c r="D84" s="162">
        <f>IF(($P$10-SUM($D$9:D83))&gt;0,$AA$10,0)</f>
        <v>0</v>
      </c>
      <c r="E84" s="163">
        <f>ROUND(((P$9-SUM(C$9:C83))*P$14/100)/12,0)</f>
        <v>0</v>
      </c>
      <c r="F84" s="164">
        <f t="shared" si="7"/>
        <v>0</v>
      </c>
      <c r="G84" s="796"/>
      <c r="H84" s="797"/>
      <c r="I84" s="165"/>
      <c r="J84" s="165"/>
      <c r="K84" s="165"/>
      <c r="L84" s="165"/>
      <c r="M84" s="166">
        <f t="shared" si="8"/>
        <v>0</v>
      </c>
      <c r="N84" s="173"/>
      <c r="X84" s="132"/>
      <c r="Y84" s="132"/>
      <c r="Z84" s="132"/>
    </row>
    <row r="85" spans="1:26" ht="18" customHeight="1">
      <c r="A85" s="159">
        <f t="shared" si="9"/>
        <v>0</v>
      </c>
      <c r="B85" s="160">
        <f t="shared" si="6"/>
        <v>0</v>
      </c>
      <c r="C85" s="161">
        <f>IF(($P$9-SUM($C$9:C84))&gt;0,$AA$9,0)</f>
        <v>0</v>
      </c>
      <c r="D85" s="162">
        <f>IF(($P$10-SUM($D$9:D84))&gt;0,$AA$10,0)</f>
        <v>0</v>
      </c>
      <c r="E85" s="163">
        <f>ROUND(((P$9-SUM(C$9:C84))*P$14/100)/12,0)</f>
        <v>0</v>
      </c>
      <c r="F85" s="164">
        <f t="shared" si="7"/>
        <v>0</v>
      </c>
      <c r="G85" s="796"/>
      <c r="H85" s="797"/>
      <c r="I85" s="165"/>
      <c r="J85" s="165"/>
      <c r="K85" s="165"/>
      <c r="L85" s="165"/>
      <c r="M85" s="166">
        <f t="shared" si="8"/>
        <v>0</v>
      </c>
      <c r="N85" s="173"/>
      <c r="X85" s="132"/>
      <c r="Y85" s="132"/>
      <c r="Z85" s="132"/>
    </row>
    <row r="86" spans="1:26" ht="18" customHeight="1">
      <c r="A86" s="159">
        <f t="shared" si="9"/>
        <v>0</v>
      </c>
      <c r="B86" s="160">
        <f t="shared" si="6"/>
        <v>0</v>
      </c>
      <c r="C86" s="161">
        <f>IF(($P$9-SUM($C$9:C85))&gt;0,$AA$9,0)</f>
        <v>0</v>
      </c>
      <c r="D86" s="162">
        <f>IF(($P$10-SUM($D$9:D85))&gt;0,$AA$10,0)</f>
        <v>0</v>
      </c>
      <c r="E86" s="163">
        <f>ROUND(((P$9-SUM(C$9:C85))*P$14/100)/12,0)</f>
        <v>0</v>
      </c>
      <c r="F86" s="164">
        <f t="shared" si="7"/>
        <v>0</v>
      </c>
      <c r="G86" s="796"/>
      <c r="H86" s="797"/>
      <c r="I86" s="165"/>
      <c r="J86" s="165"/>
      <c r="K86" s="165"/>
      <c r="L86" s="165"/>
      <c r="M86" s="166">
        <f t="shared" si="8"/>
        <v>0</v>
      </c>
      <c r="N86" s="173"/>
      <c r="X86" s="132"/>
      <c r="Y86" s="132"/>
      <c r="Z86" s="132"/>
    </row>
    <row r="87" spans="1:26" ht="18" customHeight="1">
      <c r="A87" s="159">
        <f t="shared" si="9"/>
        <v>0</v>
      </c>
      <c r="B87" s="160">
        <f t="shared" si="6"/>
        <v>0</v>
      </c>
      <c r="C87" s="161">
        <f>IF(($P$9-SUM($C$9:C86))&gt;0,$AA$9,0)</f>
        <v>0</v>
      </c>
      <c r="D87" s="162">
        <f>IF(($P$10-SUM($D$9:D86))&gt;0,$AA$10,0)</f>
        <v>0</v>
      </c>
      <c r="E87" s="163">
        <f>ROUND(((P$9-SUM(C$9:C86))*P$14/100)/12,0)</f>
        <v>0</v>
      </c>
      <c r="F87" s="164">
        <f t="shared" si="7"/>
        <v>0</v>
      </c>
      <c r="G87" s="796"/>
      <c r="H87" s="797"/>
      <c r="I87" s="165"/>
      <c r="J87" s="165"/>
      <c r="K87" s="165"/>
      <c r="L87" s="165"/>
      <c r="M87" s="166">
        <f t="shared" si="8"/>
        <v>0</v>
      </c>
      <c r="N87" s="173"/>
      <c r="X87" s="132"/>
      <c r="Y87" s="132"/>
      <c r="Z87" s="132"/>
    </row>
    <row r="88" spans="1:26" ht="18" customHeight="1">
      <c r="A88" s="159">
        <f t="shared" si="9"/>
        <v>0</v>
      </c>
      <c r="B88" s="160">
        <f t="shared" si="6"/>
        <v>0</v>
      </c>
      <c r="C88" s="161">
        <f>IF(($P$9-SUM($C$9:C87))&gt;0,$AA$9,0)</f>
        <v>0</v>
      </c>
      <c r="D88" s="162">
        <f>IF(($P$10-SUM($D$9:D87))&gt;0,$AA$10,0)</f>
        <v>0</v>
      </c>
      <c r="E88" s="163">
        <f>ROUND(((P$9-SUM(C$9:C87))*P$14/100)/12,0)</f>
        <v>0</v>
      </c>
      <c r="F88" s="164">
        <f t="shared" si="7"/>
        <v>0</v>
      </c>
      <c r="G88" s="796"/>
      <c r="H88" s="797"/>
      <c r="I88" s="165"/>
      <c r="J88" s="165"/>
      <c r="K88" s="165"/>
      <c r="L88" s="165"/>
      <c r="M88" s="166">
        <f t="shared" si="8"/>
        <v>0</v>
      </c>
      <c r="N88" s="173"/>
      <c r="X88" s="132"/>
      <c r="Y88" s="132"/>
      <c r="Z88" s="132"/>
    </row>
    <row r="89" spans="1:26" ht="18" customHeight="1">
      <c r="A89" s="159">
        <f t="shared" si="9"/>
        <v>0</v>
      </c>
      <c r="B89" s="160">
        <f t="shared" si="6"/>
        <v>0</v>
      </c>
      <c r="C89" s="161">
        <f>IF(($P$9-SUM($C$9:C88))&gt;0,$AA$9,0)</f>
        <v>0</v>
      </c>
      <c r="D89" s="162">
        <f>IF(($P$10-SUM($D$9:D88))&gt;0,$AA$10,0)</f>
        <v>0</v>
      </c>
      <c r="E89" s="163">
        <f>ROUND(((P$9-SUM(C$9:C88))*P$14/100)/12,0)</f>
        <v>0</v>
      </c>
      <c r="F89" s="164">
        <f t="shared" si="7"/>
        <v>0</v>
      </c>
      <c r="G89" s="796"/>
      <c r="H89" s="797"/>
      <c r="I89" s="165"/>
      <c r="J89" s="165"/>
      <c r="K89" s="165"/>
      <c r="L89" s="165"/>
      <c r="M89" s="166">
        <f t="shared" si="8"/>
        <v>0</v>
      </c>
      <c r="N89" s="173"/>
      <c r="X89" s="132"/>
      <c r="Y89" s="132"/>
      <c r="Z89" s="132"/>
    </row>
    <row r="90" spans="1:26" ht="18" customHeight="1">
      <c r="A90" s="159">
        <f t="shared" si="9"/>
        <v>0</v>
      </c>
      <c r="B90" s="160">
        <f t="shared" si="6"/>
        <v>0</v>
      </c>
      <c r="C90" s="161">
        <f>IF(($P$9-SUM($C$9:C89))&gt;0,$AA$9,0)</f>
        <v>0</v>
      </c>
      <c r="D90" s="162">
        <f>IF(($P$10-SUM($D$9:D89))&gt;0,$AA$10,0)</f>
        <v>0</v>
      </c>
      <c r="E90" s="163">
        <f>ROUND(((P$9-SUM(C$9:C89))*P$14/100)/12,0)</f>
        <v>0</v>
      </c>
      <c r="F90" s="164">
        <f t="shared" si="7"/>
        <v>0</v>
      </c>
      <c r="G90" s="174" t="s">
        <v>496</v>
      </c>
      <c r="H90" s="175">
        <f>SUM(F81:F92)</f>
        <v>0</v>
      </c>
      <c r="I90" s="165"/>
      <c r="J90" s="165"/>
      <c r="K90" s="165"/>
      <c r="L90" s="165"/>
      <c r="M90" s="166">
        <f t="shared" si="8"/>
        <v>0</v>
      </c>
      <c r="N90" s="173"/>
      <c r="X90" s="132"/>
      <c r="Y90" s="132"/>
      <c r="Z90" s="132"/>
    </row>
    <row r="91" spans="1:26" ht="18" customHeight="1">
      <c r="A91" s="159">
        <f t="shared" si="9"/>
        <v>0</v>
      </c>
      <c r="B91" s="160">
        <f t="shared" si="6"/>
        <v>0</v>
      </c>
      <c r="C91" s="161">
        <f>IF(($P$9-SUM($C$9:C90))&gt;0,$AA$9,0)</f>
        <v>0</v>
      </c>
      <c r="D91" s="162">
        <f>IF(($P$10-SUM($D$9:D90))&gt;0,$AA$10,0)</f>
        <v>0</v>
      </c>
      <c r="E91" s="163">
        <f>ROUND(((P$9-SUM(C$9:C90))*P$14/100)/12,0)</f>
        <v>0</v>
      </c>
      <c r="F91" s="164">
        <f t="shared" si="7"/>
        <v>0</v>
      </c>
      <c r="G91" s="178" t="s">
        <v>527</v>
      </c>
      <c r="H91" s="179">
        <f>SUM(B81:B92)</f>
        <v>0</v>
      </c>
      <c r="I91" s="165"/>
      <c r="J91" s="165"/>
      <c r="K91" s="165"/>
      <c r="L91" s="165"/>
      <c r="M91" s="166">
        <f t="shared" si="8"/>
        <v>0</v>
      </c>
      <c r="N91" s="173"/>
      <c r="X91" s="132"/>
      <c r="Y91" s="132"/>
      <c r="Z91" s="132"/>
    </row>
    <row r="92" spans="1:26" ht="18" customHeight="1">
      <c r="A92" s="182">
        <f t="shared" si="9"/>
        <v>0</v>
      </c>
      <c r="B92" s="183">
        <f t="shared" si="6"/>
        <v>0</v>
      </c>
      <c r="C92" s="184">
        <f>IF(($P$9-SUM($C$9:C91))&gt;0,$AA$9,0)</f>
        <v>0</v>
      </c>
      <c r="D92" s="185">
        <f>IF(($P$10-SUM($D$9:D91))&gt;0,$AA$10,0)</f>
        <v>0</v>
      </c>
      <c r="E92" s="186">
        <f>ROUND(((P$9-SUM(C$9:C91))*P$14/100)/12,0)</f>
        <v>0</v>
      </c>
      <c r="F92" s="187">
        <f t="shared" si="7"/>
        <v>0</v>
      </c>
      <c r="G92" s="188" t="s">
        <v>529</v>
      </c>
      <c r="H92" s="189">
        <f>SUM(E81:E92)</f>
        <v>0</v>
      </c>
      <c r="I92" s="190"/>
      <c r="J92" s="190"/>
      <c r="K92" s="190"/>
      <c r="L92" s="190"/>
      <c r="M92" s="191">
        <f t="shared" si="8"/>
        <v>0</v>
      </c>
      <c r="N92" s="173"/>
      <c r="X92" s="132"/>
      <c r="Y92" s="132"/>
      <c r="Z92" s="132"/>
    </row>
    <row r="93" spans="1:26" ht="18" customHeight="1">
      <c r="A93" s="147">
        <f t="shared" si="9"/>
        <v>0</v>
      </c>
      <c r="B93" s="148">
        <f t="shared" si="6"/>
        <v>0</v>
      </c>
      <c r="C93" s="149">
        <f>IF(($P$9-SUM($C$9:C92))&gt;0,$AA$9,0)</f>
        <v>0</v>
      </c>
      <c r="D93" s="150">
        <f>IF(($P$10-SUM($D$9:D92))&gt;0,$AA$10,0)</f>
        <v>0</v>
      </c>
      <c r="E93" s="192">
        <f>ROUND(((P$9-SUM(C$9:C92))*P$14/100)/12,0)</f>
        <v>0</v>
      </c>
      <c r="F93" s="152">
        <f t="shared" si="7"/>
        <v>0</v>
      </c>
      <c r="G93" s="794" t="s">
        <v>543</v>
      </c>
      <c r="H93" s="795"/>
      <c r="I93" s="153"/>
      <c r="J93" s="153"/>
      <c r="K93" s="153"/>
      <c r="L93" s="153"/>
      <c r="M93" s="155">
        <f t="shared" si="8"/>
        <v>0</v>
      </c>
      <c r="N93" s="173"/>
      <c r="X93" s="132"/>
      <c r="Y93" s="132"/>
      <c r="Z93" s="132"/>
    </row>
    <row r="94" spans="1:26" ht="18" customHeight="1">
      <c r="A94" s="159">
        <f t="shared" si="9"/>
        <v>0</v>
      </c>
      <c r="B94" s="160">
        <f t="shared" si="6"/>
        <v>0</v>
      </c>
      <c r="C94" s="161">
        <f>IF(($P$9-SUM($C$9:C93))&gt;0,$AA$9,0)</f>
        <v>0</v>
      </c>
      <c r="D94" s="162">
        <f>IF(($P$10-SUM($D$9:D93))&gt;0,$AA$10,0)</f>
        <v>0</v>
      </c>
      <c r="E94" s="163">
        <f>ROUND(((P$9-SUM(C$9:C93))*P$14/100)/12,0)</f>
        <v>0</v>
      </c>
      <c r="F94" s="164">
        <f t="shared" si="7"/>
        <v>0</v>
      </c>
      <c r="G94" s="796"/>
      <c r="H94" s="797"/>
      <c r="I94" s="165"/>
      <c r="J94" s="165"/>
      <c r="K94" s="165"/>
      <c r="L94" s="165"/>
      <c r="M94" s="166">
        <f t="shared" si="8"/>
        <v>0</v>
      </c>
      <c r="N94" s="173"/>
      <c r="X94" s="132"/>
      <c r="Y94" s="132"/>
      <c r="Z94" s="132"/>
    </row>
    <row r="95" spans="1:26" ht="18" customHeight="1">
      <c r="A95" s="159">
        <f t="shared" si="9"/>
        <v>0</v>
      </c>
      <c r="B95" s="160">
        <f t="shared" si="6"/>
        <v>0</v>
      </c>
      <c r="C95" s="161">
        <f>IF(($P$9-SUM($C$9:C94))&gt;0,$AA$9,0)</f>
        <v>0</v>
      </c>
      <c r="D95" s="162">
        <f>IF(($P$10-SUM($D$9:D94))&gt;0,$AA$10,0)</f>
        <v>0</v>
      </c>
      <c r="E95" s="163">
        <f>ROUND(((P$9-SUM(C$9:C94))*P$14/100)/12,0)</f>
        <v>0</v>
      </c>
      <c r="F95" s="164">
        <f t="shared" si="7"/>
        <v>0</v>
      </c>
      <c r="G95" s="796"/>
      <c r="H95" s="797"/>
      <c r="I95" s="165"/>
      <c r="J95" s="165"/>
      <c r="K95" s="165"/>
      <c r="L95" s="165"/>
      <c r="M95" s="166">
        <f t="shared" si="8"/>
        <v>0</v>
      </c>
      <c r="N95" s="173"/>
      <c r="X95" s="132"/>
      <c r="Y95" s="132"/>
      <c r="Z95" s="132"/>
    </row>
    <row r="96" spans="1:26" ht="18" customHeight="1">
      <c r="A96" s="159">
        <f t="shared" si="9"/>
        <v>0</v>
      </c>
      <c r="B96" s="160">
        <f t="shared" si="6"/>
        <v>0</v>
      </c>
      <c r="C96" s="161">
        <f>IF(($P$9-SUM($C$9:C95))&gt;0,$AA$9,0)</f>
        <v>0</v>
      </c>
      <c r="D96" s="162">
        <f>IF(($P$10-SUM($D$9:D95))&gt;0,$AA$10,0)</f>
        <v>0</v>
      </c>
      <c r="E96" s="163">
        <f>ROUND(((P$9-SUM(C$9:C95))*P$14/100)/12,0)</f>
        <v>0</v>
      </c>
      <c r="F96" s="164">
        <f t="shared" si="7"/>
        <v>0</v>
      </c>
      <c r="G96" s="796"/>
      <c r="H96" s="797"/>
      <c r="I96" s="165"/>
      <c r="J96" s="165"/>
      <c r="K96" s="165"/>
      <c r="L96" s="165"/>
      <c r="M96" s="166">
        <f t="shared" si="8"/>
        <v>0</v>
      </c>
      <c r="N96" s="173"/>
      <c r="X96" s="132"/>
      <c r="Y96" s="132"/>
      <c r="Z96" s="132"/>
    </row>
    <row r="97" spans="1:26" ht="18" customHeight="1">
      <c r="A97" s="159">
        <f t="shared" si="9"/>
        <v>0</v>
      </c>
      <c r="B97" s="160">
        <f t="shared" si="6"/>
        <v>0</v>
      </c>
      <c r="C97" s="161">
        <f>IF(($P$9-SUM($C$9:C96))&gt;0,$AA$9,0)</f>
        <v>0</v>
      </c>
      <c r="D97" s="162">
        <f>IF(($P$10-SUM($D$9:D96))&gt;0,$AA$10,0)</f>
        <v>0</v>
      </c>
      <c r="E97" s="163">
        <f>ROUND(((P$9-SUM(C$9:C96))*P$14/100)/12,0)</f>
        <v>0</v>
      </c>
      <c r="F97" s="164">
        <f t="shared" si="7"/>
        <v>0</v>
      </c>
      <c r="G97" s="796"/>
      <c r="H97" s="797"/>
      <c r="I97" s="165"/>
      <c r="J97" s="165"/>
      <c r="K97" s="165"/>
      <c r="L97" s="165"/>
      <c r="M97" s="166">
        <f t="shared" si="8"/>
        <v>0</v>
      </c>
      <c r="N97" s="173"/>
      <c r="X97" s="132"/>
      <c r="Y97" s="132"/>
      <c r="Z97" s="132"/>
    </row>
    <row r="98" spans="1:26" ht="18" customHeight="1">
      <c r="A98" s="159">
        <f t="shared" si="9"/>
        <v>0</v>
      </c>
      <c r="B98" s="160">
        <f t="shared" si="6"/>
        <v>0</v>
      </c>
      <c r="C98" s="161">
        <f>IF(($P$9-SUM($C$9:C97))&gt;0,$AA$9,0)</f>
        <v>0</v>
      </c>
      <c r="D98" s="162">
        <f>IF(($P$10-SUM($D$9:D97))&gt;0,$AA$10,0)</f>
        <v>0</v>
      </c>
      <c r="E98" s="163">
        <f>ROUND(((P$9-SUM(C$9:C97))*P$14/100)/12,0)</f>
        <v>0</v>
      </c>
      <c r="F98" s="164">
        <f t="shared" si="7"/>
        <v>0</v>
      </c>
      <c r="G98" s="796"/>
      <c r="H98" s="797"/>
      <c r="I98" s="165"/>
      <c r="J98" s="165"/>
      <c r="K98" s="165"/>
      <c r="L98" s="165"/>
      <c r="M98" s="166">
        <f t="shared" si="8"/>
        <v>0</v>
      </c>
      <c r="N98" s="173"/>
      <c r="X98" s="132"/>
      <c r="Y98" s="132"/>
      <c r="Z98" s="132"/>
    </row>
    <row r="99" spans="1:26" ht="18" customHeight="1">
      <c r="A99" s="159">
        <f t="shared" si="9"/>
        <v>0</v>
      </c>
      <c r="B99" s="160">
        <f t="shared" si="6"/>
        <v>0</v>
      </c>
      <c r="C99" s="161">
        <f>IF(($P$9-SUM($C$9:C98))&gt;0,$AA$9,0)</f>
        <v>0</v>
      </c>
      <c r="D99" s="162">
        <f>IF(($P$10-SUM($D$9:D98))&gt;0,$AA$10,0)</f>
        <v>0</v>
      </c>
      <c r="E99" s="163">
        <f>ROUND(((P$9-SUM(C$9:C98))*P$14/100)/12,0)</f>
        <v>0</v>
      </c>
      <c r="F99" s="164">
        <f t="shared" si="7"/>
        <v>0</v>
      </c>
      <c r="G99" s="796"/>
      <c r="H99" s="797"/>
      <c r="I99" s="165"/>
      <c r="J99" s="165"/>
      <c r="K99" s="165"/>
      <c r="L99" s="165"/>
      <c r="M99" s="166">
        <f t="shared" si="8"/>
        <v>0</v>
      </c>
      <c r="N99" s="173"/>
      <c r="X99" s="132"/>
      <c r="Y99" s="132"/>
      <c r="Z99" s="132"/>
    </row>
    <row r="100" spans="1:26" ht="18" customHeight="1">
      <c r="A100" s="159">
        <f t="shared" si="9"/>
        <v>0</v>
      </c>
      <c r="B100" s="160">
        <f t="shared" si="6"/>
        <v>0</v>
      </c>
      <c r="C100" s="161">
        <f>IF(($P$9-SUM($C$9:C99))&gt;0,$AA$9,0)</f>
        <v>0</v>
      </c>
      <c r="D100" s="162">
        <f>IF(($P$10-SUM($D$9:D99))&gt;0,$AA$10,0)</f>
        <v>0</v>
      </c>
      <c r="E100" s="163">
        <f>ROUND(((P$9-SUM(C$9:C99))*P$14/100)/12,0)</f>
        <v>0</v>
      </c>
      <c r="F100" s="164">
        <f t="shared" si="7"/>
        <v>0</v>
      </c>
      <c r="G100" s="796"/>
      <c r="H100" s="797"/>
      <c r="I100" s="165"/>
      <c r="J100" s="165"/>
      <c r="K100" s="165"/>
      <c r="L100" s="165"/>
      <c r="M100" s="166">
        <f t="shared" si="8"/>
        <v>0</v>
      </c>
      <c r="N100" s="173"/>
      <c r="X100" s="132"/>
      <c r="Y100" s="132"/>
      <c r="Z100" s="132"/>
    </row>
    <row r="101" spans="1:26" ht="18" customHeight="1">
      <c r="A101" s="159">
        <f t="shared" si="9"/>
        <v>0</v>
      </c>
      <c r="B101" s="160">
        <f t="shared" si="6"/>
        <v>0</v>
      </c>
      <c r="C101" s="161">
        <f>IF(($P$9-SUM($C$9:C100))&gt;0,$AA$9,0)</f>
        <v>0</v>
      </c>
      <c r="D101" s="162">
        <f>IF(($P$10-SUM($D$9:D100))&gt;0,$AA$10,0)</f>
        <v>0</v>
      </c>
      <c r="E101" s="163">
        <f>ROUND(((P$9-SUM(C$9:C100))*P$14/100)/12,0)</f>
        <v>0</v>
      </c>
      <c r="F101" s="164">
        <f t="shared" si="7"/>
        <v>0</v>
      </c>
      <c r="G101" s="796"/>
      <c r="H101" s="797"/>
      <c r="I101" s="165"/>
      <c r="J101" s="165"/>
      <c r="K101" s="165"/>
      <c r="L101" s="165"/>
      <c r="M101" s="166">
        <f t="shared" si="8"/>
        <v>0</v>
      </c>
      <c r="N101" s="173"/>
      <c r="X101" s="132"/>
      <c r="Y101" s="132"/>
      <c r="Z101" s="132"/>
    </row>
    <row r="102" spans="1:26" ht="18" customHeight="1">
      <c r="A102" s="159">
        <f t="shared" si="9"/>
        <v>0</v>
      </c>
      <c r="B102" s="160">
        <f t="shared" si="6"/>
        <v>0</v>
      </c>
      <c r="C102" s="161">
        <f>IF(($P$9-SUM($C$9:C101))&gt;0,$AA$9,0)</f>
        <v>0</v>
      </c>
      <c r="D102" s="162">
        <f>IF(($P$10-SUM($D$9:D101))&gt;0,$AA$10,0)</f>
        <v>0</v>
      </c>
      <c r="E102" s="163">
        <f>ROUND(((P$9-SUM(C$9:C101))*P$14/100)/12,0)</f>
        <v>0</v>
      </c>
      <c r="F102" s="164">
        <f t="shared" si="7"/>
        <v>0</v>
      </c>
      <c r="G102" s="174" t="s">
        <v>496</v>
      </c>
      <c r="H102" s="175">
        <f>SUM(F93:F104)</f>
        <v>0</v>
      </c>
      <c r="I102" s="165"/>
      <c r="J102" s="165"/>
      <c r="K102" s="165"/>
      <c r="L102" s="165"/>
      <c r="M102" s="166">
        <f t="shared" si="8"/>
        <v>0</v>
      </c>
      <c r="N102" s="173"/>
      <c r="X102" s="132"/>
      <c r="Y102" s="132"/>
      <c r="Z102" s="132"/>
    </row>
    <row r="103" spans="1:26" ht="18" customHeight="1">
      <c r="A103" s="159">
        <f t="shared" si="9"/>
        <v>0</v>
      </c>
      <c r="B103" s="160">
        <f t="shared" si="6"/>
        <v>0</v>
      </c>
      <c r="C103" s="161">
        <f>IF(($P$9-SUM($C$9:C102))&gt;0,$AA$9,0)</f>
        <v>0</v>
      </c>
      <c r="D103" s="162">
        <f>IF(($P$10-SUM($D$9:D102))&gt;0,$AA$10,0)</f>
        <v>0</v>
      </c>
      <c r="E103" s="163">
        <f>ROUND(((P$9-SUM(C$9:C102))*P$14/100)/12,0)</f>
        <v>0</v>
      </c>
      <c r="F103" s="164">
        <f t="shared" si="7"/>
        <v>0</v>
      </c>
      <c r="G103" s="178" t="s">
        <v>527</v>
      </c>
      <c r="H103" s="179">
        <f>SUM(B93:B104)</f>
        <v>0</v>
      </c>
      <c r="I103" s="165"/>
      <c r="J103" s="165"/>
      <c r="K103" s="165"/>
      <c r="L103" s="165"/>
      <c r="M103" s="166">
        <f t="shared" si="8"/>
        <v>0</v>
      </c>
      <c r="N103" s="173"/>
      <c r="X103" s="132"/>
      <c r="Y103" s="132"/>
      <c r="Z103" s="132"/>
    </row>
    <row r="104" spans="1:26" ht="18" customHeight="1">
      <c r="A104" s="182">
        <f t="shared" si="9"/>
        <v>0</v>
      </c>
      <c r="B104" s="183">
        <f t="shared" si="6"/>
        <v>0</v>
      </c>
      <c r="C104" s="184">
        <f>IF(($P$9-SUM($C$9:C103))&gt;0,$AA$9,0)</f>
        <v>0</v>
      </c>
      <c r="D104" s="185">
        <f>IF(($P$10-SUM($D$9:D103))&gt;0,$AA$10,0)</f>
        <v>0</v>
      </c>
      <c r="E104" s="186">
        <f>ROUND(((P$9-SUM(C$9:C103))*P$14/100)/12,0)</f>
        <v>0</v>
      </c>
      <c r="F104" s="187">
        <f t="shared" si="7"/>
        <v>0</v>
      </c>
      <c r="G104" s="188" t="s">
        <v>529</v>
      </c>
      <c r="H104" s="189">
        <f>SUM(E93:E104)</f>
        <v>0</v>
      </c>
      <c r="I104" s="190"/>
      <c r="J104" s="190"/>
      <c r="K104" s="190"/>
      <c r="L104" s="190"/>
      <c r="M104" s="191">
        <f t="shared" si="8"/>
        <v>0</v>
      </c>
      <c r="N104" s="173"/>
      <c r="X104" s="132"/>
      <c r="Y104" s="132"/>
      <c r="Z104" s="132"/>
    </row>
    <row r="105" spans="1:26" ht="18" customHeight="1">
      <c r="A105" s="147">
        <f t="shared" si="9"/>
        <v>0</v>
      </c>
      <c r="B105" s="148">
        <f t="shared" si="6"/>
        <v>0</v>
      </c>
      <c r="C105" s="149">
        <f>IF(($P$9-SUM($C$9:C104))&gt;0,$AA$9,0)</f>
        <v>0</v>
      </c>
      <c r="D105" s="150">
        <f>IF(($P$10-SUM($D$9:D104))&gt;0,$AA$10,0)</f>
        <v>0</v>
      </c>
      <c r="E105" s="192">
        <f>ROUND(((P$9-SUM(C$9:C104))*P$14/100)/12,0)</f>
        <v>0</v>
      </c>
      <c r="F105" s="152">
        <f t="shared" si="7"/>
        <v>0</v>
      </c>
      <c r="G105" s="794" t="s">
        <v>544</v>
      </c>
      <c r="H105" s="795"/>
      <c r="I105" s="153"/>
      <c r="J105" s="153"/>
      <c r="K105" s="153"/>
      <c r="L105" s="153"/>
      <c r="M105" s="155">
        <f t="shared" si="8"/>
        <v>0</v>
      </c>
      <c r="N105" s="173"/>
      <c r="X105" s="132"/>
      <c r="Y105" s="132"/>
      <c r="Z105" s="132"/>
    </row>
    <row r="106" spans="1:26" ht="18" customHeight="1">
      <c r="A106" s="159">
        <f t="shared" si="9"/>
        <v>0</v>
      </c>
      <c r="B106" s="160">
        <f t="shared" si="6"/>
        <v>0</v>
      </c>
      <c r="C106" s="161">
        <f>IF(($P$9-SUM($C$9:C105))&gt;0,$AA$9,0)</f>
        <v>0</v>
      </c>
      <c r="D106" s="162">
        <f>IF(($P$10-SUM($D$9:D105))&gt;0,$AA$10,0)</f>
        <v>0</v>
      </c>
      <c r="E106" s="163">
        <f>ROUND(((P$9-SUM(C$9:C105))*P$14/100)/12,0)</f>
        <v>0</v>
      </c>
      <c r="F106" s="164">
        <f t="shared" si="7"/>
        <v>0</v>
      </c>
      <c r="G106" s="796"/>
      <c r="H106" s="797"/>
      <c r="I106" s="165"/>
      <c r="J106" s="165"/>
      <c r="K106" s="165"/>
      <c r="L106" s="165"/>
      <c r="M106" s="166">
        <f t="shared" si="8"/>
        <v>0</v>
      </c>
      <c r="N106" s="173"/>
      <c r="X106" s="132"/>
      <c r="Y106" s="132"/>
      <c r="Z106" s="132"/>
    </row>
    <row r="107" spans="1:26" ht="18" customHeight="1">
      <c r="A107" s="159">
        <f t="shared" si="9"/>
        <v>0</v>
      </c>
      <c r="B107" s="160">
        <f t="shared" si="6"/>
        <v>0</v>
      </c>
      <c r="C107" s="161">
        <f>IF(($P$9-SUM($C$9:C106))&gt;0,$AA$9,0)</f>
        <v>0</v>
      </c>
      <c r="D107" s="162">
        <f>IF(($P$10-SUM($D$9:D106))&gt;0,$AA$10,0)</f>
        <v>0</v>
      </c>
      <c r="E107" s="163">
        <f>ROUND(((P$9-SUM(C$9:C106))*P$14/100)/12,0)</f>
        <v>0</v>
      </c>
      <c r="F107" s="164">
        <f t="shared" si="7"/>
        <v>0</v>
      </c>
      <c r="G107" s="796"/>
      <c r="H107" s="797"/>
      <c r="I107" s="165"/>
      <c r="J107" s="165"/>
      <c r="K107" s="165"/>
      <c r="L107" s="165"/>
      <c r="M107" s="166">
        <f t="shared" si="8"/>
        <v>0</v>
      </c>
      <c r="N107" s="173"/>
      <c r="X107" s="132"/>
      <c r="Y107" s="132"/>
      <c r="Z107" s="132"/>
    </row>
    <row r="108" spans="1:26" ht="18" customHeight="1">
      <c r="A108" s="159">
        <f t="shared" si="9"/>
        <v>0</v>
      </c>
      <c r="B108" s="160">
        <f t="shared" si="6"/>
        <v>0</v>
      </c>
      <c r="C108" s="161">
        <f>IF(($P$9-SUM($C$9:C107))&gt;0,$AA$9,0)</f>
        <v>0</v>
      </c>
      <c r="D108" s="162">
        <f>IF(($P$10-SUM($D$9:D107))&gt;0,$AA$10,0)</f>
        <v>0</v>
      </c>
      <c r="E108" s="163">
        <f>ROUND(((P$9-SUM(C$9:C107))*P$14/100)/12,0)</f>
        <v>0</v>
      </c>
      <c r="F108" s="164">
        <f t="shared" si="7"/>
        <v>0</v>
      </c>
      <c r="G108" s="796"/>
      <c r="H108" s="797"/>
      <c r="I108" s="165"/>
      <c r="J108" s="165"/>
      <c r="K108" s="165"/>
      <c r="L108" s="165"/>
      <c r="M108" s="166">
        <f t="shared" si="8"/>
        <v>0</v>
      </c>
      <c r="N108" s="173"/>
      <c r="X108" s="132"/>
      <c r="Y108" s="132"/>
      <c r="Z108" s="132"/>
    </row>
    <row r="109" spans="1:26" ht="18" customHeight="1">
      <c r="A109" s="159">
        <f t="shared" si="9"/>
        <v>0</v>
      </c>
      <c r="B109" s="160">
        <f t="shared" si="6"/>
        <v>0</v>
      </c>
      <c r="C109" s="161">
        <f>IF(($P$9-SUM($C$9:C108))&gt;0,$AA$9,0)</f>
        <v>0</v>
      </c>
      <c r="D109" s="162">
        <f>IF(($P$10-SUM($D$9:D108))&gt;0,$AA$10,0)</f>
        <v>0</v>
      </c>
      <c r="E109" s="163">
        <f>ROUND(((P$9-SUM(C$9:C108))*P$14/100)/12,0)</f>
        <v>0</v>
      </c>
      <c r="F109" s="164">
        <f t="shared" si="7"/>
        <v>0</v>
      </c>
      <c r="G109" s="796"/>
      <c r="H109" s="797"/>
      <c r="I109" s="165"/>
      <c r="J109" s="165"/>
      <c r="K109" s="165"/>
      <c r="L109" s="165"/>
      <c r="M109" s="166">
        <f t="shared" si="8"/>
        <v>0</v>
      </c>
      <c r="N109" s="173"/>
      <c r="X109" s="132"/>
      <c r="Y109" s="132"/>
      <c r="Z109" s="132"/>
    </row>
    <row r="110" spans="1:26" ht="18" customHeight="1">
      <c r="A110" s="159">
        <f t="shared" si="9"/>
        <v>0</v>
      </c>
      <c r="B110" s="160">
        <f t="shared" si="6"/>
        <v>0</v>
      </c>
      <c r="C110" s="161">
        <f>IF(($P$9-SUM($C$9:C109))&gt;0,$AA$9,0)</f>
        <v>0</v>
      </c>
      <c r="D110" s="162">
        <f>IF(($P$10-SUM($D$9:D109))&gt;0,$AA$10,0)</f>
        <v>0</v>
      </c>
      <c r="E110" s="163">
        <f>ROUND(((P$9-SUM(C$9:C109))*P$14/100)/12,0)</f>
        <v>0</v>
      </c>
      <c r="F110" s="164">
        <f t="shared" si="7"/>
        <v>0</v>
      </c>
      <c r="G110" s="796"/>
      <c r="H110" s="797"/>
      <c r="I110" s="165"/>
      <c r="J110" s="165"/>
      <c r="K110" s="165"/>
      <c r="L110" s="165"/>
      <c r="M110" s="166">
        <f t="shared" si="8"/>
        <v>0</v>
      </c>
      <c r="N110" s="173"/>
      <c r="X110" s="132"/>
      <c r="Y110" s="132"/>
      <c r="Z110" s="132"/>
    </row>
    <row r="111" spans="1:26" ht="18" customHeight="1">
      <c r="A111" s="159">
        <f t="shared" si="9"/>
        <v>0</v>
      </c>
      <c r="B111" s="160">
        <f t="shared" si="6"/>
        <v>0</v>
      </c>
      <c r="C111" s="161">
        <f>IF(($P$9-SUM($C$9:C110))&gt;0,$AA$9,0)</f>
        <v>0</v>
      </c>
      <c r="D111" s="162">
        <f>IF(($P$10-SUM($D$9:D110))&gt;0,$AA$10,0)</f>
        <v>0</v>
      </c>
      <c r="E111" s="163">
        <f>ROUND(((P$9-SUM(C$9:C110))*P$14/100)/12,0)</f>
        <v>0</v>
      </c>
      <c r="F111" s="164">
        <f t="shared" si="7"/>
        <v>0</v>
      </c>
      <c r="G111" s="796"/>
      <c r="H111" s="797"/>
      <c r="I111" s="165"/>
      <c r="J111" s="165"/>
      <c r="K111" s="165"/>
      <c r="L111" s="165"/>
      <c r="M111" s="166">
        <f t="shared" si="8"/>
        <v>0</v>
      </c>
      <c r="N111" s="173"/>
      <c r="X111" s="132"/>
      <c r="Y111" s="132"/>
      <c r="Z111" s="132"/>
    </row>
    <row r="112" spans="1:26" ht="18" customHeight="1">
      <c r="A112" s="159">
        <f t="shared" si="9"/>
        <v>0</v>
      </c>
      <c r="B112" s="160">
        <f t="shared" si="6"/>
        <v>0</v>
      </c>
      <c r="C112" s="161">
        <f>IF(($P$9-SUM($C$9:C111))&gt;0,$AA$9,0)</f>
        <v>0</v>
      </c>
      <c r="D112" s="162">
        <f>IF(($P$10-SUM($D$9:D111))&gt;0,$AA$10,0)</f>
        <v>0</v>
      </c>
      <c r="E112" s="163">
        <f>ROUND(((P$9-SUM(C$9:C111))*P$14/100)/12,0)</f>
        <v>0</v>
      </c>
      <c r="F112" s="164">
        <f t="shared" si="7"/>
        <v>0</v>
      </c>
      <c r="G112" s="796"/>
      <c r="H112" s="797"/>
      <c r="I112" s="165"/>
      <c r="J112" s="165"/>
      <c r="K112" s="165"/>
      <c r="L112" s="165"/>
      <c r="M112" s="166">
        <f t="shared" si="8"/>
        <v>0</v>
      </c>
      <c r="N112" s="173"/>
      <c r="X112" s="132"/>
      <c r="Y112" s="132"/>
      <c r="Z112" s="132"/>
    </row>
    <row r="113" spans="1:26" ht="18" customHeight="1">
      <c r="A113" s="159">
        <f t="shared" si="9"/>
        <v>0</v>
      </c>
      <c r="B113" s="160">
        <f t="shared" si="6"/>
        <v>0</v>
      </c>
      <c r="C113" s="161">
        <f>IF(($P$9-SUM($C$9:C112))&gt;0,$AA$9,0)</f>
        <v>0</v>
      </c>
      <c r="D113" s="162">
        <f>IF(($P$10-SUM($D$9:D112))&gt;0,$AA$10,0)</f>
        <v>0</v>
      </c>
      <c r="E113" s="163">
        <f>ROUND(((P$9-SUM(C$9:C112))*P$14/100)/12,0)</f>
        <v>0</v>
      </c>
      <c r="F113" s="164">
        <f t="shared" si="7"/>
        <v>0</v>
      </c>
      <c r="G113" s="796"/>
      <c r="H113" s="797"/>
      <c r="I113" s="165"/>
      <c r="J113" s="165"/>
      <c r="K113" s="165"/>
      <c r="L113" s="165"/>
      <c r="M113" s="166">
        <f t="shared" si="8"/>
        <v>0</v>
      </c>
      <c r="N113" s="173"/>
      <c r="X113" s="132"/>
      <c r="Y113" s="132"/>
      <c r="Z113" s="132"/>
    </row>
    <row r="114" spans="1:26" ht="18" customHeight="1">
      <c r="A114" s="159">
        <f t="shared" si="9"/>
        <v>0</v>
      </c>
      <c r="B114" s="160">
        <f t="shared" si="6"/>
        <v>0</v>
      </c>
      <c r="C114" s="161">
        <f>IF(($P$9-SUM($C$9:C113))&gt;0,$AA$9,0)</f>
        <v>0</v>
      </c>
      <c r="D114" s="162">
        <f>IF(($P$10-SUM($D$9:D113))&gt;0,$AA$10,0)</f>
        <v>0</v>
      </c>
      <c r="E114" s="163">
        <f>ROUND(((P$9-SUM(C$9:C113))*P$14/100)/12,0)</f>
        <v>0</v>
      </c>
      <c r="F114" s="164">
        <f t="shared" si="7"/>
        <v>0</v>
      </c>
      <c r="G114" s="174" t="s">
        <v>496</v>
      </c>
      <c r="H114" s="175">
        <f>SUM(F105:F116)</f>
        <v>0</v>
      </c>
      <c r="I114" s="165"/>
      <c r="J114" s="165"/>
      <c r="K114" s="165"/>
      <c r="L114" s="165"/>
      <c r="M114" s="166">
        <f t="shared" si="8"/>
        <v>0</v>
      </c>
      <c r="N114" s="173"/>
      <c r="X114" s="132"/>
      <c r="Y114" s="132"/>
      <c r="Z114" s="132"/>
    </row>
    <row r="115" spans="1:26" ht="18" customHeight="1">
      <c r="A115" s="159">
        <f t="shared" si="9"/>
        <v>0</v>
      </c>
      <c r="B115" s="160">
        <f t="shared" si="6"/>
        <v>0</v>
      </c>
      <c r="C115" s="161">
        <f>IF(($P$9-SUM($C$9:C114))&gt;0,$AA$9,0)</f>
        <v>0</v>
      </c>
      <c r="D115" s="162">
        <f>IF(($P$10-SUM($D$9:D114))&gt;0,$AA$10,0)</f>
        <v>0</v>
      </c>
      <c r="E115" s="163">
        <f>ROUND(((P$9-SUM(C$9:C114))*P$14/100)/12,0)</f>
        <v>0</v>
      </c>
      <c r="F115" s="164">
        <f t="shared" si="7"/>
        <v>0</v>
      </c>
      <c r="G115" s="178" t="s">
        <v>527</v>
      </c>
      <c r="H115" s="179">
        <f>SUM(B105:B116)</f>
        <v>0</v>
      </c>
      <c r="I115" s="165"/>
      <c r="J115" s="165"/>
      <c r="K115" s="165"/>
      <c r="L115" s="165"/>
      <c r="M115" s="166">
        <f t="shared" si="8"/>
        <v>0</v>
      </c>
      <c r="N115" s="173"/>
      <c r="X115" s="132"/>
      <c r="Y115" s="132"/>
      <c r="Z115" s="132"/>
    </row>
    <row r="116" spans="1:26" ht="18" customHeight="1">
      <c r="A116" s="182">
        <f t="shared" si="9"/>
        <v>0</v>
      </c>
      <c r="B116" s="183">
        <f t="shared" si="6"/>
        <v>0</v>
      </c>
      <c r="C116" s="184">
        <f>IF(($P$9-SUM($C$9:C115))&gt;0,$AA$9,0)</f>
        <v>0</v>
      </c>
      <c r="D116" s="185">
        <f>IF(($P$10-SUM($D$9:D115))&gt;0,$AA$10,0)</f>
        <v>0</v>
      </c>
      <c r="E116" s="186">
        <f>ROUND(((P$9-SUM(C$9:C115))*P$14/100)/12,0)</f>
        <v>0</v>
      </c>
      <c r="F116" s="187">
        <f t="shared" si="7"/>
        <v>0</v>
      </c>
      <c r="G116" s="188" t="s">
        <v>529</v>
      </c>
      <c r="H116" s="189">
        <f>SUM(E105:E116)</f>
        <v>0</v>
      </c>
      <c r="I116" s="190"/>
      <c r="J116" s="190"/>
      <c r="K116" s="190"/>
      <c r="L116" s="190"/>
      <c r="M116" s="191">
        <f t="shared" si="8"/>
        <v>0</v>
      </c>
      <c r="N116" s="173"/>
      <c r="X116" s="132"/>
      <c r="Y116" s="132"/>
      <c r="Z116" s="132"/>
    </row>
    <row r="117" spans="1:26" ht="18" customHeight="1">
      <c r="A117" s="147">
        <f t="shared" si="9"/>
        <v>0</v>
      </c>
      <c r="B117" s="148">
        <f t="shared" si="6"/>
        <v>0</v>
      </c>
      <c r="C117" s="149">
        <f>IF(($P$9-SUM($C$9:C116))&gt;0,$AA$9,0)</f>
        <v>0</v>
      </c>
      <c r="D117" s="150">
        <f>IF(($P$10-SUM($D$9:D116))&gt;0,$AA$10,0)</f>
        <v>0</v>
      </c>
      <c r="E117" s="192">
        <f>ROUND(((P$9-SUM(C$9:C116))*P$14/100)/12,0)</f>
        <v>0</v>
      </c>
      <c r="F117" s="152">
        <f t="shared" si="7"/>
        <v>0</v>
      </c>
      <c r="G117" s="794" t="s">
        <v>545</v>
      </c>
      <c r="H117" s="795"/>
      <c r="I117" s="153"/>
      <c r="J117" s="153"/>
      <c r="K117" s="153"/>
      <c r="L117" s="153"/>
      <c r="M117" s="155">
        <f t="shared" si="8"/>
        <v>0</v>
      </c>
      <c r="N117" s="173"/>
      <c r="X117" s="132"/>
      <c r="Y117" s="132"/>
      <c r="Z117" s="132"/>
    </row>
    <row r="118" spans="1:26" ht="18" customHeight="1">
      <c r="A118" s="159">
        <f t="shared" si="9"/>
        <v>0</v>
      </c>
      <c r="B118" s="160">
        <f t="shared" si="6"/>
        <v>0</v>
      </c>
      <c r="C118" s="161">
        <f>IF(($P$9-SUM($C$9:C117))&gt;0,$AA$9,0)</f>
        <v>0</v>
      </c>
      <c r="D118" s="162">
        <f>IF(($P$10-SUM($D$9:D117))&gt;0,$AA$10,0)</f>
        <v>0</v>
      </c>
      <c r="E118" s="163">
        <f>ROUND(((P$9-SUM(C$9:C117))*P$14/100)/12,0)</f>
        <v>0</v>
      </c>
      <c r="F118" s="164">
        <f t="shared" si="7"/>
        <v>0</v>
      </c>
      <c r="G118" s="796"/>
      <c r="H118" s="797"/>
      <c r="I118" s="165"/>
      <c r="J118" s="165"/>
      <c r="K118" s="165"/>
      <c r="L118" s="165"/>
      <c r="M118" s="166">
        <f t="shared" si="8"/>
        <v>0</v>
      </c>
      <c r="N118" s="173"/>
      <c r="X118" s="132"/>
      <c r="Y118" s="132"/>
      <c r="Z118" s="132"/>
    </row>
    <row r="119" spans="1:26" ht="18" customHeight="1">
      <c r="A119" s="159">
        <f t="shared" si="9"/>
        <v>0</v>
      </c>
      <c r="B119" s="160">
        <f t="shared" si="6"/>
        <v>0</v>
      </c>
      <c r="C119" s="161">
        <f>IF(($P$9-SUM($C$9:C118))&gt;0,$AA$9,0)</f>
        <v>0</v>
      </c>
      <c r="D119" s="162">
        <f>IF(($P$10-SUM($D$9:D118))&gt;0,$AA$10,0)</f>
        <v>0</v>
      </c>
      <c r="E119" s="163">
        <f>ROUND(((P$9-SUM(C$9:C118))*P$14/100)/12,0)</f>
        <v>0</v>
      </c>
      <c r="F119" s="164">
        <f t="shared" si="7"/>
        <v>0</v>
      </c>
      <c r="G119" s="796"/>
      <c r="H119" s="797"/>
      <c r="I119" s="165"/>
      <c r="J119" s="165"/>
      <c r="K119" s="165"/>
      <c r="L119" s="165"/>
      <c r="M119" s="166">
        <f t="shared" si="8"/>
        <v>0</v>
      </c>
      <c r="N119" s="173"/>
      <c r="X119" s="132"/>
      <c r="Y119" s="132"/>
      <c r="Z119" s="132"/>
    </row>
    <row r="120" spans="1:26" ht="18" customHeight="1">
      <c r="A120" s="159">
        <f t="shared" si="9"/>
        <v>0</v>
      </c>
      <c r="B120" s="160">
        <f t="shared" si="6"/>
        <v>0</v>
      </c>
      <c r="C120" s="161">
        <f>IF(($P$9-SUM($C$9:C119))&gt;0,$AA$9,0)</f>
        <v>0</v>
      </c>
      <c r="D120" s="162">
        <f>IF(($P$10-SUM($D$9:D119))&gt;0,$AA$10,0)</f>
        <v>0</v>
      </c>
      <c r="E120" s="163">
        <f>ROUND(((P$9-SUM(C$9:C119))*P$14/100)/12,0)</f>
        <v>0</v>
      </c>
      <c r="F120" s="164">
        <f t="shared" si="7"/>
        <v>0</v>
      </c>
      <c r="G120" s="796"/>
      <c r="H120" s="797"/>
      <c r="I120" s="165"/>
      <c r="J120" s="165"/>
      <c r="K120" s="165"/>
      <c r="L120" s="165"/>
      <c r="M120" s="166">
        <f t="shared" si="8"/>
        <v>0</v>
      </c>
      <c r="N120" s="173"/>
      <c r="X120" s="132"/>
      <c r="Y120" s="132"/>
      <c r="Z120" s="132"/>
    </row>
    <row r="121" spans="1:26" ht="18" customHeight="1">
      <c r="A121" s="159">
        <f t="shared" si="9"/>
        <v>0</v>
      </c>
      <c r="B121" s="160">
        <f t="shared" si="6"/>
        <v>0</v>
      </c>
      <c r="C121" s="161">
        <f>IF(($P$9-SUM($C$9:C120))&gt;0,$AA$9,0)</f>
        <v>0</v>
      </c>
      <c r="D121" s="162">
        <f>IF(($P$10-SUM($D$9:D120))&gt;0,$AA$10,0)</f>
        <v>0</v>
      </c>
      <c r="E121" s="163">
        <f>ROUND(((P$9-SUM(C$9:C120))*P$14/100)/12,0)</f>
        <v>0</v>
      </c>
      <c r="F121" s="164">
        <f t="shared" si="7"/>
        <v>0</v>
      </c>
      <c r="G121" s="796"/>
      <c r="H121" s="797"/>
      <c r="I121" s="165"/>
      <c r="J121" s="165"/>
      <c r="K121" s="165"/>
      <c r="L121" s="165"/>
      <c r="M121" s="166">
        <f t="shared" si="8"/>
        <v>0</v>
      </c>
      <c r="N121" s="173"/>
      <c r="X121" s="132"/>
      <c r="Y121" s="132"/>
      <c r="Z121" s="132"/>
    </row>
    <row r="122" spans="1:26" ht="18" customHeight="1">
      <c r="A122" s="159">
        <f t="shared" si="9"/>
        <v>0</v>
      </c>
      <c r="B122" s="160">
        <f t="shared" si="6"/>
        <v>0</v>
      </c>
      <c r="C122" s="161">
        <f>IF(($P$9-SUM($C$9:C121))&gt;0,$AA$9,0)</f>
        <v>0</v>
      </c>
      <c r="D122" s="162">
        <f>IF(($P$10-SUM($D$9:D121))&gt;0,$AA$10,0)</f>
        <v>0</v>
      </c>
      <c r="E122" s="163">
        <f>ROUND(((P$9-SUM(C$9:C121))*P$14/100)/12,0)</f>
        <v>0</v>
      </c>
      <c r="F122" s="164">
        <f t="shared" si="7"/>
        <v>0</v>
      </c>
      <c r="G122" s="796"/>
      <c r="H122" s="797"/>
      <c r="I122" s="165"/>
      <c r="J122" s="165"/>
      <c r="K122" s="165"/>
      <c r="L122" s="165"/>
      <c r="M122" s="166">
        <f t="shared" si="8"/>
        <v>0</v>
      </c>
      <c r="N122" s="173"/>
      <c r="X122" s="132"/>
      <c r="Y122" s="132"/>
      <c r="Z122" s="132"/>
    </row>
    <row r="123" spans="1:26" ht="18" customHeight="1">
      <c r="A123" s="159">
        <f t="shared" si="9"/>
        <v>0</v>
      </c>
      <c r="B123" s="160">
        <f t="shared" si="6"/>
        <v>0</v>
      </c>
      <c r="C123" s="161">
        <f>IF(($P$9-SUM($C$9:C122))&gt;0,$AA$9,0)</f>
        <v>0</v>
      </c>
      <c r="D123" s="162">
        <f>IF(($P$10-SUM($D$9:D122))&gt;0,$AA$10,0)</f>
        <v>0</v>
      </c>
      <c r="E123" s="163">
        <f>ROUND(((P$9-SUM(C$9:C122))*P$14/100)/12,0)</f>
        <v>0</v>
      </c>
      <c r="F123" s="164">
        <f t="shared" si="7"/>
        <v>0</v>
      </c>
      <c r="G123" s="796"/>
      <c r="H123" s="797"/>
      <c r="I123" s="165"/>
      <c r="J123" s="165"/>
      <c r="K123" s="165"/>
      <c r="L123" s="165"/>
      <c r="M123" s="166">
        <f t="shared" si="8"/>
        <v>0</v>
      </c>
      <c r="N123" s="173"/>
      <c r="X123" s="132"/>
      <c r="Y123" s="132"/>
      <c r="Z123" s="132"/>
    </row>
    <row r="124" spans="1:26" ht="18" customHeight="1">
      <c r="A124" s="159">
        <f t="shared" si="9"/>
        <v>0</v>
      </c>
      <c r="B124" s="160">
        <f t="shared" si="6"/>
        <v>0</v>
      </c>
      <c r="C124" s="161">
        <f>IF(($P$9-SUM($C$9:C123))&gt;0,$AA$9,0)</f>
        <v>0</v>
      </c>
      <c r="D124" s="162">
        <f>IF(($P$10-SUM($D$9:D123))&gt;0,$AA$10,0)</f>
        <v>0</v>
      </c>
      <c r="E124" s="163">
        <f>ROUND(((P$9-SUM(C$9:C123))*P$14/100)/12,0)</f>
        <v>0</v>
      </c>
      <c r="F124" s="164">
        <f t="shared" si="7"/>
        <v>0</v>
      </c>
      <c r="G124" s="796"/>
      <c r="H124" s="797"/>
      <c r="I124" s="165"/>
      <c r="J124" s="165"/>
      <c r="K124" s="165"/>
      <c r="L124" s="165"/>
      <c r="M124" s="166">
        <f t="shared" si="8"/>
        <v>0</v>
      </c>
      <c r="N124" s="173"/>
      <c r="X124" s="132"/>
      <c r="Y124" s="132"/>
      <c r="Z124" s="132"/>
    </row>
    <row r="125" spans="1:26" ht="18" customHeight="1">
      <c r="A125" s="159">
        <f t="shared" si="9"/>
        <v>0</v>
      </c>
      <c r="B125" s="160">
        <f t="shared" si="6"/>
        <v>0</v>
      </c>
      <c r="C125" s="161">
        <f>IF(($P$9-SUM($C$9:C124))&gt;0,$AA$9,0)</f>
        <v>0</v>
      </c>
      <c r="D125" s="162">
        <f>IF(($P$10-SUM($D$9:D124))&gt;0,$AA$10,0)</f>
        <v>0</v>
      </c>
      <c r="E125" s="163">
        <f>ROUND(((P$9-SUM(C$9:C124))*P$14/100)/12,0)</f>
        <v>0</v>
      </c>
      <c r="F125" s="164">
        <f t="shared" si="7"/>
        <v>0</v>
      </c>
      <c r="G125" s="796"/>
      <c r="H125" s="797"/>
      <c r="I125" s="165"/>
      <c r="J125" s="165"/>
      <c r="K125" s="165"/>
      <c r="L125" s="165"/>
      <c r="M125" s="166">
        <f t="shared" si="8"/>
        <v>0</v>
      </c>
      <c r="N125" s="173"/>
      <c r="X125" s="132"/>
      <c r="Y125" s="132"/>
      <c r="Z125" s="132"/>
    </row>
    <row r="126" spans="1:26" ht="18" customHeight="1">
      <c r="A126" s="159">
        <f t="shared" si="9"/>
        <v>0</v>
      </c>
      <c r="B126" s="160">
        <f t="shared" si="6"/>
        <v>0</v>
      </c>
      <c r="C126" s="161">
        <f>IF(($P$9-SUM($C$9:C125))&gt;0,$AA$9,0)</f>
        <v>0</v>
      </c>
      <c r="D126" s="162">
        <f>IF(($P$10-SUM($D$9:D125))&gt;0,$AA$10,0)</f>
        <v>0</v>
      </c>
      <c r="E126" s="163">
        <f>ROUND(((P$9-SUM(C$9:C125))*P$14/100)/12,0)</f>
        <v>0</v>
      </c>
      <c r="F126" s="164">
        <f t="shared" si="7"/>
        <v>0</v>
      </c>
      <c r="G126" s="174" t="s">
        <v>496</v>
      </c>
      <c r="H126" s="175">
        <f>SUM(F117:F128)</f>
        <v>0</v>
      </c>
      <c r="I126" s="165"/>
      <c r="J126" s="165"/>
      <c r="K126" s="165"/>
      <c r="L126" s="165"/>
      <c r="M126" s="166">
        <f t="shared" si="8"/>
        <v>0</v>
      </c>
      <c r="N126" s="173"/>
      <c r="X126" s="132"/>
      <c r="Y126" s="132"/>
      <c r="Z126" s="132"/>
    </row>
    <row r="127" spans="1:26" ht="18" customHeight="1">
      <c r="A127" s="159">
        <f t="shared" si="9"/>
        <v>0</v>
      </c>
      <c r="B127" s="160">
        <f t="shared" si="6"/>
        <v>0</v>
      </c>
      <c r="C127" s="161">
        <f>IF(($P$9-SUM($C$9:C126))&gt;0,$AA$9,0)</f>
        <v>0</v>
      </c>
      <c r="D127" s="162">
        <f>IF(($P$10-SUM($D$9:D126))&gt;0,$AA$10,0)</f>
        <v>0</v>
      </c>
      <c r="E127" s="163">
        <f>ROUND(((P$9-SUM(C$9:C126))*P$14/100)/12,0)</f>
        <v>0</v>
      </c>
      <c r="F127" s="164">
        <f t="shared" si="7"/>
        <v>0</v>
      </c>
      <c r="G127" s="178" t="s">
        <v>527</v>
      </c>
      <c r="H127" s="179">
        <f>SUM(B117:B128)</f>
        <v>0</v>
      </c>
      <c r="I127" s="165"/>
      <c r="J127" s="165"/>
      <c r="K127" s="165"/>
      <c r="L127" s="165"/>
      <c r="M127" s="166">
        <f t="shared" si="8"/>
        <v>0</v>
      </c>
      <c r="N127" s="173"/>
      <c r="X127" s="132"/>
      <c r="Y127" s="132"/>
      <c r="Z127" s="132"/>
    </row>
    <row r="128" spans="1:26" ht="18" customHeight="1">
      <c r="A128" s="182">
        <f t="shared" si="9"/>
        <v>0</v>
      </c>
      <c r="B128" s="183">
        <f t="shared" si="6"/>
        <v>0</v>
      </c>
      <c r="C128" s="184">
        <f>IF(($P$9-SUM($C$9:C127))&gt;0,$AA$9,0)</f>
        <v>0</v>
      </c>
      <c r="D128" s="185">
        <f>IF(($P$10-SUM($D$9:D127))&gt;0,$AA$10,0)</f>
        <v>0</v>
      </c>
      <c r="E128" s="186">
        <f>ROUND(((P$9-SUM(C$9:C127))*P$14/100)/12,0)</f>
        <v>0</v>
      </c>
      <c r="F128" s="187">
        <f t="shared" si="7"/>
        <v>0</v>
      </c>
      <c r="G128" s="188" t="s">
        <v>529</v>
      </c>
      <c r="H128" s="189">
        <f>SUM(E117:E128)</f>
        <v>0</v>
      </c>
      <c r="I128" s="190"/>
      <c r="J128" s="190"/>
      <c r="K128" s="190"/>
      <c r="L128" s="190"/>
      <c r="M128" s="191">
        <f t="shared" si="8"/>
        <v>0</v>
      </c>
      <c r="N128" s="173"/>
      <c r="X128" s="132"/>
      <c r="Y128" s="132"/>
      <c r="Z128" s="132"/>
    </row>
    <row r="129" spans="1:26" ht="18" customHeight="1">
      <c r="A129" s="147">
        <f t="shared" si="9"/>
        <v>0</v>
      </c>
      <c r="B129" s="148">
        <f t="shared" si="6"/>
        <v>0</v>
      </c>
      <c r="C129" s="149">
        <f>IF(($P$9-SUM($C$9:C128))&gt;0,$AA$9,0)</f>
        <v>0</v>
      </c>
      <c r="D129" s="150">
        <f>IF(($P$10-SUM($D$9:D128))&gt;0,$AA$10,0)</f>
        <v>0</v>
      </c>
      <c r="E129" s="151">
        <f>IF(P$13&gt;1,"未定",ROUND(((P$9-SUM(C$9:C128))*P$14/100)/12,0))</f>
        <v>0</v>
      </c>
      <c r="F129" s="152">
        <f t="shared" ref="F129:F192" si="10">IF(P$13&gt;1,"未定",B129+E129)</f>
        <v>0</v>
      </c>
      <c r="G129" s="794" t="s">
        <v>546</v>
      </c>
      <c r="H129" s="795"/>
      <c r="I129" s="153"/>
      <c r="J129" s="153"/>
      <c r="K129" s="153"/>
      <c r="L129" s="153"/>
      <c r="M129" s="155">
        <f t="shared" si="8"/>
        <v>0</v>
      </c>
      <c r="N129" s="173"/>
      <c r="X129" s="132"/>
      <c r="Y129" s="132"/>
      <c r="Z129" s="132"/>
    </row>
    <row r="130" spans="1:26" ht="18" customHeight="1">
      <c r="A130" s="159">
        <f t="shared" si="9"/>
        <v>0</v>
      </c>
      <c r="B130" s="160">
        <f t="shared" si="6"/>
        <v>0</v>
      </c>
      <c r="C130" s="161">
        <f>IF(($P$9-SUM($C$9:C129))&gt;0,$AA$9,0)</f>
        <v>0</v>
      </c>
      <c r="D130" s="162">
        <f>IF(($P$10-SUM($D$9:D129))&gt;0,$AA$10,0)</f>
        <v>0</v>
      </c>
      <c r="E130" s="163">
        <f>IF(P$13&gt;1,"未定",ROUND(((P$9-SUM(C$9:C129))*P$14/100)/12,0))</f>
        <v>0</v>
      </c>
      <c r="F130" s="164">
        <f t="shared" si="10"/>
        <v>0</v>
      </c>
      <c r="G130" s="796"/>
      <c r="H130" s="797"/>
      <c r="I130" s="165"/>
      <c r="J130" s="165"/>
      <c r="K130" s="165"/>
      <c r="L130" s="165"/>
      <c r="M130" s="166">
        <f t="shared" si="8"/>
        <v>0</v>
      </c>
      <c r="N130" s="173"/>
      <c r="X130" s="132"/>
      <c r="Y130" s="132"/>
      <c r="Z130" s="132"/>
    </row>
    <row r="131" spans="1:26" ht="18" customHeight="1">
      <c r="A131" s="159">
        <f t="shared" si="9"/>
        <v>0</v>
      </c>
      <c r="B131" s="160">
        <f t="shared" si="6"/>
        <v>0</v>
      </c>
      <c r="C131" s="161">
        <f>IF(($P$9-SUM($C$9:C130))&gt;0,$AA$9,0)</f>
        <v>0</v>
      </c>
      <c r="D131" s="162">
        <f>IF(($P$10-SUM($D$9:D130))&gt;0,$AA$10,0)</f>
        <v>0</v>
      </c>
      <c r="E131" s="163">
        <f>IF(P$13&gt;1,"未定",ROUND(((P$9-SUM(C$9:C130))*P$14/100)/12,0))</f>
        <v>0</v>
      </c>
      <c r="F131" s="164">
        <f t="shared" si="10"/>
        <v>0</v>
      </c>
      <c r="G131" s="796"/>
      <c r="H131" s="797"/>
      <c r="I131" s="165"/>
      <c r="J131" s="165"/>
      <c r="K131" s="165"/>
      <c r="L131" s="165"/>
      <c r="M131" s="166">
        <f t="shared" si="8"/>
        <v>0</v>
      </c>
      <c r="N131" s="173"/>
      <c r="X131" s="132"/>
      <c r="Y131" s="132"/>
      <c r="Z131" s="132"/>
    </row>
    <row r="132" spans="1:26" ht="18" customHeight="1">
      <c r="A132" s="159">
        <f t="shared" si="9"/>
        <v>0</v>
      </c>
      <c r="B132" s="160">
        <f t="shared" si="6"/>
        <v>0</v>
      </c>
      <c r="C132" s="161">
        <f>IF(($P$9-SUM($C$9:C131))&gt;0,$AA$9,0)</f>
        <v>0</v>
      </c>
      <c r="D132" s="162">
        <f>IF(($P$10-SUM($D$9:D131))&gt;0,$AA$10,0)</f>
        <v>0</v>
      </c>
      <c r="E132" s="163">
        <f>IF(P$13&gt;1,"未定",ROUND(((P$9-SUM(C$9:C131))*P$14/100)/12,0))</f>
        <v>0</v>
      </c>
      <c r="F132" s="164">
        <f t="shared" si="10"/>
        <v>0</v>
      </c>
      <c r="G132" s="796"/>
      <c r="H132" s="797"/>
      <c r="I132" s="165"/>
      <c r="J132" s="165"/>
      <c r="K132" s="165"/>
      <c r="L132" s="165"/>
      <c r="M132" s="166">
        <f t="shared" si="8"/>
        <v>0</v>
      </c>
      <c r="N132" s="173"/>
      <c r="X132" s="132"/>
      <c r="Y132" s="132"/>
      <c r="Z132" s="132"/>
    </row>
    <row r="133" spans="1:26" ht="18" customHeight="1">
      <c r="A133" s="159">
        <f t="shared" si="9"/>
        <v>0</v>
      </c>
      <c r="B133" s="160">
        <f t="shared" si="6"/>
        <v>0</v>
      </c>
      <c r="C133" s="161">
        <f>IF(($P$9-SUM($C$9:C132))&gt;0,$AA$9,0)</f>
        <v>0</v>
      </c>
      <c r="D133" s="162">
        <f>IF(($P$10-SUM($D$9:D132))&gt;0,$AA$10,0)</f>
        <v>0</v>
      </c>
      <c r="E133" s="163">
        <f>IF(P$13&gt;1,"未定",ROUND(((P$9-SUM(C$9:C132))*P$14/100)/12,0))</f>
        <v>0</v>
      </c>
      <c r="F133" s="164">
        <f t="shared" si="10"/>
        <v>0</v>
      </c>
      <c r="G133" s="796"/>
      <c r="H133" s="797"/>
      <c r="I133" s="165"/>
      <c r="J133" s="165"/>
      <c r="K133" s="165"/>
      <c r="L133" s="165"/>
      <c r="M133" s="166">
        <f t="shared" si="8"/>
        <v>0</v>
      </c>
      <c r="N133" s="173"/>
      <c r="X133" s="132"/>
      <c r="Y133" s="132"/>
      <c r="Z133" s="132"/>
    </row>
    <row r="134" spans="1:26" ht="18" customHeight="1">
      <c r="A134" s="159">
        <f t="shared" si="9"/>
        <v>0</v>
      </c>
      <c r="B134" s="160">
        <f t="shared" si="6"/>
        <v>0</v>
      </c>
      <c r="C134" s="161">
        <f>IF(($P$9-SUM($C$9:C133))&gt;0,$AA$9,0)</f>
        <v>0</v>
      </c>
      <c r="D134" s="162">
        <f>IF(($P$10-SUM($D$9:D133))&gt;0,$AA$10,0)</f>
        <v>0</v>
      </c>
      <c r="E134" s="163">
        <f>IF(P$13&gt;1,"未定",ROUND(((P$9-SUM(C$9:C133))*P$14/100)/12,0))</f>
        <v>0</v>
      </c>
      <c r="F134" s="164">
        <f t="shared" si="10"/>
        <v>0</v>
      </c>
      <c r="G134" s="796"/>
      <c r="H134" s="797"/>
      <c r="I134" s="165"/>
      <c r="J134" s="165"/>
      <c r="K134" s="165"/>
      <c r="L134" s="165"/>
      <c r="M134" s="166">
        <f t="shared" si="8"/>
        <v>0</v>
      </c>
      <c r="N134" s="173"/>
      <c r="X134" s="132"/>
      <c r="Y134" s="132"/>
      <c r="Z134" s="132"/>
    </row>
    <row r="135" spans="1:26" ht="18" customHeight="1">
      <c r="A135" s="159">
        <f t="shared" si="9"/>
        <v>0</v>
      </c>
      <c r="B135" s="160">
        <f t="shared" si="6"/>
        <v>0</v>
      </c>
      <c r="C135" s="161">
        <f>IF(($P$9-SUM($C$9:C134))&gt;0,$AA$9,0)</f>
        <v>0</v>
      </c>
      <c r="D135" s="162">
        <f>IF(($P$10-SUM($D$9:D134))&gt;0,$AA$10,0)</f>
        <v>0</v>
      </c>
      <c r="E135" s="163">
        <f>IF(P$13&gt;1,"未定",ROUND(((P$9-SUM(C$9:C134))*P$14/100)/12,0))</f>
        <v>0</v>
      </c>
      <c r="F135" s="164">
        <f t="shared" si="10"/>
        <v>0</v>
      </c>
      <c r="G135" s="796"/>
      <c r="H135" s="797"/>
      <c r="I135" s="165"/>
      <c r="J135" s="165"/>
      <c r="K135" s="165"/>
      <c r="L135" s="165"/>
      <c r="M135" s="166">
        <f t="shared" si="8"/>
        <v>0</v>
      </c>
      <c r="N135" s="173"/>
      <c r="X135" s="132"/>
      <c r="Y135" s="132"/>
      <c r="Z135" s="132"/>
    </row>
    <row r="136" spans="1:26" ht="18" customHeight="1">
      <c r="A136" s="159">
        <f t="shared" si="9"/>
        <v>0</v>
      </c>
      <c r="B136" s="160">
        <f t="shared" si="6"/>
        <v>0</v>
      </c>
      <c r="C136" s="161">
        <f>IF(($P$9-SUM($C$9:C135))&gt;0,$AA$9,0)</f>
        <v>0</v>
      </c>
      <c r="D136" s="162">
        <f>IF(($P$10-SUM($D$9:D135))&gt;0,$AA$10,0)</f>
        <v>0</v>
      </c>
      <c r="E136" s="163">
        <f>IF(P$13&gt;1,"未定",ROUND(((P$9-SUM(C$9:C135))*P$14/100)/12,0))</f>
        <v>0</v>
      </c>
      <c r="F136" s="164">
        <f t="shared" si="10"/>
        <v>0</v>
      </c>
      <c r="G136" s="796"/>
      <c r="H136" s="797"/>
      <c r="I136" s="165"/>
      <c r="J136" s="165"/>
      <c r="K136" s="165"/>
      <c r="L136" s="165"/>
      <c r="M136" s="166">
        <f t="shared" si="8"/>
        <v>0</v>
      </c>
      <c r="N136" s="173"/>
      <c r="X136" s="132"/>
      <c r="Y136" s="132"/>
      <c r="Z136" s="132"/>
    </row>
    <row r="137" spans="1:26" ht="18" customHeight="1">
      <c r="A137" s="159">
        <f t="shared" si="9"/>
        <v>0</v>
      </c>
      <c r="B137" s="160">
        <f t="shared" ref="B137:B200" si="11">SUM(C137:D137)</f>
        <v>0</v>
      </c>
      <c r="C137" s="161">
        <f>IF(($P$9-SUM($C$9:C136))&gt;0,$AA$9,0)</f>
        <v>0</v>
      </c>
      <c r="D137" s="162">
        <f>IF(($P$10-SUM($D$9:D136))&gt;0,$AA$10,0)</f>
        <v>0</v>
      </c>
      <c r="E137" s="163">
        <f>IF(P$13&gt;1,"未定",ROUND(((P$9-SUM(C$9:C136))*P$14/100)/12,0))</f>
        <v>0</v>
      </c>
      <c r="F137" s="164">
        <f t="shared" si="10"/>
        <v>0</v>
      </c>
      <c r="G137" s="796"/>
      <c r="H137" s="797"/>
      <c r="I137" s="165"/>
      <c r="J137" s="165"/>
      <c r="K137" s="165"/>
      <c r="L137" s="165"/>
      <c r="M137" s="166">
        <f t="shared" ref="M137:M200" si="12">SUM(I137:L137)</f>
        <v>0</v>
      </c>
      <c r="N137" s="173"/>
      <c r="X137" s="132"/>
      <c r="Y137" s="132"/>
      <c r="Z137" s="132"/>
    </row>
    <row r="138" spans="1:26" ht="18" customHeight="1">
      <c r="A138" s="159">
        <f t="shared" ref="A138:A201" si="13">IF(F138&gt;0,A137+1,0)</f>
        <v>0</v>
      </c>
      <c r="B138" s="160">
        <f t="shared" si="11"/>
        <v>0</v>
      </c>
      <c r="C138" s="161">
        <f>IF(($P$9-SUM($C$9:C137))&gt;0,$AA$9,0)</f>
        <v>0</v>
      </c>
      <c r="D138" s="162">
        <f>IF(($P$10-SUM($D$9:D137))&gt;0,$AA$10,0)</f>
        <v>0</v>
      </c>
      <c r="E138" s="163">
        <f>IF(P$13&gt;1,"未定",ROUND(((P$9-SUM(C$9:C137))*P$14/100)/12,0))</f>
        <v>0</v>
      </c>
      <c r="F138" s="164">
        <f t="shared" si="10"/>
        <v>0</v>
      </c>
      <c r="G138" s="174" t="s">
        <v>496</v>
      </c>
      <c r="H138" s="206">
        <f>IF(P$13&gt;1,"未定",SUM(F129:F140))</f>
        <v>0</v>
      </c>
      <c r="I138" s="165"/>
      <c r="J138" s="165"/>
      <c r="K138" s="165"/>
      <c r="L138" s="165"/>
      <c r="M138" s="166">
        <f t="shared" si="12"/>
        <v>0</v>
      </c>
      <c r="N138" s="173"/>
      <c r="X138" s="132"/>
      <c r="Y138" s="132"/>
      <c r="Z138" s="132"/>
    </row>
    <row r="139" spans="1:26" ht="18" customHeight="1">
      <c r="A139" s="159">
        <f t="shared" si="13"/>
        <v>0</v>
      </c>
      <c r="B139" s="160">
        <f t="shared" si="11"/>
        <v>0</v>
      </c>
      <c r="C139" s="161">
        <f>IF(($P$9-SUM($C$9:C138))&gt;0,$AA$9,0)</f>
        <v>0</v>
      </c>
      <c r="D139" s="162">
        <f>IF(($P$10-SUM($D$9:D138))&gt;0,$AA$10,0)</f>
        <v>0</v>
      </c>
      <c r="E139" s="163">
        <f>IF(P$13&gt;1,"未定",ROUND(((P$9-SUM(C$9:C138))*P$14/100)/12,0))</f>
        <v>0</v>
      </c>
      <c r="F139" s="164">
        <f t="shared" si="10"/>
        <v>0</v>
      </c>
      <c r="G139" s="178" t="s">
        <v>527</v>
      </c>
      <c r="H139" s="179">
        <f>SUM(B129:B140)</f>
        <v>0</v>
      </c>
      <c r="I139" s="165"/>
      <c r="J139" s="165"/>
      <c r="K139" s="165"/>
      <c r="L139" s="165"/>
      <c r="M139" s="166">
        <f t="shared" si="12"/>
        <v>0</v>
      </c>
      <c r="N139" s="173"/>
      <c r="X139" s="132"/>
      <c r="Y139" s="132"/>
      <c r="Z139" s="132"/>
    </row>
    <row r="140" spans="1:26" ht="18" customHeight="1">
      <c r="A140" s="182">
        <f t="shared" si="13"/>
        <v>0</v>
      </c>
      <c r="B140" s="183">
        <f t="shared" si="11"/>
        <v>0</v>
      </c>
      <c r="C140" s="184">
        <f>IF(($P$9-SUM($C$9:C139))&gt;0,$AA$9,0)</f>
        <v>0</v>
      </c>
      <c r="D140" s="185">
        <f>IF(($P$10-SUM($D$9:D139))&gt;0,$AA$10,0)</f>
        <v>0</v>
      </c>
      <c r="E140" s="163">
        <f>IF(P$13&gt;1,"未定",ROUND(((P$9-SUM(C$9:C139))*P$14/100)/12,0))</f>
        <v>0</v>
      </c>
      <c r="F140" s="187">
        <f t="shared" si="10"/>
        <v>0</v>
      </c>
      <c r="G140" s="188" t="s">
        <v>529</v>
      </c>
      <c r="H140" s="189">
        <f>IF(P$13&gt;1,"未定",SUM(E129:E140))</f>
        <v>0</v>
      </c>
      <c r="I140" s="190"/>
      <c r="J140" s="190"/>
      <c r="K140" s="190"/>
      <c r="L140" s="190"/>
      <c r="M140" s="191">
        <f t="shared" si="12"/>
        <v>0</v>
      </c>
      <c r="N140" s="173"/>
      <c r="X140" s="132"/>
      <c r="Y140" s="132"/>
      <c r="Z140" s="132"/>
    </row>
    <row r="141" spans="1:26" ht="18" customHeight="1">
      <c r="A141" s="147">
        <f t="shared" si="13"/>
        <v>0</v>
      </c>
      <c r="B141" s="148">
        <f t="shared" si="11"/>
        <v>0</v>
      </c>
      <c r="C141" s="149">
        <f>IF(($P$9-SUM($C$9:C140))&gt;0,$AA$9,0)</f>
        <v>0</v>
      </c>
      <c r="D141" s="150">
        <f>IF(($P$10-SUM($D$9:D140))&gt;0,$AA$10,0)</f>
        <v>0</v>
      </c>
      <c r="E141" s="151">
        <f>IF(P$13&gt;1,"未定",ROUND(((P$9-SUM(C$9:C140))*P$14/100)/12,0))</f>
        <v>0</v>
      </c>
      <c r="F141" s="152">
        <f t="shared" si="10"/>
        <v>0</v>
      </c>
      <c r="G141" s="794" t="s">
        <v>547</v>
      </c>
      <c r="H141" s="795"/>
      <c r="I141" s="153"/>
      <c r="J141" s="153"/>
      <c r="K141" s="153"/>
      <c r="L141" s="153"/>
      <c r="M141" s="155">
        <f t="shared" si="12"/>
        <v>0</v>
      </c>
      <c r="N141" s="173"/>
      <c r="X141" s="132"/>
      <c r="Y141" s="132"/>
      <c r="Z141" s="132"/>
    </row>
    <row r="142" spans="1:26" ht="18" customHeight="1">
      <c r="A142" s="159">
        <f t="shared" si="13"/>
        <v>0</v>
      </c>
      <c r="B142" s="160">
        <f t="shared" si="11"/>
        <v>0</v>
      </c>
      <c r="C142" s="161">
        <f>IF(($P$9-SUM($C$9:C141))&gt;0,$AA$9,0)</f>
        <v>0</v>
      </c>
      <c r="D142" s="162">
        <f>IF(($P$10-SUM($D$9:D141))&gt;0,$AA$10,0)</f>
        <v>0</v>
      </c>
      <c r="E142" s="163">
        <f>IF(P$13&gt;1,"未定",ROUND(((P$9-SUM(C$9:C141))*P$14/100)/12,0))</f>
        <v>0</v>
      </c>
      <c r="F142" s="164">
        <f t="shared" si="10"/>
        <v>0</v>
      </c>
      <c r="G142" s="796"/>
      <c r="H142" s="797"/>
      <c r="I142" s="165"/>
      <c r="J142" s="165"/>
      <c r="K142" s="165"/>
      <c r="L142" s="165"/>
      <c r="M142" s="166">
        <f t="shared" si="12"/>
        <v>0</v>
      </c>
      <c r="N142" s="173"/>
      <c r="X142" s="132"/>
      <c r="Y142" s="132"/>
      <c r="Z142" s="132"/>
    </row>
    <row r="143" spans="1:26" ht="18" customHeight="1">
      <c r="A143" s="159">
        <f t="shared" si="13"/>
        <v>0</v>
      </c>
      <c r="B143" s="160">
        <f t="shared" si="11"/>
        <v>0</v>
      </c>
      <c r="C143" s="161">
        <f>IF(($P$9-SUM($C$9:C142))&gt;0,$AA$9,0)</f>
        <v>0</v>
      </c>
      <c r="D143" s="162">
        <f>IF(($P$10-SUM($D$9:D142))&gt;0,$AA$10,0)</f>
        <v>0</v>
      </c>
      <c r="E143" s="163">
        <f>IF(P$13&gt;1,"未定",ROUND(((P$9-SUM(C$9:C142))*P$14/100)/12,0))</f>
        <v>0</v>
      </c>
      <c r="F143" s="164">
        <f t="shared" si="10"/>
        <v>0</v>
      </c>
      <c r="G143" s="796"/>
      <c r="H143" s="797"/>
      <c r="I143" s="165"/>
      <c r="J143" s="165"/>
      <c r="K143" s="165"/>
      <c r="L143" s="165"/>
      <c r="M143" s="166">
        <f t="shared" si="12"/>
        <v>0</v>
      </c>
      <c r="N143" s="173"/>
      <c r="X143" s="132"/>
      <c r="Y143" s="132"/>
      <c r="Z143" s="132"/>
    </row>
    <row r="144" spans="1:26" ht="18" customHeight="1">
      <c r="A144" s="159">
        <f t="shared" si="13"/>
        <v>0</v>
      </c>
      <c r="B144" s="160">
        <f t="shared" si="11"/>
        <v>0</v>
      </c>
      <c r="C144" s="161">
        <f>IF(($P$9-SUM($C$9:C143))&gt;0,$AA$9,0)</f>
        <v>0</v>
      </c>
      <c r="D144" s="162">
        <f>IF(($P$10-SUM($D$9:D143))&gt;0,$AA$10,0)</f>
        <v>0</v>
      </c>
      <c r="E144" s="163">
        <f>IF(P$13&gt;1,"未定",ROUND(((P$9-SUM(C$9:C143))*P$14/100)/12,0))</f>
        <v>0</v>
      </c>
      <c r="F144" s="164">
        <f t="shared" si="10"/>
        <v>0</v>
      </c>
      <c r="G144" s="796"/>
      <c r="H144" s="797"/>
      <c r="I144" s="165"/>
      <c r="J144" s="165"/>
      <c r="K144" s="165"/>
      <c r="L144" s="165"/>
      <c r="M144" s="166">
        <f t="shared" si="12"/>
        <v>0</v>
      </c>
      <c r="N144" s="173"/>
      <c r="X144" s="132"/>
      <c r="Y144" s="132"/>
      <c r="Z144" s="132"/>
    </row>
    <row r="145" spans="1:26" ht="18" customHeight="1">
      <c r="A145" s="159">
        <f t="shared" si="13"/>
        <v>0</v>
      </c>
      <c r="B145" s="160">
        <f t="shared" si="11"/>
        <v>0</v>
      </c>
      <c r="C145" s="161">
        <f>IF(($P$9-SUM($C$9:C144))&gt;0,$AA$9,0)</f>
        <v>0</v>
      </c>
      <c r="D145" s="162">
        <f>IF(($P$10-SUM($D$9:D144))&gt;0,$AA$10,0)</f>
        <v>0</v>
      </c>
      <c r="E145" s="163">
        <f>IF(P$13&gt;1,"未定",ROUND(((P$9-SUM(C$9:C144))*P$14/100)/12,0))</f>
        <v>0</v>
      </c>
      <c r="F145" s="164">
        <f t="shared" si="10"/>
        <v>0</v>
      </c>
      <c r="G145" s="796"/>
      <c r="H145" s="797"/>
      <c r="I145" s="165"/>
      <c r="J145" s="165"/>
      <c r="K145" s="165"/>
      <c r="L145" s="165"/>
      <c r="M145" s="166">
        <f t="shared" si="12"/>
        <v>0</v>
      </c>
      <c r="N145" s="173"/>
      <c r="X145" s="132"/>
      <c r="Y145" s="132"/>
      <c r="Z145" s="132"/>
    </row>
    <row r="146" spans="1:26" ht="18" customHeight="1">
      <c r="A146" s="159">
        <f t="shared" si="13"/>
        <v>0</v>
      </c>
      <c r="B146" s="160">
        <f t="shared" si="11"/>
        <v>0</v>
      </c>
      <c r="C146" s="161">
        <f>IF(($P$9-SUM($C$9:C145))&gt;0,$AA$9,0)</f>
        <v>0</v>
      </c>
      <c r="D146" s="162">
        <f>IF(($P$10-SUM($D$9:D145))&gt;0,$AA$10,0)</f>
        <v>0</v>
      </c>
      <c r="E146" s="163">
        <f>IF(P$13&gt;1,"未定",ROUND(((P$9-SUM(C$9:C145))*P$14/100)/12,0))</f>
        <v>0</v>
      </c>
      <c r="F146" s="164">
        <f t="shared" si="10"/>
        <v>0</v>
      </c>
      <c r="G146" s="796"/>
      <c r="H146" s="797"/>
      <c r="I146" s="165"/>
      <c r="J146" s="165"/>
      <c r="K146" s="165"/>
      <c r="L146" s="165"/>
      <c r="M146" s="166">
        <f t="shared" si="12"/>
        <v>0</v>
      </c>
      <c r="N146" s="173"/>
      <c r="X146" s="132"/>
      <c r="Y146" s="132"/>
      <c r="Z146" s="132"/>
    </row>
    <row r="147" spans="1:26" ht="18" customHeight="1">
      <c r="A147" s="159">
        <f t="shared" si="13"/>
        <v>0</v>
      </c>
      <c r="B147" s="160">
        <f t="shared" si="11"/>
        <v>0</v>
      </c>
      <c r="C147" s="161">
        <f>IF(($P$9-SUM($C$9:C146))&gt;0,$AA$9,0)</f>
        <v>0</v>
      </c>
      <c r="D147" s="162">
        <f>IF(($P$10-SUM($D$9:D146))&gt;0,$AA$10,0)</f>
        <v>0</v>
      </c>
      <c r="E147" s="163">
        <f>IF(P$13&gt;1,"未定",ROUND(((P$9-SUM(C$9:C146))*P$14/100)/12,0))</f>
        <v>0</v>
      </c>
      <c r="F147" s="164">
        <f t="shared" si="10"/>
        <v>0</v>
      </c>
      <c r="G147" s="796"/>
      <c r="H147" s="797"/>
      <c r="I147" s="165"/>
      <c r="J147" s="165"/>
      <c r="K147" s="165"/>
      <c r="L147" s="165"/>
      <c r="M147" s="166">
        <f t="shared" si="12"/>
        <v>0</v>
      </c>
      <c r="N147" s="173"/>
      <c r="X147" s="132"/>
      <c r="Y147" s="132"/>
      <c r="Z147" s="132"/>
    </row>
    <row r="148" spans="1:26" ht="18" customHeight="1">
      <c r="A148" s="159">
        <f t="shared" si="13"/>
        <v>0</v>
      </c>
      <c r="B148" s="160">
        <f t="shared" si="11"/>
        <v>0</v>
      </c>
      <c r="C148" s="161">
        <f>IF(($P$9-SUM($C$9:C147))&gt;0,$AA$9,0)</f>
        <v>0</v>
      </c>
      <c r="D148" s="162">
        <f>IF(($P$10-SUM($D$9:D147))&gt;0,$AA$10,0)</f>
        <v>0</v>
      </c>
      <c r="E148" s="163">
        <f>IF(P$13&gt;1,"未定",ROUND(((P$9-SUM(C$9:C147))*P$14/100)/12,0))</f>
        <v>0</v>
      </c>
      <c r="F148" s="164">
        <f t="shared" si="10"/>
        <v>0</v>
      </c>
      <c r="G148" s="796"/>
      <c r="H148" s="797"/>
      <c r="I148" s="165"/>
      <c r="J148" s="165"/>
      <c r="K148" s="165"/>
      <c r="L148" s="165"/>
      <c r="M148" s="166">
        <f t="shared" si="12"/>
        <v>0</v>
      </c>
      <c r="N148" s="173"/>
      <c r="X148" s="132"/>
      <c r="Y148" s="132"/>
      <c r="Z148" s="132"/>
    </row>
    <row r="149" spans="1:26" ht="18" customHeight="1">
      <c r="A149" s="159">
        <f t="shared" si="13"/>
        <v>0</v>
      </c>
      <c r="B149" s="160">
        <f t="shared" si="11"/>
        <v>0</v>
      </c>
      <c r="C149" s="161">
        <f>IF(($P$9-SUM($C$9:C148))&gt;0,$AA$9,0)</f>
        <v>0</v>
      </c>
      <c r="D149" s="162">
        <f>IF(($P$10-SUM($D$9:D148))&gt;0,$AA$10,0)</f>
        <v>0</v>
      </c>
      <c r="E149" s="163">
        <f>IF(P$13&gt;1,"未定",ROUND(((P$9-SUM(C$9:C148))*P$14/100)/12,0))</f>
        <v>0</v>
      </c>
      <c r="F149" s="164">
        <f t="shared" si="10"/>
        <v>0</v>
      </c>
      <c r="G149" s="796"/>
      <c r="H149" s="797"/>
      <c r="I149" s="165"/>
      <c r="J149" s="165"/>
      <c r="K149" s="165"/>
      <c r="L149" s="165"/>
      <c r="M149" s="166">
        <f t="shared" si="12"/>
        <v>0</v>
      </c>
      <c r="N149" s="173"/>
      <c r="X149" s="132"/>
      <c r="Y149" s="132"/>
      <c r="Z149" s="132"/>
    </row>
    <row r="150" spans="1:26" ht="18" customHeight="1">
      <c r="A150" s="159">
        <f t="shared" si="13"/>
        <v>0</v>
      </c>
      <c r="B150" s="160">
        <f t="shared" si="11"/>
        <v>0</v>
      </c>
      <c r="C150" s="161">
        <f>IF(($P$9-SUM($C$9:C149))&gt;0,$AA$9,0)</f>
        <v>0</v>
      </c>
      <c r="D150" s="162">
        <f>IF(($P$10-SUM($D$9:D149))&gt;0,$AA$10,0)</f>
        <v>0</v>
      </c>
      <c r="E150" s="163">
        <f>IF(P$13&gt;1,"未定",ROUND(((P$9-SUM(C$9:C149))*P$14/100)/12,0))</f>
        <v>0</v>
      </c>
      <c r="F150" s="164">
        <f t="shared" si="10"/>
        <v>0</v>
      </c>
      <c r="G150" s="174" t="s">
        <v>496</v>
      </c>
      <c r="H150" s="206">
        <f>IF(P$13&gt;1,"未定",SUM(F141:F152))</f>
        <v>0</v>
      </c>
      <c r="I150" s="165"/>
      <c r="J150" s="165"/>
      <c r="K150" s="165"/>
      <c r="L150" s="165"/>
      <c r="M150" s="166">
        <f t="shared" si="12"/>
        <v>0</v>
      </c>
      <c r="N150" s="173"/>
      <c r="X150" s="132"/>
      <c r="Y150" s="132"/>
      <c r="Z150" s="132"/>
    </row>
    <row r="151" spans="1:26" ht="18" customHeight="1">
      <c r="A151" s="159">
        <f t="shared" si="13"/>
        <v>0</v>
      </c>
      <c r="B151" s="160">
        <f t="shared" si="11"/>
        <v>0</v>
      </c>
      <c r="C151" s="161">
        <f>IF(($P$9-SUM($C$9:C150))&gt;0,$AA$9,0)</f>
        <v>0</v>
      </c>
      <c r="D151" s="162">
        <f>IF(($P$10-SUM($D$9:D150))&gt;0,$AA$10,0)</f>
        <v>0</v>
      </c>
      <c r="E151" s="163">
        <f>IF(P$13&gt;1,"未定",ROUND(((P$9-SUM(C$9:C150))*P$14/100)/12,0))</f>
        <v>0</v>
      </c>
      <c r="F151" s="164">
        <f t="shared" si="10"/>
        <v>0</v>
      </c>
      <c r="G151" s="178" t="s">
        <v>527</v>
      </c>
      <c r="H151" s="179">
        <f>SUM(B141:B152)</f>
        <v>0</v>
      </c>
      <c r="I151" s="165"/>
      <c r="J151" s="165"/>
      <c r="K151" s="165"/>
      <c r="L151" s="165"/>
      <c r="M151" s="166">
        <f t="shared" si="12"/>
        <v>0</v>
      </c>
      <c r="N151" s="173"/>
      <c r="X151" s="132"/>
      <c r="Y151" s="132"/>
      <c r="Z151" s="132"/>
    </row>
    <row r="152" spans="1:26" ht="18" customHeight="1">
      <c r="A152" s="182">
        <f t="shared" si="13"/>
        <v>0</v>
      </c>
      <c r="B152" s="183">
        <f t="shared" si="11"/>
        <v>0</v>
      </c>
      <c r="C152" s="184">
        <f>IF(($P$9-SUM($C$9:C151))&gt;0,$AA$9,0)</f>
        <v>0</v>
      </c>
      <c r="D152" s="185">
        <f>IF(($P$10-SUM($D$9:D151))&gt;0,$AA$10,0)</f>
        <v>0</v>
      </c>
      <c r="E152" s="186">
        <f>IF(P$13&gt;1,"未定",ROUND(((P$9-SUM(C$9:C151))*P$14/100)/12,0))</f>
        <v>0</v>
      </c>
      <c r="F152" s="187">
        <f t="shared" si="10"/>
        <v>0</v>
      </c>
      <c r="G152" s="188" t="s">
        <v>529</v>
      </c>
      <c r="H152" s="189">
        <f>IF(P$13&gt;1,"未定",SUM(E141:E152))</f>
        <v>0</v>
      </c>
      <c r="I152" s="190"/>
      <c r="J152" s="190"/>
      <c r="K152" s="190"/>
      <c r="L152" s="190"/>
      <c r="M152" s="191">
        <f t="shared" si="12"/>
        <v>0</v>
      </c>
      <c r="N152" s="173"/>
      <c r="X152" s="132"/>
      <c r="Y152" s="132"/>
      <c r="Z152" s="132"/>
    </row>
    <row r="153" spans="1:26" ht="18" customHeight="1">
      <c r="A153" s="147">
        <f t="shared" si="13"/>
        <v>0</v>
      </c>
      <c r="B153" s="148">
        <f t="shared" si="11"/>
        <v>0</v>
      </c>
      <c r="C153" s="149">
        <f>IF(($P$9-SUM($C$9:C152))&gt;0,$AA$9,0)</f>
        <v>0</v>
      </c>
      <c r="D153" s="150">
        <f>IF(($P$10-SUM($D$9:D152))&gt;0,$AA$10,0)</f>
        <v>0</v>
      </c>
      <c r="E153" s="151">
        <f>IF(P$13&gt;1,"未定",ROUND(((P$9-SUM(C$9:C152))*P$14/100)/12,0))</f>
        <v>0</v>
      </c>
      <c r="F153" s="152">
        <f t="shared" si="10"/>
        <v>0</v>
      </c>
      <c r="G153" s="794" t="s">
        <v>548</v>
      </c>
      <c r="H153" s="795"/>
      <c r="I153" s="153"/>
      <c r="J153" s="153"/>
      <c r="K153" s="153"/>
      <c r="L153" s="153"/>
      <c r="M153" s="155">
        <f t="shared" si="12"/>
        <v>0</v>
      </c>
      <c r="N153" s="173"/>
      <c r="X153" s="132"/>
      <c r="Y153" s="132"/>
      <c r="Z153" s="132"/>
    </row>
    <row r="154" spans="1:26" ht="18" customHeight="1">
      <c r="A154" s="159">
        <f t="shared" si="13"/>
        <v>0</v>
      </c>
      <c r="B154" s="160">
        <f t="shared" si="11"/>
        <v>0</v>
      </c>
      <c r="C154" s="161">
        <f>IF(($P$9-SUM($C$9:C153))&gt;0,$AA$9,0)</f>
        <v>0</v>
      </c>
      <c r="D154" s="162">
        <f>IF(($P$10-SUM($D$9:D153))&gt;0,$AA$10,0)</f>
        <v>0</v>
      </c>
      <c r="E154" s="163">
        <f>IF(P$13&gt;1,"未定",ROUND(((P$9-SUM(C$9:C153))*P$14/100)/12,0))</f>
        <v>0</v>
      </c>
      <c r="F154" s="164">
        <f t="shared" si="10"/>
        <v>0</v>
      </c>
      <c r="G154" s="796"/>
      <c r="H154" s="797"/>
      <c r="I154" s="165"/>
      <c r="J154" s="165"/>
      <c r="K154" s="165"/>
      <c r="L154" s="165"/>
      <c r="M154" s="166">
        <f t="shared" si="12"/>
        <v>0</v>
      </c>
      <c r="N154" s="173"/>
      <c r="X154" s="132"/>
      <c r="Y154" s="132"/>
      <c r="Z154" s="132"/>
    </row>
    <row r="155" spans="1:26" ht="18" customHeight="1">
      <c r="A155" s="159">
        <f t="shared" si="13"/>
        <v>0</v>
      </c>
      <c r="B155" s="160">
        <f t="shared" si="11"/>
        <v>0</v>
      </c>
      <c r="C155" s="161">
        <f>IF(($P$9-SUM($C$9:C154))&gt;0,$AA$9,0)</f>
        <v>0</v>
      </c>
      <c r="D155" s="162">
        <f>IF(($P$10-SUM($D$9:D154))&gt;0,$AA$10,0)</f>
        <v>0</v>
      </c>
      <c r="E155" s="163">
        <f>IF(P$13&gt;1,"未定",ROUND(((P$9-SUM(C$9:C154))*P$14/100)/12,0))</f>
        <v>0</v>
      </c>
      <c r="F155" s="164">
        <f t="shared" si="10"/>
        <v>0</v>
      </c>
      <c r="G155" s="796"/>
      <c r="H155" s="797"/>
      <c r="I155" s="165"/>
      <c r="J155" s="165"/>
      <c r="K155" s="165"/>
      <c r="L155" s="165"/>
      <c r="M155" s="166">
        <f t="shared" si="12"/>
        <v>0</v>
      </c>
      <c r="N155" s="173"/>
      <c r="X155" s="132"/>
      <c r="Y155" s="132"/>
      <c r="Z155" s="132"/>
    </row>
    <row r="156" spans="1:26" ht="18" customHeight="1">
      <c r="A156" s="159">
        <f t="shared" si="13"/>
        <v>0</v>
      </c>
      <c r="B156" s="160">
        <f t="shared" si="11"/>
        <v>0</v>
      </c>
      <c r="C156" s="161">
        <f>IF(($P$9-SUM($C$9:C155))&gt;0,$AA$9,0)</f>
        <v>0</v>
      </c>
      <c r="D156" s="162">
        <f>IF(($P$10-SUM($D$9:D155))&gt;0,$AA$10,0)</f>
        <v>0</v>
      </c>
      <c r="E156" s="163">
        <f>IF(P$13&gt;1,"未定",ROUND(((P$9-SUM(C$9:C155))*P$14/100)/12,0))</f>
        <v>0</v>
      </c>
      <c r="F156" s="164">
        <f t="shared" si="10"/>
        <v>0</v>
      </c>
      <c r="G156" s="796"/>
      <c r="H156" s="797"/>
      <c r="I156" s="165"/>
      <c r="J156" s="165"/>
      <c r="K156" s="165"/>
      <c r="L156" s="165"/>
      <c r="M156" s="166">
        <f t="shared" si="12"/>
        <v>0</v>
      </c>
      <c r="N156" s="173"/>
      <c r="X156" s="132"/>
      <c r="Y156" s="132"/>
      <c r="Z156" s="132"/>
    </row>
    <row r="157" spans="1:26" ht="18" customHeight="1">
      <c r="A157" s="159">
        <f t="shared" si="13"/>
        <v>0</v>
      </c>
      <c r="B157" s="160">
        <f t="shared" si="11"/>
        <v>0</v>
      </c>
      <c r="C157" s="161">
        <f>IF(($P$9-SUM($C$9:C156))&gt;0,$AA$9,0)</f>
        <v>0</v>
      </c>
      <c r="D157" s="162">
        <f>IF(($P$10-SUM($D$9:D156))&gt;0,$AA$10,0)</f>
        <v>0</v>
      </c>
      <c r="E157" s="163">
        <f>IF(P$13&gt;1,"未定",ROUND(((P$9-SUM(C$9:C156))*P$14/100)/12,0))</f>
        <v>0</v>
      </c>
      <c r="F157" s="164">
        <f t="shared" si="10"/>
        <v>0</v>
      </c>
      <c r="G157" s="796"/>
      <c r="H157" s="797"/>
      <c r="I157" s="165"/>
      <c r="J157" s="165"/>
      <c r="K157" s="165"/>
      <c r="L157" s="165"/>
      <c r="M157" s="166">
        <f t="shared" si="12"/>
        <v>0</v>
      </c>
      <c r="N157" s="173"/>
      <c r="X157" s="132"/>
      <c r="Y157" s="132"/>
      <c r="Z157" s="132"/>
    </row>
    <row r="158" spans="1:26" ht="18" customHeight="1">
      <c r="A158" s="159">
        <f t="shared" si="13"/>
        <v>0</v>
      </c>
      <c r="B158" s="160">
        <f t="shared" si="11"/>
        <v>0</v>
      </c>
      <c r="C158" s="161">
        <f>IF(($P$9-SUM($C$9:C157))&gt;0,$AA$9,0)</f>
        <v>0</v>
      </c>
      <c r="D158" s="162">
        <f>IF(($P$10-SUM($D$9:D157))&gt;0,$AA$10,0)</f>
        <v>0</v>
      </c>
      <c r="E158" s="163">
        <f>IF(P$13&gt;1,"未定",ROUND(((P$9-SUM(C$9:C157))*P$14/100)/12,0))</f>
        <v>0</v>
      </c>
      <c r="F158" s="164">
        <f t="shared" si="10"/>
        <v>0</v>
      </c>
      <c r="G158" s="796"/>
      <c r="H158" s="797"/>
      <c r="I158" s="165"/>
      <c r="J158" s="165"/>
      <c r="K158" s="165"/>
      <c r="L158" s="165"/>
      <c r="M158" s="166">
        <f t="shared" si="12"/>
        <v>0</v>
      </c>
      <c r="N158" s="173"/>
      <c r="X158" s="132"/>
      <c r="Y158" s="132"/>
      <c r="Z158" s="132"/>
    </row>
    <row r="159" spans="1:26" ht="18" customHeight="1">
      <c r="A159" s="159">
        <f t="shared" si="13"/>
        <v>0</v>
      </c>
      <c r="B159" s="160">
        <f t="shared" si="11"/>
        <v>0</v>
      </c>
      <c r="C159" s="161">
        <f>IF(($P$9-SUM($C$9:C158))&gt;0,$AA$9,0)</f>
        <v>0</v>
      </c>
      <c r="D159" s="162">
        <f>IF(($P$10-SUM($D$9:D158))&gt;0,$AA$10,0)</f>
        <v>0</v>
      </c>
      <c r="E159" s="163">
        <f>IF(P$13&gt;1,"未定",ROUND(((P$9-SUM(C$9:C158))*P$14/100)/12,0))</f>
        <v>0</v>
      </c>
      <c r="F159" s="164">
        <f t="shared" si="10"/>
        <v>0</v>
      </c>
      <c r="G159" s="796"/>
      <c r="H159" s="797"/>
      <c r="I159" s="165"/>
      <c r="J159" s="165"/>
      <c r="K159" s="165"/>
      <c r="L159" s="165"/>
      <c r="M159" s="166">
        <f t="shared" si="12"/>
        <v>0</v>
      </c>
      <c r="N159" s="173"/>
      <c r="X159" s="132"/>
      <c r="Y159" s="132"/>
      <c r="Z159" s="132"/>
    </row>
    <row r="160" spans="1:26" ht="18" customHeight="1">
      <c r="A160" s="159">
        <f t="shared" si="13"/>
        <v>0</v>
      </c>
      <c r="B160" s="160">
        <f t="shared" si="11"/>
        <v>0</v>
      </c>
      <c r="C160" s="161">
        <f>IF(($P$9-SUM($C$9:C159))&gt;0,$AA$9,0)</f>
        <v>0</v>
      </c>
      <c r="D160" s="162">
        <f>IF(($P$10-SUM($D$9:D159))&gt;0,$AA$10,0)</f>
        <v>0</v>
      </c>
      <c r="E160" s="163">
        <f>IF(P$13&gt;1,"未定",ROUND(((P$9-SUM(C$9:C159))*P$14/100)/12,0))</f>
        <v>0</v>
      </c>
      <c r="F160" s="164">
        <f t="shared" si="10"/>
        <v>0</v>
      </c>
      <c r="G160" s="796"/>
      <c r="H160" s="797"/>
      <c r="I160" s="165"/>
      <c r="J160" s="165"/>
      <c r="K160" s="165"/>
      <c r="L160" s="165"/>
      <c r="M160" s="166">
        <f t="shared" si="12"/>
        <v>0</v>
      </c>
      <c r="N160" s="173"/>
      <c r="X160" s="132"/>
      <c r="Y160" s="132"/>
      <c r="Z160" s="132"/>
    </row>
    <row r="161" spans="1:26" ht="18" customHeight="1">
      <c r="A161" s="159">
        <f t="shared" si="13"/>
        <v>0</v>
      </c>
      <c r="B161" s="160">
        <f t="shared" si="11"/>
        <v>0</v>
      </c>
      <c r="C161" s="161">
        <f>IF(($P$9-SUM($C$9:C160))&gt;0,$AA$9,0)</f>
        <v>0</v>
      </c>
      <c r="D161" s="162">
        <f>IF(($P$10-SUM($D$9:D160))&gt;0,$AA$10,0)</f>
        <v>0</v>
      </c>
      <c r="E161" s="163">
        <f>IF(P$13&gt;1,"未定",ROUND(((P$9-SUM(C$9:C160))*P$14/100)/12,0))</f>
        <v>0</v>
      </c>
      <c r="F161" s="164">
        <f t="shared" si="10"/>
        <v>0</v>
      </c>
      <c r="G161" s="796"/>
      <c r="H161" s="797"/>
      <c r="I161" s="165"/>
      <c r="J161" s="165"/>
      <c r="K161" s="165"/>
      <c r="L161" s="165"/>
      <c r="M161" s="166">
        <f t="shared" si="12"/>
        <v>0</v>
      </c>
      <c r="N161" s="173"/>
      <c r="X161" s="132"/>
      <c r="Y161" s="132"/>
      <c r="Z161" s="132"/>
    </row>
    <row r="162" spans="1:26" ht="18" customHeight="1">
      <c r="A162" s="159">
        <f t="shared" si="13"/>
        <v>0</v>
      </c>
      <c r="B162" s="160">
        <f t="shared" si="11"/>
        <v>0</v>
      </c>
      <c r="C162" s="161">
        <f>IF(($P$9-SUM($C$9:C161))&gt;0,$AA$9,0)</f>
        <v>0</v>
      </c>
      <c r="D162" s="162">
        <f>IF(($P$10-SUM($D$9:D161))&gt;0,$AA$10,0)</f>
        <v>0</v>
      </c>
      <c r="E162" s="163">
        <f>IF(P$13&gt;1,"未定",ROUND(((P$9-SUM(C$9:C161))*P$14/100)/12,0))</f>
        <v>0</v>
      </c>
      <c r="F162" s="164">
        <f t="shared" si="10"/>
        <v>0</v>
      </c>
      <c r="G162" s="174" t="s">
        <v>496</v>
      </c>
      <c r="H162" s="206">
        <f>IF(P$13&gt;1,"未定",SUM(F153:F164))</f>
        <v>0</v>
      </c>
      <c r="I162" s="165"/>
      <c r="J162" s="165"/>
      <c r="K162" s="165"/>
      <c r="L162" s="165"/>
      <c r="M162" s="166">
        <f t="shared" si="12"/>
        <v>0</v>
      </c>
      <c r="N162" s="173"/>
      <c r="X162" s="132"/>
      <c r="Y162" s="132"/>
      <c r="Z162" s="132"/>
    </row>
    <row r="163" spans="1:26" ht="18" customHeight="1">
      <c r="A163" s="159">
        <f t="shared" si="13"/>
        <v>0</v>
      </c>
      <c r="B163" s="160">
        <f t="shared" si="11"/>
        <v>0</v>
      </c>
      <c r="C163" s="161">
        <f>IF(($P$9-SUM($C$9:C162))&gt;0,$AA$9,0)</f>
        <v>0</v>
      </c>
      <c r="D163" s="162">
        <f>IF(($P$10-SUM($D$9:D162))&gt;0,$AA$10,0)</f>
        <v>0</v>
      </c>
      <c r="E163" s="163">
        <f>IF(P$13&gt;1,"未定",ROUND(((P$9-SUM(C$9:C162))*P$14/100)/12,0))</f>
        <v>0</v>
      </c>
      <c r="F163" s="164">
        <f t="shared" si="10"/>
        <v>0</v>
      </c>
      <c r="G163" s="178" t="s">
        <v>527</v>
      </c>
      <c r="H163" s="179">
        <f>SUM(B153:B164)</f>
        <v>0</v>
      </c>
      <c r="I163" s="165"/>
      <c r="J163" s="165"/>
      <c r="K163" s="165"/>
      <c r="L163" s="165"/>
      <c r="M163" s="166">
        <f t="shared" si="12"/>
        <v>0</v>
      </c>
      <c r="N163" s="173"/>
      <c r="X163" s="132"/>
      <c r="Y163" s="132"/>
      <c r="Z163" s="132"/>
    </row>
    <row r="164" spans="1:26" ht="18" customHeight="1">
      <c r="A164" s="182">
        <f t="shared" si="13"/>
        <v>0</v>
      </c>
      <c r="B164" s="183">
        <f t="shared" si="11"/>
        <v>0</v>
      </c>
      <c r="C164" s="184">
        <f>IF(($P$9-SUM($C$9:C163))&gt;0,$AA$9,0)</f>
        <v>0</v>
      </c>
      <c r="D164" s="185">
        <f>IF(($P$10-SUM($D$9:D163))&gt;0,$AA$10,0)</f>
        <v>0</v>
      </c>
      <c r="E164" s="163">
        <f>IF(P$13&gt;1,"未定",ROUND(((P$9-SUM(C$9:C163))*P$14/100)/12,0))</f>
        <v>0</v>
      </c>
      <c r="F164" s="187">
        <f t="shared" si="10"/>
        <v>0</v>
      </c>
      <c r="G164" s="188" t="s">
        <v>529</v>
      </c>
      <c r="H164" s="189">
        <f>IF(P$13&gt;1,"未定",SUM(E153:E164))</f>
        <v>0</v>
      </c>
      <c r="I164" s="190"/>
      <c r="J164" s="190"/>
      <c r="K164" s="190"/>
      <c r="L164" s="190"/>
      <c r="M164" s="191">
        <f t="shared" si="12"/>
        <v>0</v>
      </c>
      <c r="N164" s="173"/>
      <c r="X164" s="132"/>
      <c r="Y164" s="132"/>
      <c r="Z164" s="132"/>
    </row>
    <row r="165" spans="1:26" ht="18" customHeight="1">
      <c r="A165" s="147">
        <f t="shared" si="13"/>
        <v>0</v>
      </c>
      <c r="B165" s="148">
        <f t="shared" si="11"/>
        <v>0</v>
      </c>
      <c r="C165" s="149">
        <f>IF(($P$9-SUM($C$9:C164))&gt;0,$AA$9,0)</f>
        <v>0</v>
      </c>
      <c r="D165" s="150">
        <f>IF(($P$10-SUM($D$9:D164))&gt;0,$AA$10,0)</f>
        <v>0</v>
      </c>
      <c r="E165" s="151">
        <f>IF(P$13&gt;1,"未定",ROUND(((P$9-SUM(C$9:C164))*P$14/100)/12,0))</f>
        <v>0</v>
      </c>
      <c r="F165" s="152">
        <f t="shared" si="10"/>
        <v>0</v>
      </c>
      <c r="G165" s="794" t="s">
        <v>549</v>
      </c>
      <c r="H165" s="795"/>
      <c r="I165" s="153"/>
      <c r="J165" s="153"/>
      <c r="K165" s="153"/>
      <c r="L165" s="153"/>
      <c r="M165" s="155">
        <f t="shared" si="12"/>
        <v>0</v>
      </c>
      <c r="N165" s="173"/>
      <c r="X165" s="132"/>
      <c r="Y165" s="132"/>
      <c r="Z165" s="132"/>
    </row>
    <row r="166" spans="1:26" ht="18" customHeight="1">
      <c r="A166" s="159">
        <f t="shared" si="13"/>
        <v>0</v>
      </c>
      <c r="B166" s="160">
        <f t="shared" si="11"/>
        <v>0</v>
      </c>
      <c r="C166" s="161">
        <f>IF(($P$9-SUM($C$9:C165))&gt;0,$AA$9,0)</f>
        <v>0</v>
      </c>
      <c r="D166" s="162">
        <f>IF(($P$10-SUM($D$9:D165))&gt;0,$AA$10,0)</f>
        <v>0</v>
      </c>
      <c r="E166" s="163">
        <f>IF(P$13&gt;1,"未定",ROUND(((P$9-SUM(C$9:C165))*P$14/100)/12,0))</f>
        <v>0</v>
      </c>
      <c r="F166" s="164">
        <f t="shared" si="10"/>
        <v>0</v>
      </c>
      <c r="G166" s="796"/>
      <c r="H166" s="797"/>
      <c r="I166" s="165"/>
      <c r="J166" s="165"/>
      <c r="K166" s="165"/>
      <c r="L166" s="165"/>
      <c r="M166" s="166">
        <f t="shared" si="12"/>
        <v>0</v>
      </c>
      <c r="N166" s="173"/>
      <c r="X166" s="132"/>
      <c r="Y166" s="132"/>
      <c r="Z166" s="132"/>
    </row>
    <row r="167" spans="1:26" ht="18" customHeight="1">
      <c r="A167" s="159">
        <f t="shared" si="13"/>
        <v>0</v>
      </c>
      <c r="B167" s="160">
        <f t="shared" si="11"/>
        <v>0</v>
      </c>
      <c r="C167" s="161">
        <f>IF(($P$9-SUM($C$9:C166))&gt;0,$AA$9,0)</f>
        <v>0</v>
      </c>
      <c r="D167" s="162">
        <f>IF(($P$10-SUM($D$9:D166))&gt;0,$AA$10,0)</f>
        <v>0</v>
      </c>
      <c r="E167" s="163">
        <f>IF(P$13&gt;1,"未定",ROUND(((P$9-SUM(C$9:C166))*P$14/100)/12,0))</f>
        <v>0</v>
      </c>
      <c r="F167" s="164">
        <f t="shared" si="10"/>
        <v>0</v>
      </c>
      <c r="G167" s="796"/>
      <c r="H167" s="797"/>
      <c r="I167" s="165"/>
      <c r="J167" s="165"/>
      <c r="K167" s="165"/>
      <c r="L167" s="165"/>
      <c r="M167" s="166">
        <f t="shared" si="12"/>
        <v>0</v>
      </c>
      <c r="N167" s="173"/>
      <c r="X167" s="132"/>
      <c r="Y167" s="132"/>
      <c r="Z167" s="132"/>
    </row>
    <row r="168" spans="1:26" ht="18" customHeight="1">
      <c r="A168" s="159">
        <f t="shared" si="13"/>
        <v>0</v>
      </c>
      <c r="B168" s="160">
        <f t="shared" si="11"/>
        <v>0</v>
      </c>
      <c r="C168" s="161">
        <f>IF(($P$9-SUM($C$9:C167))&gt;0,$AA$9,0)</f>
        <v>0</v>
      </c>
      <c r="D168" s="162">
        <f>IF(($P$10-SUM($D$9:D167))&gt;0,$AA$10,0)</f>
        <v>0</v>
      </c>
      <c r="E168" s="163">
        <f>IF(P$13&gt;1,"未定",ROUND(((P$9-SUM(C$9:C167))*P$14/100)/12,0))</f>
        <v>0</v>
      </c>
      <c r="F168" s="164">
        <f t="shared" si="10"/>
        <v>0</v>
      </c>
      <c r="G168" s="796"/>
      <c r="H168" s="797"/>
      <c r="I168" s="165"/>
      <c r="J168" s="165"/>
      <c r="K168" s="165"/>
      <c r="L168" s="165"/>
      <c r="M168" s="166">
        <f t="shared" si="12"/>
        <v>0</v>
      </c>
      <c r="N168" s="173"/>
      <c r="X168" s="132"/>
      <c r="Y168" s="132"/>
      <c r="Z168" s="132"/>
    </row>
    <row r="169" spans="1:26" ht="18" customHeight="1">
      <c r="A169" s="159">
        <f t="shared" si="13"/>
        <v>0</v>
      </c>
      <c r="B169" s="160">
        <f t="shared" si="11"/>
        <v>0</v>
      </c>
      <c r="C169" s="161">
        <f>IF(($P$9-SUM($C$9:C168))&gt;0,$AA$9,0)</f>
        <v>0</v>
      </c>
      <c r="D169" s="162">
        <f>IF(($P$10-SUM($D$9:D168))&gt;0,$AA$10,0)</f>
        <v>0</v>
      </c>
      <c r="E169" s="163">
        <f>IF(P$13&gt;1,"未定",ROUND(((P$9-SUM(C$9:C168))*P$14/100)/12,0))</f>
        <v>0</v>
      </c>
      <c r="F169" s="164">
        <f t="shared" si="10"/>
        <v>0</v>
      </c>
      <c r="G169" s="796"/>
      <c r="H169" s="797"/>
      <c r="I169" s="165"/>
      <c r="J169" s="165"/>
      <c r="K169" s="165"/>
      <c r="L169" s="165"/>
      <c r="M169" s="166">
        <f t="shared" si="12"/>
        <v>0</v>
      </c>
      <c r="N169" s="173"/>
      <c r="X169" s="132"/>
      <c r="Y169" s="132"/>
      <c r="Z169" s="132"/>
    </row>
    <row r="170" spans="1:26" ht="18" customHeight="1">
      <c r="A170" s="159">
        <f t="shared" si="13"/>
        <v>0</v>
      </c>
      <c r="B170" s="160">
        <f t="shared" si="11"/>
        <v>0</v>
      </c>
      <c r="C170" s="161">
        <f>IF(($P$9-SUM($C$9:C169))&gt;0,$AA$9,0)</f>
        <v>0</v>
      </c>
      <c r="D170" s="162">
        <f>IF(($P$10-SUM($D$9:D169))&gt;0,$AA$10,0)</f>
        <v>0</v>
      </c>
      <c r="E170" s="163">
        <f>IF(P$13&gt;1,"未定",ROUND(((P$9-SUM(C$9:C169))*P$14/100)/12,0))</f>
        <v>0</v>
      </c>
      <c r="F170" s="164">
        <f t="shared" si="10"/>
        <v>0</v>
      </c>
      <c r="G170" s="796"/>
      <c r="H170" s="797"/>
      <c r="I170" s="165"/>
      <c r="J170" s="165"/>
      <c r="K170" s="165"/>
      <c r="L170" s="165"/>
      <c r="M170" s="166">
        <f t="shared" si="12"/>
        <v>0</v>
      </c>
      <c r="N170" s="173"/>
      <c r="X170" s="132"/>
      <c r="Y170" s="132"/>
      <c r="Z170" s="132"/>
    </row>
    <row r="171" spans="1:26" ht="18" customHeight="1">
      <c r="A171" s="159">
        <f t="shared" si="13"/>
        <v>0</v>
      </c>
      <c r="B171" s="160">
        <f t="shared" si="11"/>
        <v>0</v>
      </c>
      <c r="C171" s="161">
        <f>IF(($P$9-SUM($C$9:C170))&gt;0,$AA$9,0)</f>
        <v>0</v>
      </c>
      <c r="D171" s="162">
        <f>IF(($P$10-SUM($D$9:D170))&gt;0,$AA$10,0)</f>
        <v>0</v>
      </c>
      <c r="E171" s="163">
        <f>IF(P$13&gt;1,"未定",ROUND(((P$9-SUM(C$9:C170))*P$14/100)/12,0))</f>
        <v>0</v>
      </c>
      <c r="F171" s="164">
        <f t="shared" si="10"/>
        <v>0</v>
      </c>
      <c r="G171" s="796"/>
      <c r="H171" s="797"/>
      <c r="I171" s="165"/>
      <c r="J171" s="165"/>
      <c r="K171" s="165"/>
      <c r="L171" s="165"/>
      <c r="M171" s="166">
        <f t="shared" si="12"/>
        <v>0</v>
      </c>
      <c r="N171" s="173"/>
      <c r="X171" s="132"/>
      <c r="Y171" s="132"/>
      <c r="Z171" s="132"/>
    </row>
    <row r="172" spans="1:26" ht="18" customHeight="1">
      <c r="A172" s="159">
        <f t="shared" si="13"/>
        <v>0</v>
      </c>
      <c r="B172" s="160">
        <f t="shared" si="11"/>
        <v>0</v>
      </c>
      <c r="C172" s="161">
        <f>IF(($P$9-SUM($C$9:C171))&gt;0,$AA$9,0)</f>
        <v>0</v>
      </c>
      <c r="D172" s="162">
        <f>IF(($P$10-SUM($D$9:D171))&gt;0,$AA$10,0)</f>
        <v>0</v>
      </c>
      <c r="E172" s="163">
        <f>IF(P$13&gt;1,"未定",ROUND(((P$9-SUM(C$9:C171))*P$14/100)/12,0))</f>
        <v>0</v>
      </c>
      <c r="F172" s="164">
        <f t="shared" si="10"/>
        <v>0</v>
      </c>
      <c r="G172" s="796"/>
      <c r="H172" s="797"/>
      <c r="I172" s="165"/>
      <c r="J172" s="165"/>
      <c r="K172" s="165"/>
      <c r="L172" s="165"/>
      <c r="M172" s="166">
        <f t="shared" si="12"/>
        <v>0</v>
      </c>
      <c r="N172" s="173"/>
      <c r="X172" s="132"/>
      <c r="Y172" s="132"/>
      <c r="Z172" s="132"/>
    </row>
    <row r="173" spans="1:26" ht="18" customHeight="1">
      <c r="A173" s="159">
        <f t="shared" si="13"/>
        <v>0</v>
      </c>
      <c r="B173" s="160">
        <f t="shared" si="11"/>
        <v>0</v>
      </c>
      <c r="C173" s="161">
        <f>IF(($P$9-SUM($C$9:C172))&gt;0,$AA$9,0)</f>
        <v>0</v>
      </c>
      <c r="D173" s="162">
        <f>IF(($P$10-SUM($D$9:D172))&gt;0,$AA$10,0)</f>
        <v>0</v>
      </c>
      <c r="E173" s="163">
        <f>IF(P$13&gt;1,"未定",ROUND(((P$9-SUM(C$9:C172))*P$14/100)/12,0))</f>
        <v>0</v>
      </c>
      <c r="F173" s="164">
        <f t="shared" si="10"/>
        <v>0</v>
      </c>
      <c r="G173" s="796"/>
      <c r="H173" s="797"/>
      <c r="I173" s="165"/>
      <c r="J173" s="165"/>
      <c r="K173" s="165"/>
      <c r="L173" s="165"/>
      <c r="M173" s="166">
        <f t="shared" si="12"/>
        <v>0</v>
      </c>
      <c r="N173" s="173"/>
      <c r="X173" s="132"/>
      <c r="Y173" s="132"/>
      <c r="Z173" s="132"/>
    </row>
    <row r="174" spans="1:26" ht="18" customHeight="1">
      <c r="A174" s="159">
        <f t="shared" si="13"/>
        <v>0</v>
      </c>
      <c r="B174" s="160">
        <f t="shared" si="11"/>
        <v>0</v>
      </c>
      <c r="C174" s="161">
        <f>IF(($P$9-SUM($C$9:C173))&gt;0,$AA$9,0)</f>
        <v>0</v>
      </c>
      <c r="D174" s="162">
        <f>IF(($P$10-SUM($D$9:D173))&gt;0,$AA$10,0)</f>
        <v>0</v>
      </c>
      <c r="E174" s="163">
        <f>IF(P$13&gt;1,"未定",ROUND(((P$9-SUM(C$9:C173))*P$14/100)/12,0))</f>
        <v>0</v>
      </c>
      <c r="F174" s="164">
        <f t="shared" si="10"/>
        <v>0</v>
      </c>
      <c r="G174" s="174" t="s">
        <v>496</v>
      </c>
      <c r="H174" s="206">
        <f>IF(P$13&gt;1,"未定",SUM(F165:F176))</f>
        <v>0</v>
      </c>
      <c r="I174" s="165"/>
      <c r="J174" s="165"/>
      <c r="K174" s="165"/>
      <c r="L174" s="165"/>
      <c r="M174" s="166">
        <f t="shared" si="12"/>
        <v>0</v>
      </c>
      <c r="N174" s="173"/>
      <c r="X174" s="132"/>
      <c r="Y174" s="132"/>
      <c r="Z174" s="132"/>
    </row>
    <row r="175" spans="1:26" ht="18" customHeight="1">
      <c r="A175" s="159">
        <f t="shared" si="13"/>
        <v>0</v>
      </c>
      <c r="B175" s="160">
        <f t="shared" si="11"/>
        <v>0</v>
      </c>
      <c r="C175" s="161">
        <f>IF(($P$9-SUM($C$9:C174))&gt;0,$AA$9,0)</f>
        <v>0</v>
      </c>
      <c r="D175" s="162">
        <f>IF(($P$10-SUM($D$9:D174))&gt;0,$AA$10,0)</f>
        <v>0</v>
      </c>
      <c r="E175" s="163">
        <f>IF(P$13&gt;1,"未定",ROUND(((P$9-SUM(C$9:C174))*P$14/100)/12,0))</f>
        <v>0</v>
      </c>
      <c r="F175" s="164">
        <f t="shared" si="10"/>
        <v>0</v>
      </c>
      <c r="G175" s="178" t="s">
        <v>527</v>
      </c>
      <c r="H175" s="179">
        <f>SUM(B165:B176)</f>
        <v>0</v>
      </c>
      <c r="I175" s="165"/>
      <c r="J175" s="165"/>
      <c r="K175" s="165"/>
      <c r="L175" s="165"/>
      <c r="M175" s="166">
        <f t="shared" si="12"/>
        <v>0</v>
      </c>
      <c r="N175" s="173"/>
      <c r="X175" s="132"/>
      <c r="Y175" s="132"/>
      <c r="Z175" s="132"/>
    </row>
    <row r="176" spans="1:26" ht="18" customHeight="1">
      <c r="A176" s="182">
        <f t="shared" si="13"/>
        <v>0</v>
      </c>
      <c r="B176" s="183">
        <f t="shared" si="11"/>
        <v>0</v>
      </c>
      <c r="C176" s="184">
        <f>IF(($P$9-SUM($C$9:C175))&gt;0,$AA$9,0)</f>
        <v>0</v>
      </c>
      <c r="D176" s="185">
        <f>IF(($P$10-SUM($D$9:D175))&gt;0,$AA$10,0)</f>
        <v>0</v>
      </c>
      <c r="E176" s="163">
        <f>IF(P$13&gt;1,"未定",ROUND(((P$9-SUM(C$9:C175))*P$14/100)/12,0))</f>
        <v>0</v>
      </c>
      <c r="F176" s="187">
        <f t="shared" si="10"/>
        <v>0</v>
      </c>
      <c r="G176" s="188" t="s">
        <v>529</v>
      </c>
      <c r="H176" s="189">
        <f>IF(P$13&gt;1,"未定",SUM(E165:E176))</f>
        <v>0</v>
      </c>
      <c r="I176" s="190"/>
      <c r="J176" s="190"/>
      <c r="K176" s="190"/>
      <c r="L176" s="190"/>
      <c r="M176" s="191">
        <f t="shared" si="12"/>
        <v>0</v>
      </c>
      <c r="N176" s="173"/>
      <c r="X176" s="132"/>
      <c r="Y176" s="132"/>
      <c r="Z176" s="132"/>
    </row>
    <row r="177" spans="1:26" ht="18" customHeight="1">
      <c r="A177" s="147">
        <f t="shared" si="13"/>
        <v>0</v>
      </c>
      <c r="B177" s="148">
        <f t="shared" si="11"/>
        <v>0</v>
      </c>
      <c r="C177" s="149">
        <f>IF(($P$9-SUM($C$9:C176))&gt;0,$AA$9,0)</f>
        <v>0</v>
      </c>
      <c r="D177" s="150">
        <f>IF(($P$10-SUM($D$9:D176))&gt;0,$AA$10,0)</f>
        <v>0</v>
      </c>
      <c r="E177" s="151">
        <f>IF(P$13&gt;1,"未定",ROUND(((P$9-SUM(C$9:C176))*P$14/100)/12,0))</f>
        <v>0</v>
      </c>
      <c r="F177" s="152">
        <f t="shared" si="10"/>
        <v>0</v>
      </c>
      <c r="G177" s="794" t="s">
        <v>550</v>
      </c>
      <c r="H177" s="795"/>
      <c r="I177" s="153"/>
      <c r="J177" s="153"/>
      <c r="K177" s="153"/>
      <c r="L177" s="153"/>
      <c r="M177" s="155">
        <f t="shared" si="12"/>
        <v>0</v>
      </c>
      <c r="N177" s="173"/>
      <c r="X177" s="132"/>
      <c r="Y177" s="132"/>
      <c r="Z177" s="132"/>
    </row>
    <row r="178" spans="1:26" ht="18" customHeight="1">
      <c r="A178" s="159">
        <f t="shared" si="13"/>
        <v>0</v>
      </c>
      <c r="B178" s="160">
        <f t="shared" si="11"/>
        <v>0</v>
      </c>
      <c r="C178" s="161">
        <f>IF(($P$9-SUM($C$9:C177))&gt;0,$AA$9,0)</f>
        <v>0</v>
      </c>
      <c r="D178" s="162">
        <f>IF(($P$10-SUM($D$9:D177))&gt;0,$AA$10,0)</f>
        <v>0</v>
      </c>
      <c r="E178" s="163">
        <f>IF(P$13&gt;1,"未定",ROUND(((P$9-SUM(C$9:C177))*P$14/100)/12,0))</f>
        <v>0</v>
      </c>
      <c r="F178" s="164">
        <f t="shared" si="10"/>
        <v>0</v>
      </c>
      <c r="G178" s="796"/>
      <c r="H178" s="797"/>
      <c r="I178" s="165"/>
      <c r="J178" s="165"/>
      <c r="K178" s="165"/>
      <c r="L178" s="165"/>
      <c r="M178" s="166">
        <f t="shared" si="12"/>
        <v>0</v>
      </c>
      <c r="N178" s="173"/>
      <c r="X178" s="132"/>
      <c r="Y178" s="132"/>
      <c r="Z178" s="132"/>
    </row>
    <row r="179" spans="1:26" ht="18" customHeight="1">
      <c r="A179" s="159">
        <f t="shared" si="13"/>
        <v>0</v>
      </c>
      <c r="B179" s="160">
        <f t="shared" si="11"/>
        <v>0</v>
      </c>
      <c r="C179" s="161">
        <f>IF(($P$9-SUM($C$9:C178))&gt;0,$AA$9,0)</f>
        <v>0</v>
      </c>
      <c r="D179" s="162">
        <f>IF(($P$10-SUM($D$9:D178))&gt;0,$AA$10,0)</f>
        <v>0</v>
      </c>
      <c r="E179" s="163">
        <f>IF(P$13&gt;1,"未定",ROUND(((P$9-SUM(C$9:C178))*P$14/100)/12,0))</f>
        <v>0</v>
      </c>
      <c r="F179" s="164">
        <f t="shared" si="10"/>
        <v>0</v>
      </c>
      <c r="G179" s="796"/>
      <c r="H179" s="797"/>
      <c r="I179" s="165"/>
      <c r="J179" s="165"/>
      <c r="K179" s="165"/>
      <c r="L179" s="165"/>
      <c r="M179" s="166">
        <f t="shared" si="12"/>
        <v>0</v>
      </c>
      <c r="N179" s="173"/>
      <c r="X179" s="132"/>
      <c r="Y179" s="132"/>
      <c r="Z179" s="132"/>
    </row>
    <row r="180" spans="1:26" ht="18" customHeight="1">
      <c r="A180" s="159">
        <f t="shared" si="13"/>
        <v>0</v>
      </c>
      <c r="B180" s="160">
        <f t="shared" si="11"/>
        <v>0</v>
      </c>
      <c r="C180" s="161">
        <f>IF(($P$9-SUM($C$9:C179))&gt;0,$AA$9,0)</f>
        <v>0</v>
      </c>
      <c r="D180" s="162">
        <f>IF(($P$10-SUM($D$9:D179))&gt;0,$AA$10,0)</f>
        <v>0</v>
      </c>
      <c r="E180" s="163">
        <f>IF(P$13&gt;1,"未定",ROUND(((P$9-SUM(C$9:C179))*P$14/100)/12,0))</f>
        <v>0</v>
      </c>
      <c r="F180" s="164">
        <f t="shared" si="10"/>
        <v>0</v>
      </c>
      <c r="G180" s="796"/>
      <c r="H180" s="797"/>
      <c r="I180" s="165"/>
      <c r="J180" s="165"/>
      <c r="K180" s="165"/>
      <c r="L180" s="165"/>
      <c r="M180" s="166">
        <f t="shared" si="12"/>
        <v>0</v>
      </c>
      <c r="N180" s="173"/>
      <c r="X180" s="132"/>
      <c r="Y180" s="132"/>
      <c r="Z180" s="132"/>
    </row>
    <row r="181" spans="1:26" ht="18" customHeight="1">
      <c r="A181" s="159">
        <f t="shared" si="13"/>
        <v>0</v>
      </c>
      <c r="B181" s="160">
        <f t="shared" si="11"/>
        <v>0</v>
      </c>
      <c r="C181" s="161">
        <f>IF(($P$9-SUM($C$9:C180))&gt;0,$AA$9,0)</f>
        <v>0</v>
      </c>
      <c r="D181" s="162">
        <f>IF(($P$10-SUM($D$9:D180))&gt;0,$AA$10,0)</f>
        <v>0</v>
      </c>
      <c r="E181" s="163">
        <f>IF(P$13&gt;1,"未定",ROUND(((P$9-SUM(C$9:C180))*P$14/100)/12,0))</f>
        <v>0</v>
      </c>
      <c r="F181" s="164">
        <f t="shared" si="10"/>
        <v>0</v>
      </c>
      <c r="G181" s="796"/>
      <c r="H181" s="797"/>
      <c r="I181" s="165"/>
      <c r="J181" s="165"/>
      <c r="K181" s="165"/>
      <c r="L181" s="165"/>
      <c r="M181" s="166">
        <f t="shared" si="12"/>
        <v>0</v>
      </c>
      <c r="N181" s="173"/>
      <c r="X181" s="132"/>
      <c r="Y181" s="132"/>
      <c r="Z181" s="132"/>
    </row>
    <row r="182" spans="1:26" ht="18" customHeight="1">
      <c r="A182" s="159">
        <f t="shared" si="13"/>
        <v>0</v>
      </c>
      <c r="B182" s="160">
        <f t="shared" si="11"/>
        <v>0</v>
      </c>
      <c r="C182" s="161">
        <f>IF(($P$9-SUM($C$9:C181))&gt;0,$AA$9,0)</f>
        <v>0</v>
      </c>
      <c r="D182" s="162">
        <f>IF(($P$10-SUM($D$9:D181))&gt;0,$AA$10,0)</f>
        <v>0</v>
      </c>
      <c r="E182" s="163">
        <f>IF(P$13&gt;1,"未定",ROUND(((P$9-SUM(C$9:C181))*P$14/100)/12,0))</f>
        <v>0</v>
      </c>
      <c r="F182" s="164">
        <f t="shared" si="10"/>
        <v>0</v>
      </c>
      <c r="G182" s="796"/>
      <c r="H182" s="797"/>
      <c r="I182" s="165"/>
      <c r="J182" s="165"/>
      <c r="K182" s="165"/>
      <c r="L182" s="165"/>
      <c r="M182" s="166">
        <f t="shared" si="12"/>
        <v>0</v>
      </c>
      <c r="N182" s="173"/>
      <c r="X182" s="132"/>
      <c r="Y182" s="132"/>
      <c r="Z182" s="132"/>
    </row>
    <row r="183" spans="1:26" ht="18" customHeight="1">
      <c r="A183" s="159">
        <f t="shared" si="13"/>
        <v>0</v>
      </c>
      <c r="B183" s="160">
        <f t="shared" si="11"/>
        <v>0</v>
      </c>
      <c r="C183" s="161">
        <f>IF(($P$9-SUM($C$9:C182))&gt;0,$AA$9,0)</f>
        <v>0</v>
      </c>
      <c r="D183" s="162">
        <f>IF(($P$10-SUM($D$9:D182))&gt;0,$AA$10,0)</f>
        <v>0</v>
      </c>
      <c r="E183" s="163">
        <f>IF(P$13&gt;1,"未定",ROUND(((P$9-SUM(C$9:C182))*P$14/100)/12,0))</f>
        <v>0</v>
      </c>
      <c r="F183" s="164">
        <f t="shared" si="10"/>
        <v>0</v>
      </c>
      <c r="G183" s="796"/>
      <c r="H183" s="797"/>
      <c r="I183" s="165"/>
      <c r="J183" s="165"/>
      <c r="K183" s="165"/>
      <c r="L183" s="165"/>
      <c r="M183" s="166">
        <f t="shared" si="12"/>
        <v>0</v>
      </c>
      <c r="N183" s="173"/>
      <c r="X183" s="132"/>
      <c r="Y183" s="132"/>
      <c r="Z183" s="132"/>
    </row>
    <row r="184" spans="1:26" ht="18" customHeight="1">
      <c r="A184" s="159">
        <f t="shared" si="13"/>
        <v>0</v>
      </c>
      <c r="B184" s="160">
        <f t="shared" si="11"/>
        <v>0</v>
      </c>
      <c r="C184" s="161">
        <f>IF(($P$9-SUM($C$9:C183))&gt;0,$AA$9,0)</f>
        <v>0</v>
      </c>
      <c r="D184" s="162">
        <f>IF(($P$10-SUM($D$9:D183))&gt;0,$AA$10,0)</f>
        <v>0</v>
      </c>
      <c r="E184" s="163">
        <f>IF(P$13&gt;1,"未定",ROUND(((P$9-SUM(C$9:C183))*P$14/100)/12,0))</f>
        <v>0</v>
      </c>
      <c r="F184" s="164">
        <f t="shared" si="10"/>
        <v>0</v>
      </c>
      <c r="G184" s="796"/>
      <c r="H184" s="797"/>
      <c r="I184" s="165"/>
      <c r="J184" s="165"/>
      <c r="K184" s="165"/>
      <c r="L184" s="165"/>
      <c r="M184" s="166">
        <f t="shared" si="12"/>
        <v>0</v>
      </c>
      <c r="N184" s="173"/>
      <c r="X184" s="132"/>
      <c r="Y184" s="132"/>
      <c r="Z184" s="132"/>
    </row>
    <row r="185" spans="1:26" ht="18" customHeight="1">
      <c r="A185" s="159">
        <f t="shared" si="13"/>
        <v>0</v>
      </c>
      <c r="B185" s="160">
        <f t="shared" si="11"/>
        <v>0</v>
      </c>
      <c r="C185" s="161">
        <f>IF(($P$9-SUM($C$9:C184))&gt;0,$AA$9,0)</f>
        <v>0</v>
      </c>
      <c r="D185" s="162">
        <f>IF(($P$10-SUM($D$9:D184))&gt;0,$AA$10,0)</f>
        <v>0</v>
      </c>
      <c r="E185" s="163">
        <f>IF(P$13&gt;1,"未定",ROUND(((P$9-SUM(C$9:C184))*P$14/100)/12,0))</f>
        <v>0</v>
      </c>
      <c r="F185" s="164">
        <f t="shared" si="10"/>
        <v>0</v>
      </c>
      <c r="G185" s="796"/>
      <c r="H185" s="797"/>
      <c r="I185" s="165"/>
      <c r="J185" s="165"/>
      <c r="K185" s="165"/>
      <c r="L185" s="165"/>
      <c r="M185" s="166">
        <f t="shared" si="12"/>
        <v>0</v>
      </c>
      <c r="N185" s="173"/>
      <c r="X185" s="132"/>
      <c r="Y185" s="132"/>
      <c r="Z185" s="132"/>
    </row>
    <row r="186" spans="1:26" ht="18" customHeight="1">
      <c r="A186" s="159">
        <f t="shared" si="13"/>
        <v>0</v>
      </c>
      <c r="B186" s="160">
        <f t="shared" si="11"/>
        <v>0</v>
      </c>
      <c r="C186" s="161">
        <f>IF(($P$9-SUM($C$9:C185))&gt;0,$AA$9,0)</f>
        <v>0</v>
      </c>
      <c r="D186" s="162">
        <f>IF(($P$10-SUM($D$9:D185))&gt;0,$AA$10,0)</f>
        <v>0</v>
      </c>
      <c r="E186" s="163">
        <f>IF(P$13&gt;1,"未定",ROUND(((P$9-SUM(C$9:C185))*P$14/100)/12,0))</f>
        <v>0</v>
      </c>
      <c r="F186" s="164">
        <f t="shared" si="10"/>
        <v>0</v>
      </c>
      <c r="G186" s="174" t="s">
        <v>496</v>
      </c>
      <c r="H186" s="206">
        <f>IF(P$13&gt;1,"未定",SUM(F177:F188))</f>
        <v>0</v>
      </c>
      <c r="I186" s="165"/>
      <c r="J186" s="165"/>
      <c r="K186" s="165"/>
      <c r="L186" s="165"/>
      <c r="M186" s="166">
        <f t="shared" si="12"/>
        <v>0</v>
      </c>
      <c r="N186" s="173"/>
      <c r="X186" s="132"/>
      <c r="Y186" s="132"/>
      <c r="Z186" s="132"/>
    </row>
    <row r="187" spans="1:26" ht="18" customHeight="1">
      <c r="A187" s="159">
        <f t="shared" si="13"/>
        <v>0</v>
      </c>
      <c r="B187" s="160">
        <f t="shared" si="11"/>
        <v>0</v>
      </c>
      <c r="C187" s="161">
        <f>IF(($P$9-SUM($C$9:C186))&gt;0,$AA$9,0)</f>
        <v>0</v>
      </c>
      <c r="D187" s="162">
        <f>IF(($P$10-SUM($D$9:D186))&gt;0,$AA$10,0)</f>
        <v>0</v>
      </c>
      <c r="E187" s="163">
        <f>IF(P$13&gt;1,"未定",ROUND(((P$9-SUM(C$9:C186))*P$14/100)/12,0))</f>
        <v>0</v>
      </c>
      <c r="F187" s="164">
        <f t="shared" si="10"/>
        <v>0</v>
      </c>
      <c r="G187" s="178" t="s">
        <v>527</v>
      </c>
      <c r="H187" s="179">
        <f>SUM(B177:B188)</f>
        <v>0</v>
      </c>
      <c r="I187" s="165"/>
      <c r="J187" s="165"/>
      <c r="K187" s="165"/>
      <c r="L187" s="165"/>
      <c r="M187" s="166">
        <f t="shared" si="12"/>
        <v>0</v>
      </c>
      <c r="N187" s="173"/>
      <c r="X187" s="132"/>
      <c r="Y187" s="132"/>
      <c r="Z187" s="132"/>
    </row>
    <row r="188" spans="1:26" ht="18" customHeight="1">
      <c r="A188" s="182">
        <f t="shared" si="13"/>
        <v>0</v>
      </c>
      <c r="B188" s="183">
        <f t="shared" si="11"/>
        <v>0</v>
      </c>
      <c r="C188" s="184">
        <f>IF(($P$9-SUM($C$9:C187))&gt;0,$AA$9,0)</f>
        <v>0</v>
      </c>
      <c r="D188" s="185">
        <f>IF(($P$10-SUM($D$9:D187))&gt;0,$AA$10,0)</f>
        <v>0</v>
      </c>
      <c r="E188" s="186">
        <f>IF(P$13&gt;1,"未定",ROUND(((P$9-SUM(C$9:C187))*P$14/100)/12,0))</f>
        <v>0</v>
      </c>
      <c r="F188" s="187">
        <f t="shared" si="10"/>
        <v>0</v>
      </c>
      <c r="G188" s="188" t="s">
        <v>529</v>
      </c>
      <c r="H188" s="189">
        <f>IF(P$13&gt;1,"未定",SUM(E177:E188))</f>
        <v>0</v>
      </c>
      <c r="I188" s="190"/>
      <c r="J188" s="190"/>
      <c r="K188" s="190"/>
      <c r="L188" s="190"/>
      <c r="M188" s="191">
        <f t="shared" si="12"/>
        <v>0</v>
      </c>
      <c r="N188" s="173"/>
      <c r="X188" s="132"/>
      <c r="Y188" s="132"/>
      <c r="Z188" s="132"/>
    </row>
    <row r="189" spans="1:26" ht="18" customHeight="1">
      <c r="A189" s="147">
        <f t="shared" si="13"/>
        <v>0</v>
      </c>
      <c r="B189" s="148">
        <f t="shared" si="11"/>
        <v>0</v>
      </c>
      <c r="C189" s="149">
        <f>IF(($P$9-SUM($C$9:C188))&gt;0,$AA$9,0)</f>
        <v>0</v>
      </c>
      <c r="D189" s="150">
        <f>IF(($P$10-SUM($D$9:D188))&gt;0,$AA$10,0)</f>
        <v>0</v>
      </c>
      <c r="E189" s="151">
        <f>IF(P$13&gt;1,"未定",ROUND(((P$9-SUM(C$9:C188))*P$14/100)/12,0))</f>
        <v>0</v>
      </c>
      <c r="F189" s="152">
        <f t="shared" si="10"/>
        <v>0</v>
      </c>
      <c r="G189" s="794" t="s">
        <v>551</v>
      </c>
      <c r="H189" s="795"/>
      <c r="I189" s="153"/>
      <c r="J189" s="153"/>
      <c r="K189" s="153"/>
      <c r="L189" s="153"/>
      <c r="M189" s="155">
        <f t="shared" si="12"/>
        <v>0</v>
      </c>
      <c r="N189" s="173"/>
      <c r="X189" s="132"/>
      <c r="Y189" s="132"/>
      <c r="Z189" s="132"/>
    </row>
    <row r="190" spans="1:26" ht="18" customHeight="1">
      <c r="A190" s="159">
        <f t="shared" si="13"/>
        <v>0</v>
      </c>
      <c r="B190" s="160">
        <f t="shared" si="11"/>
        <v>0</v>
      </c>
      <c r="C190" s="161">
        <f>IF(($P$9-SUM($C$9:C189))&gt;0,$AA$9,0)</f>
        <v>0</v>
      </c>
      <c r="D190" s="162">
        <f>IF(($P$10-SUM($D$9:D189))&gt;0,$AA$10,0)</f>
        <v>0</v>
      </c>
      <c r="E190" s="163">
        <f>IF(P$13&gt;1,"未定",ROUND(((P$9-SUM(C$9:C189))*P$14/100)/12,0))</f>
        <v>0</v>
      </c>
      <c r="F190" s="164">
        <f t="shared" si="10"/>
        <v>0</v>
      </c>
      <c r="G190" s="796"/>
      <c r="H190" s="797"/>
      <c r="I190" s="165"/>
      <c r="J190" s="165"/>
      <c r="K190" s="165"/>
      <c r="L190" s="165"/>
      <c r="M190" s="166">
        <f t="shared" si="12"/>
        <v>0</v>
      </c>
      <c r="N190" s="173"/>
      <c r="X190" s="132"/>
      <c r="Y190" s="132"/>
      <c r="Z190" s="132"/>
    </row>
    <row r="191" spans="1:26" ht="18" customHeight="1">
      <c r="A191" s="159">
        <f t="shared" si="13"/>
        <v>0</v>
      </c>
      <c r="B191" s="160">
        <f t="shared" si="11"/>
        <v>0</v>
      </c>
      <c r="C191" s="161">
        <f>IF(($P$9-SUM($C$9:C190))&gt;0,$AA$9,0)</f>
        <v>0</v>
      </c>
      <c r="D191" s="162">
        <f>IF(($P$10-SUM($D$9:D190))&gt;0,$AA$10,0)</f>
        <v>0</v>
      </c>
      <c r="E191" s="163">
        <f>IF(P$13&gt;1,"未定",ROUND(((P$9-SUM(C$9:C190))*P$14/100)/12,0))</f>
        <v>0</v>
      </c>
      <c r="F191" s="164">
        <f t="shared" si="10"/>
        <v>0</v>
      </c>
      <c r="G191" s="796"/>
      <c r="H191" s="797"/>
      <c r="I191" s="165"/>
      <c r="J191" s="165"/>
      <c r="K191" s="165"/>
      <c r="L191" s="165"/>
      <c r="M191" s="166">
        <f t="shared" si="12"/>
        <v>0</v>
      </c>
      <c r="N191" s="173"/>
      <c r="X191" s="132"/>
      <c r="Y191" s="132"/>
      <c r="Z191" s="132"/>
    </row>
    <row r="192" spans="1:26" ht="18" customHeight="1">
      <c r="A192" s="159">
        <f t="shared" si="13"/>
        <v>0</v>
      </c>
      <c r="B192" s="160">
        <f t="shared" si="11"/>
        <v>0</v>
      </c>
      <c r="C192" s="161">
        <f>IF(($P$9-SUM($C$9:C191))&gt;0,$AA$9,0)</f>
        <v>0</v>
      </c>
      <c r="D192" s="162">
        <f>IF(($P$10-SUM($D$9:D191))&gt;0,$AA$10,0)</f>
        <v>0</v>
      </c>
      <c r="E192" s="163">
        <f>IF(P$13&gt;1,"未定",ROUND(((P$9-SUM(C$9:C191))*P$14/100)/12,0))</f>
        <v>0</v>
      </c>
      <c r="F192" s="164">
        <f t="shared" si="10"/>
        <v>0</v>
      </c>
      <c r="G192" s="796"/>
      <c r="H192" s="797"/>
      <c r="I192" s="165"/>
      <c r="J192" s="165"/>
      <c r="K192" s="165"/>
      <c r="L192" s="165"/>
      <c r="M192" s="166">
        <f t="shared" si="12"/>
        <v>0</v>
      </c>
      <c r="N192" s="173"/>
      <c r="X192" s="132"/>
      <c r="Y192" s="132"/>
      <c r="Z192" s="132"/>
    </row>
    <row r="193" spans="1:26" ht="18" customHeight="1">
      <c r="A193" s="159">
        <f t="shared" si="13"/>
        <v>0</v>
      </c>
      <c r="B193" s="160">
        <f t="shared" si="11"/>
        <v>0</v>
      </c>
      <c r="C193" s="161">
        <f>IF(($P$9-SUM($C$9:C192))&gt;0,$AA$9,0)</f>
        <v>0</v>
      </c>
      <c r="D193" s="162">
        <f>IF(($P$10-SUM($D$9:D192))&gt;0,$AA$10,0)</f>
        <v>0</v>
      </c>
      <c r="E193" s="163">
        <f>IF(P$13&gt;1,"未定",ROUND(((P$9-SUM(C$9:C192))*P$14/100)/12,0))</f>
        <v>0</v>
      </c>
      <c r="F193" s="164">
        <f t="shared" ref="F193:F256" si="14">IF(P$13&gt;1,"未定",B193+E193)</f>
        <v>0</v>
      </c>
      <c r="G193" s="796"/>
      <c r="H193" s="797"/>
      <c r="I193" s="165"/>
      <c r="J193" s="165"/>
      <c r="K193" s="165"/>
      <c r="L193" s="165"/>
      <c r="M193" s="166">
        <f t="shared" si="12"/>
        <v>0</v>
      </c>
      <c r="N193" s="173"/>
      <c r="X193" s="132"/>
      <c r="Y193" s="132"/>
      <c r="Z193" s="132"/>
    </row>
    <row r="194" spans="1:26" ht="18" customHeight="1">
      <c r="A194" s="159">
        <f t="shared" si="13"/>
        <v>0</v>
      </c>
      <c r="B194" s="160">
        <f t="shared" si="11"/>
        <v>0</v>
      </c>
      <c r="C194" s="161">
        <f>IF(($P$9-SUM($C$9:C193))&gt;0,$AA$9,0)</f>
        <v>0</v>
      </c>
      <c r="D194" s="162">
        <f>IF(($P$10-SUM($D$9:D193))&gt;0,$AA$10,0)</f>
        <v>0</v>
      </c>
      <c r="E194" s="163">
        <f>IF(P$13&gt;1,"未定",ROUND(((P$9-SUM(C$9:C193))*P$14/100)/12,0))</f>
        <v>0</v>
      </c>
      <c r="F194" s="164">
        <f t="shared" si="14"/>
        <v>0</v>
      </c>
      <c r="G194" s="796"/>
      <c r="H194" s="797"/>
      <c r="I194" s="165"/>
      <c r="J194" s="165"/>
      <c r="K194" s="165"/>
      <c r="L194" s="165"/>
      <c r="M194" s="166">
        <f t="shared" si="12"/>
        <v>0</v>
      </c>
      <c r="N194" s="173"/>
      <c r="X194" s="132"/>
      <c r="Y194" s="132"/>
      <c r="Z194" s="132"/>
    </row>
    <row r="195" spans="1:26" ht="18" customHeight="1">
      <c r="A195" s="159">
        <f t="shared" si="13"/>
        <v>0</v>
      </c>
      <c r="B195" s="160">
        <f t="shared" si="11"/>
        <v>0</v>
      </c>
      <c r="C195" s="161">
        <f>IF(($P$9-SUM($C$9:C194))&gt;0,$AA$9,0)</f>
        <v>0</v>
      </c>
      <c r="D195" s="162">
        <f>IF(($P$10-SUM($D$9:D194))&gt;0,$AA$10,0)</f>
        <v>0</v>
      </c>
      <c r="E195" s="163">
        <f>IF(P$13&gt;1,"未定",ROUND(((P$9-SUM(C$9:C194))*P$14/100)/12,0))</f>
        <v>0</v>
      </c>
      <c r="F195" s="164">
        <f t="shared" si="14"/>
        <v>0</v>
      </c>
      <c r="G195" s="796"/>
      <c r="H195" s="797"/>
      <c r="I195" s="165"/>
      <c r="J195" s="165"/>
      <c r="K195" s="165"/>
      <c r="L195" s="165"/>
      <c r="M195" s="166">
        <f t="shared" si="12"/>
        <v>0</v>
      </c>
      <c r="N195" s="173"/>
      <c r="X195" s="132"/>
      <c r="Y195" s="132"/>
      <c r="Z195" s="132"/>
    </row>
    <row r="196" spans="1:26" ht="18" customHeight="1">
      <c r="A196" s="159">
        <f t="shared" si="13"/>
        <v>0</v>
      </c>
      <c r="B196" s="160">
        <f t="shared" si="11"/>
        <v>0</v>
      </c>
      <c r="C196" s="161">
        <f>IF(($P$9-SUM($C$9:C195))&gt;0,$AA$9,0)</f>
        <v>0</v>
      </c>
      <c r="D196" s="162">
        <f>IF(($P$10-SUM($D$9:D195))&gt;0,$AA$10,0)</f>
        <v>0</v>
      </c>
      <c r="E196" s="163">
        <f>IF(P$13&gt;1,"未定",ROUND(((P$9-SUM(C$9:C195))*P$14/100)/12,0))</f>
        <v>0</v>
      </c>
      <c r="F196" s="164">
        <f t="shared" si="14"/>
        <v>0</v>
      </c>
      <c r="G196" s="796"/>
      <c r="H196" s="797"/>
      <c r="I196" s="165"/>
      <c r="J196" s="165"/>
      <c r="K196" s="165"/>
      <c r="L196" s="165"/>
      <c r="M196" s="166">
        <f t="shared" si="12"/>
        <v>0</v>
      </c>
      <c r="N196" s="173"/>
      <c r="X196" s="132"/>
      <c r="Y196" s="132"/>
      <c r="Z196" s="132"/>
    </row>
    <row r="197" spans="1:26" ht="18" customHeight="1">
      <c r="A197" s="159">
        <f t="shared" si="13"/>
        <v>0</v>
      </c>
      <c r="B197" s="160">
        <f t="shared" si="11"/>
        <v>0</v>
      </c>
      <c r="C197" s="161">
        <f>IF(($P$9-SUM($C$9:C196))&gt;0,$AA$9,0)</f>
        <v>0</v>
      </c>
      <c r="D197" s="162">
        <f>IF(($P$10-SUM($D$9:D196))&gt;0,$AA$10,0)</f>
        <v>0</v>
      </c>
      <c r="E197" s="163">
        <f>IF(P$13&gt;1,"未定",ROUND(((P$9-SUM(C$9:C196))*P$14/100)/12,0))</f>
        <v>0</v>
      </c>
      <c r="F197" s="164">
        <f t="shared" si="14"/>
        <v>0</v>
      </c>
      <c r="G197" s="796"/>
      <c r="H197" s="797"/>
      <c r="I197" s="165"/>
      <c r="J197" s="165"/>
      <c r="K197" s="165"/>
      <c r="L197" s="165"/>
      <c r="M197" s="166">
        <f t="shared" si="12"/>
        <v>0</v>
      </c>
      <c r="N197" s="173"/>
      <c r="X197" s="132"/>
      <c r="Y197" s="132"/>
      <c r="Z197" s="132"/>
    </row>
    <row r="198" spans="1:26" ht="18" customHeight="1">
      <c r="A198" s="159">
        <f t="shared" si="13"/>
        <v>0</v>
      </c>
      <c r="B198" s="160">
        <f t="shared" si="11"/>
        <v>0</v>
      </c>
      <c r="C198" s="161">
        <f>IF(($P$9-SUM($C$9:C197))&gt;0,$AA$9,0)</f>
        <v>0</v>
      </c>
      <c r="D198" s="162">
        <f>IF(($P$10-SUM($D$9:D197))&gt;0,$AA$10,0)</f>
        <v>0</v>
      </c>
      <c r="E198" s="163">
        <f>IF(P$13&gt;1,"未定",ROUND(((P$9-SUM(C$9:C197))*P$14/100)/12,0))</f>
        <v>0</v>
      </c>
      <c r="F198" s="164">
        <f t="shared" si="14"/>
        <v>0</v>
      </c>
      <c r="G198" s="174" t="s">
        <v>496</v>
      </c>
      <c r="H198" s="206">
        <f>IF(P$13&gt;1,"未定",SUM(F189:F200))</f>
        <v>0</v>
      </c>
      <c r="I198" s="165"/>
      <c r="J198" s="165"/>
      <c r="K198" s="165"/>
      <c r="L198" s="165"/>
      <c r="M198" s="166">
        <f t="shared" si="12"/>
        <v>0</v>
      </c>
      <c r="N198" s="173"/>
      <c r="X198" s="132"/>
      <c r="Y198" s="132"/>
      <c r="Z198" s="132"/>
    </row>
    <row r="199" spans="1:26" ht="18" customHeight="1">
      <c r="A199" s="159">
        <f t="shared" si="13"/>
        <v>0</v>
      </c>
      <c r="B199" s="160">
        <f t="shared" si="11"/>
        <v>0</v>
      </c>
      <c r="C199" s="161">
        <f>IF(($P$9-SUM($C$9:C198))&gt;0,$AA$9,0)</f>
        <v>0</v>
      </c>
      <c r="D199" s="162">
        <f>IF(($P$10-SUM($D$9:D198))&gt;0,$AA$10,0)</f>
        <v>0</v>
      </c>
      <c r="E199" s="163">
        <f>IF(P$13&gt;1,"未定",ROUND(((P$9-SUM(C$9:C198))*P$14/100)/12,0))</f>
        <v>0</v>
      </c>
      <c r="F199" s="164">
        <f t="shared" si="14"/>
        <v>0</v>
      </c>
      <c r="G199" s="178" t="s">
        <v>527</v>
      </c>
      <c r="H199" s="179">
        <f>SUM(B189:B200)</f>
        <v>0</v>
      </c>
      <c r="I199" s="165"/>
      <c r="J199" s="165"/>
      <c r="K199" s="165"/>
      <c r="L199" s="165"/>
      <c r="M199" s="166">
        <f t="shared" si="12"/>
        <v>0</v>
      </c>
      <c r="N199" s="173"/>
      <c r="X199" s="132"/>
      <c r="Y199" s="132"/>
      <c r="Z199" s="132"/>
    </row>
    <row r="200" spans="1:26" ht="18" customHeight="1">
      <c r="A200" s="182">
        <f t="shared" si="13"/>
        <v>0</v>
      </c>
      <c r="B200" s="183">
        <f t="shared" si="11"/>
        <v>0</v>
      </c>
      <c r="C200" s="184">
        <f>IF(($P$9-SUM($C$9:C199))&gt;0,$AA$9,0)</f>
        <v>0</v>
      </c>
      <c r="D200" s="185">
        <f>IF(($P$10-SUM($D$9:D199))&gt;0,$AA$10,0)</f>
        <v>0</v>
      </c>
      <c r="E200" s="163">
        <f>IF(P$13&gt;1,"未定",ROUND(((P$9-SUM(C$9:C199))*P$14/100)/12,0))</f>
        <v>0</v>
      </c>
      <c r="F200" s="187">
        <f t="shared" si="14"/>
        <v>0</v>
      </c>
      <c r="G200" s="188" t="s">
        <v>529</v>
      </c>
      <c r="H200" s="189">
        <f>IF(P$13&gt;1,"未定",SUM(E189:E200))</f>
        <v>0</v>
      </c>
      <c r="I200" s="190"/>
      <c r="J200" s="190"/>
      <c r="K200" s="190"/>
      <c r="L200" s="190"/>
      <c r="M200" s="191">
        <f t="shared" si="12"/>
        <v>0</v>
      </c>
      <c r="N200" s="173"/>
      <c r="X200" s="132"/>
      <c r="Y200" s="132"/>
      <c r="Z200" s="132"/>
    </row>
    <row r="201" spans="1:26" ht="18" customHeight="1">
      <c r="A201" s="147">
        <f t="shared" si="13"/>
        <v>0</v>
      </c>
      <c r="B201" s="148">
        <f t="shared" ref="B201:B264" si="15">SUM(C201:D201)</f>
        <v>0</v>
      </c>
      <c r="C201" s="149">
        <f>IF(($P$9-SUM($C$9:C200))&gt;0,$AA$9,0)</f>
        <v>0</v>
      </c>
      <c r="D201" s="150">
        <f>IF(($P$10-SUM($D$9:D200))&gt;0,$AA$10,0)</f>
        <v>0</v>
      </c>
      <c r="E201" s="151">
        <f>IF(P$13&gt;1,"未定",ROUND(((P$9-SUM(C$9:C200))*P$14/100)/12,0))</f>
        <v>0</v>
      </c>
      <c r="F201" s="152">
        <f t="shared" si="14"/>
        <v>0</v>
      </c>
      <c r="G201" s="794" t="s">
        <v>552</v>
      </c>
      <c r="H201" s="795"/>
      <c r="I201" s="153"/>
      <c r="J201" s="153"/>
      <c r="K201" s="153"/>
      <c r="L201" s="153"/>
      <c r="M201" s="155">
        <f t="shared" ref="M201:M264" si="16">SUM(I201:L201)</f>
        <v>0</v>
      </c>
      <c r="N201" s="173"/>
      <c r="X201" s="132"/>
      <c r="Y201" s="132"/>
      <c r="Z201" s="132"/>
    </row>
    <row r="202" spans="1:26" ht="18" customHeight="1">
      <c r="A202" s="159">
        <f t="shared" ref="A202:A265" si="17">IF(F202&gt;0,A201+1,0)</f>
        <v>0</v>
      </c>
      <c r="B202" s="160">
        <f t="shared" si="15"/>
        <v>0</v>
      </c>
      <c r="C202" s="161">
        <f>IF(($P$9-SUM($C$9:C201))&gt;0,$AA$9,0)</f>
        <v>0</v>
      </c>
      <c r="D202" s="162">
        <f>IF(($P$10-SUM($D$9:D201))&gt;0,$AA$10,0)</f>
        <v>0</v>
      </c>
      <c r="E202" s="163">
        <f>IF(P$13&gt;1,"未定",ROUND(((P$9-SUM(C$9:C201))*P$14/100)/12,0))</f>
        <v>0</v>
      </c>
      <c r="F202" s="164">
        <f t="shared" si="14"/>
        <v>0</v>
      </c>
      <c r="G202" s="796"/>
      <c r="H202" s="797"/>
      <c r="I202" s="165"/>
      <c r="J202" s="165"/>
      <c r="K202" s="165"/>
      <c r="L202" s="165"/>
      <c r="M202" s="166">
        <f t="shared" si="16"/>
        <v>0</v>
      </c>
      <c r="N202" s="173"/>
      <c r="X202" s="132"/>
      <c r="Y202" s="132"/>
      <c r="Z202" s="132"/>
    </row>
    <row r="203" spans="1:26" ht="18" customHeight="1">
      <c r="A203" s="159">
        <f t="shared" si="17"/>
        <v>0</v>
      </c>
      <c r="B203" s="160">
        <f t="shared" si="15"/>
        <v>0</v>
      </c>
      <c r="C203" s="161">
        <f>IF(($P$9-SUM($C$9:C202))&gt;0,$AA$9,0)</f>
        <v>0</v>
      </c>
      <c r="D203" s="162">
        <f>IF(($P$10-SUM($D$9:D202))&gt;0,$AA$10,0)</f>
        <v>0</v>
      </c>
      <c r="E203" s="163">
        <f>IF(P$13&gt;1,"未定",ROUND(((P$9-SUM(C$9:C202))*P$14/100)/12,0))</f>
        <v>0</v>
      </c>
      <c r="F203" s="164">
        <f t="shared" si="14"/>
        <v>0</v>
      </c>
      <c r="G203" s="796"/>
      <c r="H203" s="797"/>
      <c r="I203" s="165"/>
      <c r="J203" s="165"/>
      <c r="K203" s="165"/>
      <c r="L203" s="165"/>
      <c r="M203" s="166">
        <f t="shared" si="16"/>
        <v>0</v>
      </c>
      <c r="N203" s="173"/>
      <c r="X203" s="132"/>
      <c r="Y203" s="132"/>
      <c r="Z203" s="132"/>
    </row>
    <row r="204" spans="1:26" ht="18" customHeight="1">
      <c r="A204" s="159">
        <f t="shared" si="17"/>
        <v>0</v>
      </c>
      <c r="B204" s="160">
        <f t="shared" si="15"/>
        <v>0</v>
      </c>
      <c r="C204" s="161">
        <f>IF(($P$9-SUM($C$9:C203))&gt;0,$AA$9,0)</f>
        <v>0</v>
      </c>
      <c r="D204" s="162">
        <f>IF(($P$10-SUM($D$9:D203))&gt;0,$AA$10,0)</f>
        <v>0</v>
      </c>
      <c r="E204" s="163">
        <f>IF(P$13&gt;1,"未定",ROUND(((P$9-SUM(C$9:C203))*P$14/100)/12,0))</f>
        <v>0</v>
      </c>
      <c r="F204" s="164">
        <f t="shared" si="14"/>
        <v>0</v>
      </c>
      <c r="G204" s="796"/>
      <c r="H204" s="797"/>
      <c r="I204" s="165"/>
      <c r="J204" s="165"/>
      <c r="K204" s="165"/>
      <c r="L204" s="165"/>
      <c r="M204" s="166">
        <f t="shared" si="16"/>
        <v>0</v>
      </c>
      <c r="N204" s="173"/>
      <c r="X204" s="132"/>
      <c r="Y204" s="132"/>
      <c r="Z204" s="132"/>
    </row>
    <row r="205" spans="1:26" ht="18" customHeight="1">
      <c r="A205" s="159">
        <f t="shared" si="17"/>
        <v>0</v>
      </c>
      <c r="B205" s="160">
        <f t="shared" si="15"/>
        <v>0</v>
      </c>
      <c r="C205" s="161">
        <f>IF(($P$9-SUM($C$9:C204))&gt;0,$AA$9,0)</f>
        <v>0</v>
      </c>
      <c r="D205" s="162">
        <f>IF(($P$10-SUM($D$9:D204))&gt;0,$AA$10,0)</f>
        <v>0</v>
      </c>
      <c r="E205" s="163">
        <f>IF(P$13&gt;1,"未定",ROUND(((P$9-SUM(C$9:C204))*P$14/100)/12,0))</f>
        <v>0</v>
      </c>
      <c r="F205" s="164">
        <f t="shared" si="14"/>
        <v>0</v>
      </c>
      <c r="G205" s="796"/>
      <c r="H205" s="797"/>
      <c r="I205" s="165"/>
      <c r="J205" s="165"/>
      <c r="K205" s="165"/>
      <c r="L205" s="165"/>
      <c r="M205" s="166">
        <f t="shared" si="16"/>
        <v>0</v>
      </c>
      <c r="N205" s="173"/>
      <c r="X205" s="132"/>
      <c r="Y205" s="132"/>
      <c r="Z205" s="132"/>
    </row>
    <row r="206" spans="1:26" ht="18" customHeight="1">
      <c r="A206" s="159">
        <f t="shared" si="17"/>
        <v>0</v>
      </c>
      <c r="B206" s="160">
        <f t="shared" si="15"/>
        <v>0</v>
      </c>
      <c r="C206" s="161">
        <f>IF(($P$9-SUM($C$9:C205))&gt;0,$AA$9,0)</f>
        <v>0</v>
      </c>
      <c r="D206" s="162">
        <f>IF(($P$10-SUM($D$9:D205))&gt;0,$AA$10,0)</f>
        <v>0</v>
      </c>
      <c r="E206" s="163">
        <f>IF(P$13&gt;1,"未定",ROUND(((P$9-SUM(C$9:C205))*P$14/100)/12,0))</f>
        <v>0</v>
      </c>
      <c r="F206" s="164">
        <f t="shared" si="14"/>
        <v>0</v>
      </c>
      <c r="G206" s="796"/>
      <c r="H206" s="797"/>
      <c r="I206" s="165"/>
      <c r="J206" s="165"/>
      <c r="K206" s="165"/>
      <c r="L206" s="165"/>
      <c r="M206" s="166">
        <f t="shared" si="16"/>
        <v>0</v>
      </c>
      <c r="N206" s="173"/>
      <c r="X206" s="132"/>
      <c r="Y206" s="132"/>
      <c r="Z206" s="132"/>
    </row>
    <row r="207" spans="1:26" ht="18" customHeight="1">
      <c r="A207" s="159">
        <f t="shared" si="17"/>
        <v>0</v>
      </c>
      <c r="B207" s="160">
        <f t="shared" si="15"/>
        <v>0</v>
      </c>
      <c r="C207" s="161">
        <f>IF(($P$9-SUM($C$9:C206))&gt;0,$AA$9,0)</f>
        <v>0</v>
      </c>
      <c r="D207" s="162">
        <f>IF(($P$10-SUM($D$9:D206))&gt;0,$AA$10,0)</f>
        <v>0</v>
      </c>
      <c r="E207" s="163">
        <f>IF(P$13&gt;1,"未定",ROUND(((P$9-SUM(C$9:C206))*P$14/100)/12,0))</f>
        <v>0</v>
      </c>
      <c r="F207" s="164">
        <f t="shared" si="14"/>
        <v>0</v>
      </c>
      <c r="G207" s="796"/>
      <c r="H207" s="797"/>
      <c r="I207" s="165"/>
      <c r="J207" s="165"/>
      <c r="K207" s="165"/>
      <c r="L207" s="165"/>
      <c r="M207" s="166">
        <f t="shared" si="16"/>
        <v>0</v>
      </c>
      <c r="N207" s="173"/>
      <c r="X207" s="132"/>
      <c r="Y207" s="132"/>
      <c r="Z207" s="132"/>
    </row>
    <row r="208" spans="1:26" ht="18" customHeight="1">
      <c r="A208" s="159">
        <f t="shared" si="17"/>
        <v>0</v>
      </c>
      <c r="B208" s="160">
        <f t="shared" si="15"/>
        <v>0</v>
      </c>
      <c r="C208" s="161">
        <f>IF(($P$9-SUM($C$9:C207))&gt;0,$AA$9,0)</f>
        <v>0</v>
      </c>
      <c r="D208" s="162">
        <f>IF(($P$10-SUM($D$9:D207))&gt;0,$AA$10,0)</f>
        <v>0</v>
      </c>
      <c r="E208" s="163">
        <f>IF(P$13&gt;1,"未定",ROUND(((P$9-SUM(C$9:C207))*P$14/100)/12,0))</f>
        <v>0</v>
      </c>
      <c r="F208" s="164">
        <f t="shared" si="14"/>
        <v>0</v>
      </c>
      <c r="G208" s="796"/>
      <c r="H208" s="797"/>
      <c r="I208" s="165"/>
      <c r="J208" s="165"/>
      <c r="K208" s="165"/>
      <c r="L208" s="165"/>
      <c r="M208" s="166">
        <f t="shared" si="16"/>
        <v>0</v>
      </c>
      <c r="N208" s="173"/>
      <c r="X208" s="132"/>
      <c r="Y208" s="132"/>
      <c r="Z208" s="132"/>
    </row>
    <row r="209" spans="1:26" ht="18" customHeight="1">
      <c r="A209" s="159">
        <f t="shared" si="17"/>
        <v>0</v>
      </c>
      <c r="B209" s="160">
        <f t="shared" si="15"/>
        <v>0</v>
      </c>
      <c r="C209" s="161">
        <f>IF(($P$9-SUM($C$9:C208))&gt;0,$AA$9,0)</f>
        <v>0</v>
      </c>
      <c r="D209" s="162">
        <f>IF(($P$10-SUM($D$9:D208))&gt;0,$AA$10,0)</f>
        <v>0</v>
      </c>
      <c r="E209" s="163">
        <f>IF(P$13&gt;1,"未定",ROUND(((P$9-SUM(C$9:C208))*P$14/100)/12,0))</f>
        <v>0</v>
      </c>
      <c r="F209" s="164">
        <f t="shared" si="14"/>
        <v>0</v>
      </c>
      <c r="G209" s="796"/>
      <c r="H209" s="797"/>
      <c r="I209" s="165"/>
      <c r="J209" s="165"/>
      <c r="K209" s="165"/>
      <c r="L209" s="165"/>
      <c r="M209" s="166">
        <f t="shared" si="16"/>
        <v>0</v>
      </c>
      <c r="N209" s="173"/>
      <c r="X209" s="132"/>
      <c r="Y209" s="132"/>
      <c r="Z209" s="132"/>
    </row>
    <row r="210" spans="1:26" ht="18" customHeight="1">
      <c r="A210" s="159">
        <f t="shared" si="17"/>
        <v>0</v>
      </c>
      <c r="B210" s="160">
        <f t="shared" si="15"/>
        <v>0</v>
      </c>
      <c r="C210" s="161">
        <f>IF(($P$9-SUM($C$9:C209))&gt;0,$AA$9,0)</f>
        <v>0</v>
      </c>
      <c r="D210" s="162">
        <f>IF(($P$10-SUM($D$9:D209))&gt;0,$AA$10,0)</f>
        <v>0</v>
      </c>
      <c r="E210" s="163">
        <f>IF(P$13&gt;1,"未定",ROUND(((P$9-SUM(C$9:C209))*P$14/100)/12,0))</f>
        <v>0</v>
      </c>
      <c r="F210" s="164">
        <f t="shared" si="14"/>
        <v>0</v>
      </c>
      <c r="G210" s="174" t="s">
        <v>496</v>
      </c>
      <c r="H210" s="206">
        <f>IF(P$13&gt;1,"未定",SUM(F201:F212))</f>
        <v>0</v>
      </c>
      <c r="I210" s="165"/>
      <c r="J210" s="165"/>
      <c r="K210" s="165"/>
      <c r="L210" s="165"/>
      <c r="M210" s="166">
        <f t="shared" si="16"/>
        <v>0</v>
      </c>
      <c r="N210" s="173"/>
      <c r="X210" s="132"/>
      <c r="Y210" s="132"/>
      <c r="Z210" s="132"/>
    </row>
    <row r="211" spans="1:26" ht="18" customHeight="1">
      <c r="A211" s="159">
        <f t="shared" si="17"/>
        <v>0</v>
      </c>
      <c r="B211" s="160">
        <f t="shared" si="15"/>
        <v>0</v>
      </c>
      <c r="C211" s="161">
        <f>IF(($P$9-SUM($C$9:C210))&gt;0,$AA$9,0)</f>
        <v>0</v>
      </c>
      <c r="D211" s="162">
        <f>IF(($P$10-SUM($D$9:D210))&gt;0,$AA$10,0)</f>
        <v>0</v>
      </c>
      <c r="E211" s="163">
        <f>IF(P$13&gt;1,"未定",ROUND(((P$9-SUM(C$9:C210))*P$14/100)/12,0))</f>
        <v>0</v>
      </c>
      <c r="F211" s="164">
        <f t="shared" si="14"/>
        <v>0</v>
      </c>
      <c r="G211" s="178" t="s">
        <v>527</v>
      </c>
      <c r="H211" s="179">
        <f>SUM(B201:B212)</f>
        <v>0</v>
      </c>
      <c r="I211" s="165"/>
      <c r="J211" s="165"/>
      <c r="K211" s="165"/>
      <c r="L211" s="165"/>
      <c r="M211" s="166">
        <f t="shared" si="16"/>
        <v>0</v>
      </c>
      <c r="N211" s="173"/>
      <c r="X211" s="132"/>
      <c r="Y211" s="132"/>
      <c r="Z211" s="132"/>
    </row>
    <row r="212" spans="1:26" ht="18" customHeight="1">
      <c r="A212" s="182">
        <f t="shared" si="17"/>
        <v>0</v>
      </c>
      <c r="B212" s="183">
        <f t="shared" si="15"/>
        <v>0</v>
      </c>
      <c r="C212" s="184">
        <f>IF(($P$9-SUM($C$9:C211))&gt;0,$AA$9,0)</f>
        <v>0</v>
      </c>
      <c r="D212" s="185">
        <f>IF(($P$10-SUM($D$9:D211))&gt;0,$AA$10,0)</f>
        <v>0</v>
      </c>
      <c r="E212" s="163">
        <f>IF(P$13&gt;1,"未定",ROUND(((P$9-SUM(C$9:C211))*P$14/100)/12,0))</f>
        <v>0</v>
      </c>
      <c r="F212" s="187">
        <f t="shared" si="14"/>
        <v>0</v>
      </c>
      <c r="G212" s="188" t="s">
        <v>529</v>
      </c>
      <c r="H212" s="189">
        <f>IF(P$13&gt;1,"未定",SUM(E201:E212))</f>
        <v>0</v>
      </c>
      <c r="I212" s="190"/>
      <c r="J212" s="190"/>
      <c r="K212" s="190"/>
      <c r="L212" s="190"/>
      <c r="M212" s="191">
        <f t="shared" si="16"/>
        <v>0</v>
      </c>
      <c r="N212" s="173"/>
      <c r="X212" s="132"/>
      <c r="Y212" s="132"/>
      <c r="Z212" s="132"/>
    </row>
    <row r="213" spans="1:26" ht="18" customHeight="1">
      <c r="A213" s="147">
        <f t="shared" si="17"/>
        <v>0</v>
      </c>
      <c r="B213" s="148">
        <f t="shared" si="15"/>
        <v>0</v>
      </c>
      <c r="C213" s="149">
        <f>IF(($P$9-SUM($C$9:C212))&gt;0,$AA$9,0)</f>
        <v>0</v>
      </c>
      <c r="D213" s="150">
        <f>IF(($P$10-SUM($D$9:D212))&gt;0,$AA$10,0)</f>
        <v>0</v>
      </c>
      <c r="E213" s="151">
        <f>IF(P$13&gt;1,"未定",ROUND(((P$9-SUM(C$9:C212))*P$14/100)/12,0))</f>
        <v>0</v>
      </c>
      <c r="F213" s="152">
        <f t="shared" si="14"/>
        <v>0</v>
      </c>
      <c r="G213" s="794" t="s">
        <v>553</v>
      </c>
      <c r="H213" s="795"/>
      <c r="I213" s="153"/>
      <c r="J213" s="153"/>
      <c r="K213" s="153"/>
      <c r="L213" s="153"/>
      <c r="M213" s="155">
        <f t="shared" si="16"/>
        <v>0</v>
      </c>
      <c r="N213" s="173"/>
      <c r="X213" s="132"/>
      <c r="Y213" s="132"/>
      <c r="Z213" s="132"/>
    </row>
    <row r="214" spans="1:26" ht="18" customHeight="1">
      <c r="A214" s="159">
        <f t="shared" si="17"/>
        <v>0</v>
      </c>
      <c r="B214" s="160">
        <f t="shared" si="15"/>
        <v>0</v>
      </c>
      <c r="C214" s="161">
        <f>IF(($P$9-SUM($C$9:C213))&gt;0,$AA$9,0)</f>
        <v>0</v>
      </c>
      <c r="D214" s="162">
        <f>IF(($P$10-SUM($D$9:D213))&gt;0,$AA$10,0)</f>
        <v>0</v>
      </c>
      <c r="E214" s="163">
        <f>IF(P$13&gt;1,"未定",ROUND(((P$9-SUM(C$9:C213))*P$14/100)/12,0))</f>
        <v>0</v>
      </c>
      <c r="F214" s="164">
        <f t="shared" si="14"/>
        <v>0</v>
      </c>
      <c r="G214" s="796"/>
      <c r="H214" s="797"/>
      <c r="I214" s="165"/>
      <c r="J214" s="165"/>
      <c r="K214" s="165"/>
      <c r="L214" s="165"/>
      <c r="M214" s="166">
        <f t="shared" si="16"/>
        <v>0</v>
      </c>
      <c r="N214" s="173"/>
      <c r="X214" s="132"/>
      <c r="Y214" s="132"/>
      <c r="Z214" s="132"/>
    </row>
    <row r="215" spans="1:26" ht="18" customHeight="1">
      <c r="A215" s="159">
        <f t="shared" si="17"/>
        <v>0</v>
      </c>
      <c r="B215" s="160">
        <f t="shared" si="15"/>
        <v>0</v>
      </c>
      <c r="C215" s="161">
        <f>IF(($P$9-SUM($C$9:C214))&gt;0,$AA$9,0)</f>
        <v>0</v>
      </c>
      <c r="D215" s="162">
        <f>IF(($P$10-SUM($D$9:D214))&gt;0,$AA$10,0)</f>
        <v>0</v>
      </c>
      <c r="E215" s="163">
        <f>IF(P$13&gt;1,"未定",ROUND(((P$9-SUM(C$9:C214))*P$14/100)/12,0))</f>
        <v>0</v>
      </c>
      <c r="F215" s="164">
        <f t="shared" si="14"/>
        <v>0</v>
      </c>
      <c r="G215" s="796"/>
      <c r="H215" s="797"/>
      <c r="I215" s="165"/>
      <c r="J215" s="165"/>
      <c r="K215" s="165"/>
      <c r="L215" s="165"/>
      <c r="M215" s="166">
        <f t="shared" si="16"/>
        <v>0</v>
      </c>
      <c r="N215" s="173"/>
      <c r="X215" s="132"/>
      <c r="Y215" s="132"/>
      <c r="Z215" s="132"/>
    </row>
    <row r="216" spans="1:26" ht="18" customHeight="1">
      <c r="A216" s="159">
        <f t="shared" si="17"/>
        <v>0</v>
      </c>
      <c r="B216" s="160">
        <f t="shared" si="15"/>
        <v>0</v>
      </c>
      <c r="C216" s="161">
        <f>IF(($P$9-SUM($C$9:C215))&gt;0,$AA$9,0)</f>
        <v>0</v>
      </c>
      <c r="D216" s="162">
        <f>IF(($P$10-SUM($D$9:D215))&gt;0,$AA$10,0)</f>
        <v>0</v>
      </c>
      <c r="E216" s="163">
        <f>IF(P$13&gt;1,"未定",ROUND(((P$9-SUM(C$9:C215))*P$14/100)/12,0))</f>
        <v>0</v>
      </c>
      <c r="F216" s="164">
        <f t="shared" si="14"/>
        <v>0</v>
      </c>
      <c r="G216" s="796"/>
      <c r="H216" s="797"/>
      <c r="I216" s="165"/>
      <c r="J216" s="165"/>
      <c r="K216" s="165"/>
      <c r="L216" s="165"/>
      <c r="M216" s="166">
        <f t="shared" si="16"/>
        <v>0</v>
      </c>
      <c r="N216" s="173"/>
      <c r="X216" s="132"/>
      <c r="Y216" s="132"/>
      <c r="Z216" s="132"/>
    </row>
    <row r="217" spans="1:26" ht="18" customHeight="1">
      <c r="A217" s="159">
        <f t="shared" si="17"/>
        <v>0</v>
      </c>
      <c r="B217" s="160">
        <f t="shared" si="15"/>
        <v>0</v>
      </c>
      <c r="C217" s="161">
        <f>IF(($P$9-SUM($C$9:C216))&gt;0,$AA$9,0)</f>
        <v>0</v>
      </c>
      <c r="D217" s="162">
        <f>IF(($P$10-SUM($D$9:D216))&gt;0,$AA$10,0)</f>
        <v>0</v>
      </c>
      <c r="E217" s="163">
        <f>IF(P$13&gt;1,"未定",ROUND(((P$9-SUM(C$9:C216))*P$14/100)/12,0))</f>
        <v>0</v>
      </c>
      <c r="F217" s="164">
        <f t="shared" si="14"/>
        <v>0</v>
      </c>
      <c r="G217" s="796"/>
      <c r="H217" s="797"/>
      <c r="I217" s="165"/>
      <c r="J217" s="165"/>
      <c r="K217" s="165"/>
      <c r="L217" s="165"/>
      <c r="M217" s="166">
        <f t="shared" si="16"/>
        <v>0</v>
      </c>
      <c r="N217" s="173"/>
      <c r="X217" s="132"/>
      <c r="Y217" s="132"/>
      <c r="Z217" s="132"/>
    </row>
    <row r="218" spans="1:26" ht="18" customHeight="1">
      <c r="A218" s="159">
        <f t="shared" si="17"/>
        <v>0</v>
      </c>
      <c r="B218" s="160">
        <f t="shared" si="15"/>
        <v>0</v>
      </c>
      <c r="C218" s="161">
        <f>IF(($P$9-SUM($C$9:C217))&gt;0,$AA$9,0)</f>
        <v>0</v>
      </c>
      <c r="D218" s="162">
        <f>IF(($P$10-SUM($D$9:D217))&gt;0,$AA$10,0)</f>
        <v>0</v>
      </c>
      <c r="E218" s="163">
        <f>IF(P$13&gt;1,"未定",ROUND(((P$9-SUM(C$9:C217))*P$14/100)/12,0))</f>
        <v>0</v>
      </c>
      <c r="F218" s="164">
        <f t="shared" si="14"/>
        <v>0</v>
      </c>
      <c r="G218" s="796"/>
      <c r="H218" s="797"/>
      <c r="I218" s="165"/>
      <c r="J218" s="165"/>
      <c r="K218" s="165"/>
      <c r="L218" s="165"/>
      <c r="M218" s="166">
        <f t="shared" si="16"/>
        <v>0</v>
      </c>
      <c r="N218" s="173"/>
      <c r="X218" s="132"/>
      <c r="Y218" s="132"/>
      <c r="Z218" s="132"/>
    </row>
    <row r="219" spans="1:26" ht="18" customHeight="1">
      <c r="A219" s="159">
        <f t="shared" si="17"/>
        <v>0</v>
      </c>
      <c r="B219" s="160">
        <f t="shared" si="15"/>
        <v>0</v>
      </c>
      <c r="C219" s="161">
        <f>IF(($P$9-SUM($C$9:C218))&gt;0,$AA$9,0)</f>
        <v>0</v>
      </c>
      <c r="D219" s="162">
        <f>IF(($P$10-SUM($D$9:D218))&gt;0,$AA$10,0)</f>
        <v>0</v>
      </c>
      <c r="E219" s="163">
        <f>IF(P$13&gt;1,"未定",ROUND(((P$9-SUM(C$9:C218))*P$14/100)/12,0))</f>
        <v>0</v>
      </c>
      <c r="F219" s="164">
        <f t="shared" si="14"/>
        <v>0</v>
      </c>
      <c r="G219" s="796"/>
      <c r="H219" s="797"/>
      <c r="I219" s="165"/>
      <c r="J219" s="165"/>
      <c r="K219" s="165"/>
      <c r="L219" s="165"/>
      <c r="M219" s="166">
        <f t="shared" si="16"/>
        <v>0</v>
      </c>
      <c r="N219" s="173"/>
      <c r="X219" s="132"/>
      <c r="Y219" s="132"/>
      <c r="Z219" s="132"/>
    </row>
    <row r="220" spans="1:26" ht="18" customHeight="1">
      <c r="A220" s="159">
        <f t="shared" si="17"/>
        <v>0</v>
      </c>
      <c r="B220" s="160">
        <f t="shared" si="15"/>
        <v>0</v>
      </c>
      <c r="C220" s="161">
        <f>IF(($P$9-SUM($C$9:C219))&gt;0,$AA$9,0)</f>
        <v>0</v>
      </c>
      <c r="D220" s="162">
        <f>IF(($P$10-SUM($D$9:D219))&gt;0,$AA$10,0)</f>
        <v>0</v>
      </c>
      <c r="E220" s="163">
        <f>IF(P$13&gt;1,"未定",ROUND(((P$9-SUM(C$9:C219))*P$14/100)/12,0))</f>
        <v>0</v>
      </c>
      <c r="F220" s="164">
        <f t="shared" si="14"/>
        <v>0</v>
      </c>
      <c r="G220" s="796"/>
      <c r="H220" s="797"/>
      <c r="I220" s="165"/>
      <c r="J220" s="165"/>
      <c r="K220" s="165"/>
      <c r="L220" s="165"/>
      <c r="M220" s="166">
        <f t="shared" si="16"/>
        <v>0</v>
      </c>
      <c r="N220" s="173"/>
      <c r="X220" s="132"/>
      <c r="Y220" s="132"/>
      <c r="Z220" s="132"/>
    </row>
    <row r="221" spans="1:26" ht="18" customHeight="1">
      <c r="A221" s="159">
        <f t="shared" si="17"/>
        <v>0</v>
      </c>
      <c r="B221" s="160">
        <f t="shared" si="15"/>
        <v>0</v>
      </c>
      <c r="C221" s="161">
        <f>IF(($P$9-SUM($C$9:C220))&gt;0,$AA$9,0)</f>
        <v>0</v>
      </c>
      <c r="D221" s="162">
        <f>IF(($P$10-SUM($D$9:D220))&gt;0,$AA$10,0)</f>
        <v>0</v>
      </c>
      <c r="E221" s="163">
        <f>IF(P$13&gt;1,"未定",ROUND(((P$9-SUM(C$9:C220))*P$14/100)/12,0))</f>
        <v>0</v>
      </c>
      <c r="F221" s="164">
        <f t="shared" si="14"/>
        <v>0</v>
      </c>
      <c r="G221" s="796"/>
      <c r="H221" s="797"/>
      <c r="I221" s="165"/>
      <c r="J221" s="165"/>
      <c r="K221" s="165"/>
      <c r="L221" s="165"/>
      <c r="M221" s="166">
        <f t="shared" si="16"/>
        <v>0</v>
      </c>
      <c r="N221" s="173"/>
      <c r="X221" s="132"/>
      <c r="Y221" s="132"/>
      <c r="Z221" s="132"/>
    </row>
    <row r="222" spans="1:26" ht="18" customHeight="1">
      <c r="A222" s="159">
        <f t="shared" si="17"/>
        <v>0</v>
      </c>
      <c r="B222" s="160">
        <f t="shared" si="15"/>
        <v>0</v>
      </c>
      <c r="C222" s="161">
        <f>IF(($P$9-SUM($C$9:C221))&gt;0,$AA$9,0)</f>
        <v>0</v>
      </c>
      <c r="D222" s="162">
        <f>IF(($P$10-SUM($D$9:D221))&gt;0,$AA$10,0)</f>
        <v>0</v>
      </c>
      <c r="E222" s="163">
        <f>IF(P$13&gt;1,"未定",ROUND(((P$9-SUM(C$9:C221))*P$14/100)/12,0))</f>
        <v>0</v>
      </c>
      <c r="F222" s="164">
        <f t="shared" si="14"/>
        <v>0</v>
      </c>
      <c r="G222" s="174" t="s">
        <v>496</v>
      </c>
      <c r="H222" s="206">
        <f>IF(P$13&gt;1,"未定",SUM(F213:F224))</f>
        <v>0</v>
      </c>
      <c r="I222" s="165"/>
      <c r="J222" s="165"/>
      <c r="K222" s="165"/>
      <c r="L222" s="165"/>
      <c r="M222" s="166">
        <f t="shared" si="16"/>
        <v>0</v>
      </c>
      <c r="N222" s="173"/>
      <c r="X222" s="132"/>
      <c r="Y222" s="132"/>
      <c r="Z222" s="132"/>
    </row>
    <row r="223" spans="1:26" ht="18" customHeight="1">
      <c r="A223" s="159">
        <f t="shared" si="17"/>
        <v>0</v>
      </c>
      <c r="B223" s="160">
        <f t="shared" si="15"/>
        <v>0</v>
      </c>
      <c r="C223" s="161">
        <f>IF(($P$9-SUM($C$9:C222))&gt;0,$AA$9,0)</f>
        <v>0</v>
      </c>
      <c r="D223" s="162">
        <f>IF(($P$10-SUM($D$9:D222))&gt;0,$AA$10,0)</f>
        <v>0</v>
      </c>
      <c r="E223" s="163">
        <f>IF(P$13&gt;1,"未定",ROUND(((P$9-SUM(C$9:C222))*P$14/100)/12,0))</f>
        <v>0</v>
      </c>
      <c r="F223" s="164">
        <f t="shared" si="14"/>
        <v>0</v>
      </c>
      <c r="G223" s="178" t="s">
        <v>527</v>
      </c>
      <c r="H223" s="179">
        <f>SUM(B213:B224)</f>
        <v>0</v>
      </c>
      <c r="I223" s="165"/>
      <c r="J223" s="165"/>
      <c r="K223" s="165"/>
      <c r="L223" s="165"/>
      <c r="M223" s="166">
        <f t="shared" si="16"/>
        <v>0</v>
      </c>
      <c r="N223" s="173"/>
      <c r="X223" s="132"/>
      <c r="Y223" s="132"/>
      <c r="Z223" s="132"/>
    </row>
    <row r="224" spans="1:26" ht="18" customHeight="1">
      <c r="A224" s="182">
        <f t="shared" si="17"/>
        <v>0</v>
      </c>
      <c r="B224" s="183">
        <f t="shared" si="15"/>
        <v>0</v>
      </c>
      <c r="C224" s="184">
        <f>IF(($P$9-SUM($C$9:C223))&gt;0,$AA$9,0)</f>
        <v>0</v>
      </c>
      <c r="D224" s="185">
        <f>IF(($P$10-SUM($D$9:D223))&gt;0,$AA$10,0)</f>
        <v>0</v>
      </c>
      <c r="E224" s="186">
        <f>IF(P$13&gt;1,"未定",ROUND(((P$9-SUM(C$9:C223))*P$14/100)/12,0))</f>
        <v>0</v>
      </c>
      <c r="F224" s="187">
        <f t="shared" si="14"/>
        <v>0</v>
      </c>
      <c r="G224" s="188" t="s">
        <v>529</v>
      </c>
      <c r="H224" s="189">
        <f>IF(P$13&gt;1,"未定",SUM(E213:E224))</f>
        <v>0</v>
      </c>
      <c r="I224" s="190"/>
      <c r="J224" s="190"/>
      <c r="K224" s="190"/>
      <c r="L224" s="190"/>
      <c r="M224" s="191">
        <f t="shared" si="16"/>
        <v>0</v>
      </c>
      <c r="N224" s="173"/>
      <c r="X224" s="132"/>
      <c r="Y224" s="132"/>
      <c r="Z224" s="132"/>
    </row>
    <row r="225" spans="1:26" ht="18" customHeight="1">
      <c r="A225" s="147">
        <f t="shared" si="17"/>
        <v>0</v>
      </c>
      <c r="B225" s="148">
        <f t="shared" si="15"/>
        <v>0</v>
      </c>
      <c r="C225" s="149">
        <f>IF(($P$9-SUM($C$9:C224))&gt;0,$AA$9,0)</f>
        <v>0</v>
      </c>
      <c r="D225" s="150">
        <f>IF(($P$10-SUM($D$9:D224))&gt;0,$AA$10,0)</f>
        <v>0</v>
      </c>
      <c r="E225" s="151">
        <f>IF(P$13&gt;1,"未定",ROUND(((P$9-SUM(C$9:C224))*P$14/100)/12,0))</f>
        <v>0</v>
      </c>
      <c r="F225" s="152">
        <f t="shared" si="14"/>
        <v>0</v>
      </c>
      <c r="G225" s="794" t="s">
        <v>554</v>
      </c>
      <c r="H225" s="795"/>
      <c r="I225" s="153"/>
      <c r="J225" s="153"/>
      <c r="K225" s="153"/>
      <c r="L225" s="153"/>
      <c r="M225" s="155">
        <f t="shared" si="16"/>
        <v>0</v>
      </c>
      <c r="N225" s="173"/>
      <c r="X225" s="132"/>
      <c r="Y225" s="132"/>
      <c r="Z225" s="132"/>
    </row>
    <row r="226" spans="1:26" ht="18" customHeight="1">
      <c r="A226" s="159">
        <f t="shared" si="17"/>
        <v>0</v>
      </c>
      <c r="B226" s="160">
        <f t="shared" si="15"/>
        <v>0</v>
      </c>
      <c r="C226" s="161">
        <f>IF(($P$9-SUM($C$9:C225))&gt;0,$AA$9,0)</f>
        <v>0</v>
      </c>
      <c r="D226" s="162">
        <f>IF(($P$10-SUM($D$9:D225))&gt;0,$AA$10,0)</f>
        <v>0</v>
      </c>
      <c r="E226" s="163">
        <f>IF(P$13&gt;1,"未定",ROUND(((P$9-SUM(C$9:C225))*P$14/100)/12,0))</f>
        <v>0</v>
      </c>
      <c r="F226" s="164">
        <f t="shared" si="14"/>
        <v>0</v>
      </c>
      <c r="G226" s="796"/>
      <c r="H226" s="797"/>
      <c r="I226" s="165"/>
      <c r="J226" s="165"/>
      <c r="K226" s="165"/>
      <c r="L226" s="165"/>
      <c r="M226" s="166">
        <f t="shared" si="16"/>
        <v>0</v>
      </c>
      <c r="N226" s="173"/>
      <c r="X226" s="132"/>
      <c r="Y226" s="132"/>
      <c r="Z226" s="132"/>
    </row>
    <row r="227" spans="1:26" ht="18" customHeight="1">
      <c r="A227" s="159">
        <f t="shared" si="17"/>
        <v>0</v>
      </c>
      <c r="B227" s="160">
        <f t="shared" si="15"/>
        <v>0</v>
      </c>
      <c r="C227" s="161">
        <f>IF(($P$9-SUM($C$9:C226))&gt;0,$AA$9,0)</f>
        <v>0</v>
      </c>
      <c r="D227" s="162">
        <f>IF(($P$10-SUM($D$9:D226))&gt;0,$AA$10,0)</f>
        <v>0</v>
      </c>
      <c r="E227" s="163">
        <f>IF(P$13&gt;1,"未定",ROUND(((P$9-SUM(C$9:C226))*P$14/100)/12,0))</f>
        <v>0</v>
      </c>
      <c r="F227" s="164">
        <f t="shared" si="14"/>
        <v>0</v>
      </c>
      <c r="G227" s="796"/>
      <c r="H227" s="797"/>
      <c r="I227" s="165"/>
      <c r="J227" s="165"/>
      <c r="K227" s="165"/>
      <c r="L227" s="165"/>
      <c r="M227" s="166">
        <f t="shared" si="16"/>
        <v>0</v>
      </c>
      <c r="N227" s="173"/>
      <c r="X227" s="132"/>
      <c r="Y227" s="132"/>
      <c r="Z227" s="132"/>
    </row>
    <row r="228" spans="1:26" ht="18" customHeight="1">
      <c r="A228" s="159">
        <f t="shared" si="17"/>
        <v>0</v>
      </c>
      <c r="B228" s="160">
        <f t="shared" si="15"/>
        <v>0</v>
      </c>
      <c r="C228" s="161">
        <f>IF(($P$9-SUM($C$9:C227))&gt;0,$AA$9,0)</f>
        <v>0</v>
      </c>
      <c r="D228" s="162">
        <f>IF(($P$10-SUM($D$9:D227))&gt;0,$AA$10,0)</f>
        <v>0</v>
      </c>
      <c r="E228" s="163">
        <f>IF(P$13&gt;1,"未定",ROUND(((P$9-SUM(C$9:C227))*P$14/100)/12,0))</f>
        <v>0</v>
      </c>
      <c r="F228" s="164">
        <f t="shared" si="14"/>
        <v>0</v>
      </c>
      <c r="G228" s="796"/>
      <c r="H228" s="797"/>
      <c r="I228" s="165"/>
      <c r="J228" s="165"/>
      <c r="K228" s="165"/>
      <c r="L228" s="165"/>
      <c r="M228" s="166">
        <f t="shared" si="16"/>
        <v>0</v>
      </c>
      <c r="N228" s="173"/>
      <c r="X228" s="132"/>
      <c r="Y228" s="132"/>
      <c r="Z228" s="132"/>
    </row>
    <row r="229" spans="1:26" ht="18" customHeight="1">
      <c r="A229" s="159">
        <f t="shared" si="17"/>
        <v>0</v>
      </c>
      <c r="B229" s="160">
        <f t="shared" si="15"/>
        <v>0</v>
      </c>
      <c r="C229" s="161">
        <f>IF(($P$9-SUM($C$9:C228))&gt;0,$AA$9,0)</f>
        <v>0</v>
      </c>
      <c r="D229" s="162">
        <f>IF(($P$10-SUM($D$9:D228))&gt;0,$AA$10,0)</f>
        <v>0</v>
      </c>
      <c r="E229" s="163">
        <f>IF(P$13&gt;1,"未定",ROUND(((P$9-SUM(C$9:C228))*P$14/100)/12,0))</f>
        <v>0</v>
      </c>
      <c r="F229" s="164">
        <f t="shared" si="14"/>
        <v>0</v>
      </c>
      <c r="G229" s="796"/>
      <c r="H229" s="797"/>
      <c r="I229" s="165"/>
      <c r="J229" s="165"/>
      <c r="K229" s="165"/>
      <c r="L229" s="165"/>
      <c r="M229" s="166">
        <f t="shared" si="16"/>
        <v>0</v>
      </c>
      <c r="N229" s="173"/>
      <c r="X229" s="132"/>
      <c r="Y229" s="132"/>
      <c r="Z229" s="132"/>
    </row>
    <row r="230" spans="1:26" ht="18" customHeight="1">
      <c r="A230" s="159">
        <f t="shared" si="17"/>
        <v>0</v>
      </c>
      <c r="B230" s="160">
        <f t="shared" si="15"/>
        <v>0</v>
      </c>
      <c r="C230" s="161">
        <f>IF(($P$9-SUM($C$9:C229))&gt;0,$AA$9,0)</f>
        <v>0</v>
      </c>
      <c r="D230" s="162">
        <f>IF(($P$10-SUM($D$9:D229))&gt;0,$AA$10,0)</f>
        <v>0</v>
      </c>
      <c r="E230" s="163">
        <f>IF(P$13&gt;1,"未定",ROUND(((P$9-SUM(C$9:C229))*P$14/100)/12,0))</f>
        <v>0</v>
      </c>
      <c r="F230" s="164">
        <f t="shared" si="14"/>
        <v>0</v>
      </c>
      <c r="G230" s="796"/>
      <c r="H230" s="797"/>
      <c r="I230" s="165"/>
      <c r="J230" s="165"/>
      <c r="K230" s="165"/>
      <c r="L230" s="165"/>
      <c r="M230" s="166">
        <f t="shared" si="16"/>
        <v>0</v>
      </c>
      <c r="N230" s="173"/>
      <c r="X230" s="132"/>
      <c r="Y230" s="132"/>
      <c r="Z230" s="132"/>
    </row>
    <row r="231" spans="1:26" ht="18" customHeight="1">
      <c r="A231" s="159">
        <f t="shared" si="17"/>
        <v>0</v>
      </c>
      <c r="B231" s="160">
        <f t="shared" si="15"/>
        <v>0</v>
      </c>
      <c r="C231" s="161">
        <f>IF(($P$9-SUM($C$9:C230))&gt;0,$AA$9,0)</f>
        <v>0</v>
      </c>
      <c r="D231" s="162">
        <f>IF(($P$10-SUM($D$9:D230))&gt;0,$AA$10,0)</f>
        <v>0</v>
      </c>
      <c r="E231" s="163">
        <f>IF(P$13&gt;1,"未定",ROUND(((P$9-SUM(C$9:C230))*P$14/100)/12,0))</f>
        <v>0</v>
      </c>
      <c r="F231" s="164">
        <f t="shared" si="14"/>
        <v>0</v>
      </c>
      <c r="G231" s="796"/>
      <c r="H231" s="797"/>
      <c r="I231" s="165"/>
      <c r="J231" s="165"/>
      <c r="K231" s="165"/>
      <c r="L231" s="165"/>
      <c r="M231" s="166">
        <f t="shared" si="16"/>
        <v>0</v>
      </c>
      <c r="N231" s="173"/>
      <c r="X231" s="132"/>
      <c r="Y231" s="132"/>
      <c r="Z231" s="132"/>
    </row>
    <row r="232" spans="1:26" ht="18" customHeight="1">
      <c r="A232" s="159">
        <f t="shared" si="17"/>
        <v>0</v>
      </c>
      <c r="B232" s="160">
        <f t="shared" si="15"/>
        <v>0</v>
      </c>
      <c r="C232" s="161">
        <f>IF(($P$9-SUM($C$9:C231))&gt;0,$AA$9,0)</f>
        <v>0</v>
      </c>
      <c r="D232" s="162">
        <f>IF(($P$10-SUM($D$9:D231))&gt;0,$AA$10,0)</f>
        <v>0</v>
      </c>
      <c r="E232" s="163">
        <f>IF(P$13&gt;1,"未定",ROUND(((P$9-SUM(C$9:C231))*P$14/100)/12,0))</f>
        <v>0</v>
      </c>
      <c r="F232" s="164">
        <f t="shared" si="14"/>
        <v>0</v>
      </c>
      <c r="G232" s="796"/>
      <c r="H232" s="797"/>
      <c r="I232" s="165"/>
      <c r="J232" s="165"/>
      <c r="K232" s="165"/>
      <c r="L232" s="165"/>
      <c r="M232" s="166">
        <f t="shared" si="16"/>
        <v>0</v>
      </c>
      <c r="N232" s="173"/>
      <c r="X232" s="132"/>
      <c r="Y232" s="132"/>
      <c r="Z232" s="132"/>
    </row>
    <row r="233" spans="1:26" ht="18" customHeight="1">
      <c r="A233" s="159">
        <f t="shared" si="17"/>
        <v>0</v>
      </c>
      <c r="B233" s="160">
        <f t="shared" si="15"/>
        <v>0</v>
      </c>
      <c r="C233" s="161">
        <f>IF(($P$9-SUM($C$9:C232))&gt;0,$AA$9,0)</f>
        <v>0</v>
      </c>
      <c r="D233" s="162">
        <f>IF(($P$10-SUM($D$9:D232))&gt;0,$AA$10,0)</f>
        <v>0</v>
      </c>
      <c r="E233" s="163">
        <f>IF(P$13&gt;1,"未定",ROUND(((P$9-SUM(C$9:C232))*P$14/100)/12,0))</f>
        <v>0</v>
      </c>
      <c r="F233" s="164">
        <f t="shared" si="14"/>
        <v>0</v>
      </c>
      <c r="G233" s="796"/>
      <c r="H233" s="797"/>
      <c r="I233" s="165"/>
      <c r="J233" s="165"/>
      <c r="K233" s="165"/>
      <c r="L233" s="165"/>
      <c r="M233" s="166">
        <f t="shared" si="16"/>
        <v>0</v>
      </c>
      <c r="N233" s="173"/>
      <c r="X233" s="132"/>
      <c r="Y233" s="132"/>
      <c r="Z233" s="132"/>
    </row>
    <row r="234" spans="1:26" ht="18" customHeight="1">
      <c r="A234" s="159">
        <f t="shared" si="17"/>
        <v>0</v>
      </c>
      <c r="B234" s="160">
        <f t="shared" si="15"/>
        <v>0</v>
      </c>
      <c r="C234" s="161">
        <f>IF(($P$9-SUM($C$9:C233))&gt;0,$AA$9,0)</f>
        <v>0</v>
      </c>
      <c r="D234" s="162">
        <f>IF(($P$10-SUM($D$9:D233))&gt;0,$AA$10,0)</f>
        <v>0</v>
      </c>
      <c r="E234" s="163">
        <f>IF(P$13&gt;1,"未定",ROUND(((P$9-SUM(C$9:C233))*P$14/100)/12,0))</f>
        <v>0</v>
      </c>
      <c r="F234" s="164">
        <f t="shared" si="14"/>
        <v>0</v>
      </c>
      <c r="G234" s="174" t="s">
        <v>496</v>
      </c>
      <c r="H234" s="206">
        <f>IF(P$13&gt;1,"未定",SUM(F225:F236))</f>
        <v>0</v>
      </c>
      <c r="I234" s="165"/>
      <c r="J234" s="165"/>
      <c r="K234" s="165"/>
      <c r="L234" s="165"/>
      <c r="M234" s="166">
        <f t="shared" si="16"/>
        <v>0</v>
      </c>
      <c r="N234" s="173"/>
      <c r="X234" s="132"/>
      <c r="Y234" s="132"/>
      <c r="Z234" s="132"/>
    </row>
    <row r="235" spans="1:26" ht="18" customHeight="1">
      <c r="A235" s="159">
        <f t="shared" si="17"/>
        <v>0</v>
      </c>
      <c r="B235" s="160">
        <f t="shared" si="15"/>
        <v>0</v>
      </c>
      <c r="C235" s="161">
        <f>IF(($P$9-SUM($C$9:C234))&gt;0,$AA$9,0)</f>
        <v>0</v>
      </c>
      <c r="D235" s="162">
        <f>IF(($P$10-SUM($D$9:D234))&gt;0,$AA$10,0)</f>
        <v>0</v>
      </c>
      <c r="E235" s="163">
        <f>IF(P$13&gt;1,"未定",ROUND(((P$9-SUM(C$9:C234))*P$14/100)/12,0))</f>
        <v>0</v>
      </c>
      <c r="F235" s="164">
        <f t="shared" si="14"/>
        <v>0</v>
      </c>
      <c r="G235" s="178" t="s">
        <v>527</v>
      </c>
      <c r="H235" s="179">
        <f>SUM(B225:B236)</f>
        <v>0</v>
      </c>
      <c r="I235" s="165"/>
      <c r="J235" s="165"/>
      <c r="K235" s="165"/>
      <c r="L235" s="165"/>
      <c r="M235" s="166">
        <f t="shared" si="16"/>
        <v>0</v>
      </c>
      <c r="N235" s="173"/>
      <c r="X235" s="132"/>
      <c r="Y235" s="132"/>
      <c r="Z235" s="132"/>
    </row>
    <row r="236" spans="1:26" ht="18" customHeight="1">
      <c r="A236" s="182">
        <f t="shared" si="17"/>
        <v>0</v>
      </c>
      <c r="B236" s="183">
        <f t="shared" si="15"/>
        <v>0</v>
      </c>
      <c r="C236" s="184">
        <f>IF(($P$9-SUM($C$9:C235))&gt;0,$AA$9,0)</f>
        <v>0</v>
      </c>
      <c r="D236" s="185">
        <f>IF(($P$10-SUM($D$9:D235))&gt;0,$AA$10,0)</f>
        <v>0</v>
      </c>
      <c r="E236" s="163">
        <f>IF(P$13&gt;1,"未定",ROUND(((P$9-SUM(C$9:C235))*P$14/100)/12,0))</f>
        <v>0</v>
      </c>
      <c r="F236" s="187">
        <f t="shared" si="14"/>
        <v>0</v>
      </c>
      <c r="G236" s="188" t="s">
        <v>529</v>
      </c>
      <c r="H236" s="189">
        <f>IF(P$13&gt;1,"未定",SUM(E225:E236))</f>
        <v>0</v>
      </c>
      <c r="I236" s="190"/>
      <c r="J236" s="190"/>
      <c r="K236" s="190"/>
      <c r="L236" s="190"/>
      <c r="M236" s="191">
        <f t="shared" si="16"/>
        <v>0</v>
      </c>
      <c r="N236" s="173"/>
      <c r="X236" s="132"/>
      <c r="Y236" s="132"/>
      <c r="Z236" s="132"/>
    </row>
    <row r="237" spans="1:26" ht="18" customHeight="1">
      <c r="A237" s="147">
        <f t="shared" si="17"/>
        <v>0</v>
      </c>
      <c r="B237" s="148">
        <f t="shared" si="15"/>
        <v>0</v>
      </c>
      <c r="C237" s="149">
        <f>IF(($P$9-SUM($C$9:C236))&gt;0,$AA$9,0)</f>
        <v>0</v>
      </c>
      <c r="D237" s="150">
        <f>IF(($P$10-SUM($D$9:D236))&gt;0,$AA$10,0)</f>
        <v>0</v>
      </c>
      <c r="E237" s="151">
        <f>IF(P$13&gt;1,"未定",ROUND(((P$9-SUM(C$9:C236))*P$14/100)/12,0))</f>
        <v>0</v>
      </c>
      <c r="F237" s="152">
        <f t="shared" si="14"/>
        <v>0</v>
      </c>
      <c r="G237" s="794" t="s">
        <v>555</v>
      </c>
      <c r="H237" s="795"/>
      <c r="I237" s="153"/>
      <c r="J237" s="153"/>
      <c r="K237" s="153"/>
      <c r="L237" s="153"/>
      <c r="M237" s="155">
        <f t="shared" si="16"/>
        <v>0</v>
      </c>
      <c r="N237" s="173"/>
      <c r="X237" s="132"/>
      <c r="Y237" s="132"/>
      <c r="Z237" s="132"/>
    </row>
    <row r="238" spans="1:26" ht="18" customHeight="1">
      <c r="A238" s="159">
        <f t="shared" si="17"/>
        <v>0</v>
      </c>
      <c r="B238" s="160">
        <f t="shared" si="15"/>
        <v>0</v>
      </c>
      <c r="C238" s="161">
        <f>IF(($P$9-SUM($C$9:C237))&gt;0,$AA$9,0)</f>
        <v>0</v>
      </c>
      <c r="D238" s="162">
        <f>IF(($P$10-SUM($D$9:D237))&gt;0,$AA$10,0)</f>
        <v>0</v>
      </c>
      <c r="E238" s="163">
        <f>IF(P$13&gt;1,"未定",ROUND(((P$9-SUM(C$9:C237))*P$14/100)/12,0))</f>
        <v>0</v>
      </c>
      <c r="F238" s="164">
        <f t="shared" si="14"/>
        <v>0</v>
      </c>
      <c r="G238" s="796"/>
      <c r="H238" s="797"/>
      <c r="I238" s="165"/>
      <c r="J238" s="165"/>
      <c r="K238" s="165"/>
      <c r="L238" s="165"/>
      <c r="M238" s="166">
        <f t="shared" si="16"/>
        <v>0</v>
      </c>
      <c r="N238" s="173"/>
      <c r="X238" s="132"/>
      <c r="Y238" s="132"/>
      <c r="Z238" s="132"/>
    </row>
    <row r="239" spans="1:26" ht="18" customHeight="1">
      <c r="A239" s="159">
        <f t="shared" si="17"/>
        <v>0</v>
      </c>
      <c r="B239" s="160">
        <f t="shared" si="15"/>
        <v>0</v>
      </c>
      <c r="C239" s="161">
        <f>IF(($P$9-SUM($C$9:C238))&gt;0,$AA$9,0)</f>
        <v>0</v>
      </c>
      <c r="D239" s="162">
        <f>IF(($P$10-SUM($D$9:D238))&gt;0,$AA$10,0)</f>
        <v>0</v>
      </c>
      <c r="E239" s="163">
        <f>IF(P$13&gt;1,"未定",ROUND(((P$9-SUM(C$9:C238))*P$14/100)/12,0))</f>
        <v>0</v>
      </c>
      <c r="F239" s="164">
        <f t="shared" si="14"/>
        <v>0</v>
      </c>
      <c r="G239" s="796"/>
      <c r="H239" s="797"/>
      <c r="I239" s="165"/>
      <c r="J239" s="165"/>
      <c r="K239" s="165"/>
      <c r="L239" s="165"/>
      <c r="M239" s="166">
        <f t="shared" si="16"/>
        <v>0</v>
      </c>
      <c r="N239" s="173"/>
      <c r="X239" s="132"/>
      <c r="Y239" s="132"/>
      <c r="Z239" s="132"/>
    </row>
    <row r="240" spans="1:26" ht="18" customHeight="1">
      <c r="A240" s="159">
        <f t="shared" si="17"/>
        <v>0</v>
      </c>
      <c r="B240" s="160">
        <f t="shared" si="15"/>
        <v>0</v>
      </c>
      <c r="C240" s="161">
        <f>IF(($P$9-SUM($C$9:C239))&gt;0,$AA$9,0)</f>
        <v>0</v>
      </c>
      <c r="D240" s="162">
        <f>IF(($P$10-SUM($D$9:D239))&gt;0,$AA$10,0)</f>
        <v>0</v>
      </c>
      <c r="E240" s="163">
        <f>IF(P$13&gt;1,"未定",ROUND(((P$9-SUM(C$9:C239))*P$14/100)/12,0))</f>
        <v>0</v>
      </c>
      <c r="F240" s="164">
        <f t="shared" si="14"/>
        <v>0</v>
      </c>
      <c r="G240" s="796"/>
      <c r="H240" s="797"/>
      <c r="I240" s="165"/>
      <c r="J240" s="165"/>
      <c r="K240" s="165"/>
      <c r="L240" s="165"/>
      <c r="M240" s="166">
        <f t="shared" si="16"/>
        <v>0</v>
      </c>
      <c r="N240" s="173"/>
      <c r="X240" s="132"/>
      <c r="Y240" s="132"/>
      <c r="Z240" s="132"/>
    </row>
    <row r="241" spans="1:26" ht="18" customHeight="1">
      <c r="A241" s="159">
        <f t="shared" si="17"/>
        <v>0</v>
      </c>
      <c r="B241" s="160">
        <f t="shared" si="15"/>
        <v>0</v>
      </c>
      <c r="C241" s="161">
        <f>IF(($P$9-SUM($C$9:C240))&gt;0,$AA$9,0)</f>
        <v>0</v>
      </c>
      <c r="D241" s="162">
        <f>IF(($P$10-SUM($D$9:D240))&gt;0,$AA$10,0)</f>
        <v>0</v>
      </c>
      <c r="E241" s="163">
        <f>IF(P$13&gt;1,"未定",ROUND(((P$9-SUM(C$9:C240))*P$14/100)/12,0))</f>
        <v>0</v>
      </c>
      <c r="F241" s="164">
        <f t="shared" si="14"/>
        <v>0</v>
      </c>
      <c r="G241" s="796"/>
      <c r="H241" s="797"/>
      <c r="I241" s="165"/>
      <c r="J241" s="165"/>
      <c r="K241" s="165"/>
      <c r="L241" s="165"/>
      <c r="M241" s="166">
        <f t="shared" si="16"/>
        <v>0</v>
      </c>
      <c r="N241" s="173"/>
      <c r="X241" s="132"/>
      <c r="Y241" s="132"/>
      <c r="Z241" s="132"/>
    </row>
    <row r="242" spans="1:26" ht="18" customHeight="1">
      <c r="A242" s="159">
        <f t="shared" si="17"/>
        <v>0</v>
      </c>
      <c r="B242" s="160">
        <f t="shared" si="15"/>
        <v>0</v>
      </c>
      <c r="C242" s="161">
        <f>IF(($P$9-SUM($C$9:C241))&gt;0,$AA$9,0)</f>
        <v>0</v>
      </c>
      <c r="D242" s="162">
        <f>IF(($P$10-SUM($D$9:D241))&gt;0,$AA$10,0)</f>
        <v>0</v>
      </c>
      <c r="E242" s="163">
        <f>IF(P$13&gt;1,"未定",ROUND(((P$9-SUM(C$9:C241))*P$14/100)/12,0))</f>
        <v>0</v>
      </c>
      <c r="F242" s="164">
        <f t="shared" si="14"/>
        <v>0</v>
      </c>
      <c r="G242" s="796"/>
      <c r="H242" s="797"/>
      <c r="I242" s="165"/>
      <c r="J242" s="165"/>
      <c r="K242" s="165"/>
      <c r="L242" s="165"/>
      <c r="M242" s="166">
        <f t="shared" si="16"/>
        <v>0</v>
      </c>
      <c r="N242" s="173"/>
      <c r="X242" s="132"/>
      <c r="Y242" s="132"/>
      <c r="Z242" s="132"/>
    </row>
    <row r="243" spans="1:26" ht="18" customHeight="1">
      <c r="A243" s="159">
        <f t="shared" si="17"/>
        <v>0</v>
      </c>
      <c r="B243" s="160">
        <f t="shared" si="15"/>
        <v>0</v>
      </c>
      <c r="C243" s="161">
        <f>IF(($P$9-SUM($C$9:C242))&gt;0,$AA$9,0)</f>
        <v>0</v>
      </c>
      <c r="D243" s="162">
        <f>IF(($P$10-SUM($D$9:D242))&gt;0,$AA$10,0)</f>
        <v>0</v>
      </c>
      <c r="E243" s="163">
        <f>IF(P$13&gt;1,"未定",ROUND(((P$9-SUM(C$9:C242))*P$14/100)/12,0))</f>
        <v>0</v>
      </c>
      <c r="F243" s="164">
        <f t="shared" si="14"/>
        <v>0</v>
      </c>
      <c r="G243" s="796"/>
      <c r="H243" s="797"/>
      <c r="I243" s="165"/>
      <c r="J243" s="165"/>
      <c r="K243" s="165"/>
      <c r="L243" s="165"/>
      <c r="M243" s="166">
        <f t="shared" si="16"/>
        <v>0</v>
      </c>
      <c r="N243" s="173"/>
      <c r="X243" s="132"/>
      <c r="Y243" s="132"/>
      <c r="Z243" s="132"/>
    </row>
    <row r="244" spans="1:26" ht="18" customHeight="1">
      <c r="A244" s="159">
        <f t="shared" si="17"/>
        <v>0</v>
      </c>
      <c r="B244" s="160">
        <f t="shared" si="15"/>
        <v>0</v>
      </c>
      <c r="C244" s="161">
        <f>IF(($P$9-SUM($C$9:C243))&gt;0,$AA$9,0)</f>
        <v>0</v>
      </c>
      <c r="D244" s="162">
        <f>IF(($P$10-SUM($D$9:D243))&gt;0,$AA$10,0)</f>
        <v>0</v>
      </c>
      <c r="E244" s="163">
        <f>IF(P$13&gt;1,"未定",ROUND(((P$9-SUM(C$9:C243))*P$14/100)/12,0))</f>
        <v>0</v>
      </c>
      <c r="F244" s="164">
        <f t="shared" si="14"/>
        <v>0</v>
      </c>
      <c r="G244" s="796"/>
      <c r="H244" s="797"/>
      <c r="I244" s="165"/>
      <c r="J244" s="165"/>
      <c r="K244" s="165"/>
      <c r="L244" s="165"/>
      <c r="M244" s="166">
        <f t="shared" si="16"/>
        <v>0</v>
      </c>
      <c r="N244" s="173"/>
      <c r="X244" s="132"/>
      <c r="Y244" s="132"/>
      <c r="Z244" s="132"/>
    </row>
    <row r="245" spans="1:26" ht="18" customHeight="1">
      <c r="A245" s="159">
        <f t="shared" si="17"/>
        <v>0</v>
      </c>
      <c r="B245" s="160">
        <f t="shared" si="15"/>
        <v>0</v>
      </c>
      <c r="C245" s="161">
        <f>IF(($P$9-SUM($C$9:C244))&gt;0,$AA$9,0)</f>
        <v>0</v>
      </c>
      <c r="D245" s="162">
        <f>IF(($P$10-SUM($D$9:D244))&gt;0,$AA$10,0)</f>
        <v>0</v>
      </c>
      <c r="E245" s="163">
        <f>IF(P$13&gt;1,"未定",ROUND(((P$9-SUM(C$9:C244))*P$14/100)/12,0))</f>
        <v>0</v>
      </c>
      <c r="F245" s="164">
        <f t="shared" si="14"/>
        <v>0</v>
      </c>
      <c r="G245" s="796"/>
      <c r="H245" s="797"/>
      <c r="I245" s="165"/>
      <c r="J245" s="165"/>
      <c r="K245" s="165"/>
      <c r="L245" s="165"/>
      <c r="M245" s="166">
        <f t="shared" si="16"/>
        <v>0</v>
      </c>
      <c r="N245" s="173"/>
      <c r="X245" s="132"/>
      <c r="Y245" s="132"/>
      <c r="Z245" s="132"/>
    </row>
    <row r="246" spans="1:26" ht="18" customHeight="1">
      <c r="A246" s="159">
        <f t="shared" si="17"/>
        <v>0</v>
      </c>
      <c r="B246" s="160">
        <f t="shared" si="15"/>
        <v>0</v>
      </c>
      <c r="C246" s="161">
        <f>IF(($P$9-SUM($C$9:C245))&gt;0,$AA$9,0)</f>
        <v>0</v>
      </c>
      <c r="D246" s="162">
        <f>IF(($P$10-SUM($D$9:D245))&gt;0,$AA$10,0)</f>
        <v>0</v>
      </c>
      <c r="E246" s="163">
        <f>IF(P$13&gt;1,"未定",ROUND(((P$9-SUM(C$9:C245))*P$14/100)/12,0))</f>
        <v>0</v>
      </c>
      <c r="F246" s="164">
        <f t="shared" si="14"/>
        <v>0</v>
      </c>
      <c r="G246" s="174" t="s">
        <v>496</v>
      </c>
      <c r="H246" s="206">
        <f>IF(P$13&gt;1,"未定",SUM(F237:F248))</f>
        <v>0</v>
      </c>
      <c r="I246" s="165"/>
      <c r="J246" s="165"/>
      <c r="K246" s="165"/>
      <c r="L246" s="165"/>
      <c r="M246" s="166">
        <f t="shared" si="16"/>
        <v>0</v>
      </c>
      <c r="N246" s="173"/>
      <c r="X246" s="132"/>
      <c r="Y246" s="132"/>
      <c r="Z246" s="132"/>
    </row>
    <row r="247" spans="1:26" ht="18" customHeight="1">
      <c r="A247" s="159">
        <f t="shared" si="17"/>
        <v>0</v>
      </c>
      <c r="B247" s="160">
        <f t="shared" si="15"/>
        <v>0</v>
      </c>
      <c r="C247" s="161">
        <f>IF(($P$9-SUM($C$9:C246))&gt;0,$AA$9,0)</f>
        <v>0</v>
      </c>
      <c r="D247" s="162">
        <f>IF(($P$10-SUM($D$9:D246))&gt;0,$AA$10,0)</f>
        <v>0</v>
      </c>
      <c r="E247" s="163">
        <f>IF(P$13&gt;1,"未定",ROUND(((P$9-SUM(C$9:C246))*P$14/100)/12,0))</f>
        <v>0</v>
      </c>
      <c r="F247" s="164">
        <f t="shared" si="14"/>
        <v>0</v>
      </c>
      <c r="G247" s="178" t="s">
        <v>527</v>
      </c>
      <c r="H247" s="179">
        <f>SUM(B237:B248)</f>
        <v>0</v>
      </c>
      <c r="I247" s="165"/>
      <c r="J247" s="165"/>
      <c r="K247" s="165"/>
      <c r="L247" s="165"/>
      <c r="M247" s="166">
        <f t="shared" si="16"/>
        <v>0</v>
      </c>
      <c r="N247" s="173"/>
      <c r="X247" s="132"/>
      <c r="Y247" s="132"/>
      <c r="Z247" s="132"/>
    </row>
    <row r="248" spans="1:26" ht="18" customHeight="1">
      <c r="A248" s="182">
        <f t="shared" si="17"/>
        <v>0</v>
      </c>
      <c r="B248" s="183">
        <f t="shared" si="15"/>
        <v>0</v>
      </c>
      <c r="C248" s="184">
        <f>IF(($P$9-SUM($C$9:C247))&gt;0,$AA$9,0)</f>
        <v>0</v>
      </c>
      <c r="D248" s="185">
        <f>IF(($P$10-SUM($D$9:D247))&gt;0,$AA$10,0)</f>
        <v>0</v>
      </c>
      <c r="E248" s="163">
        <f>IF(P$13&gt;1,"未定",ROUND(((P$9-SUM(C$9:C247))*P$14/100)/12,0))</f>
        <v>0</v>
      </c>
      <c r="F248" s="187">
        <f t="shared" si="14"/>
        <v>0</v>
      </c>
      <c r="G248" s="188" t="s">
        <v>529</v>
      </c>
      <c r="H248" s="189">
        <f>IF(P$13&gt;1,"未定",SUM(E237:E248))</f>
        <v>0</v>
      </c>
      <c r="I248" s="190"/>
      <c r="J248" s="190"/>
      <c r="K248" s="190"/>
      <c r="L248" s="190"/>
      <c r="M248" s="191">
        <f t="shared" si="16"/>
        <v>0</v>
      </c>
      <c r="N248" s="173"/>
      <c r="X248" s="132"/>
      <c r="Y248" s="132"/>
      <c r="Z248" s="132"/>
    </row>
    <row r="249" spans="1:26" ht="18" customHeight="1">
      <c r="A249" s="147">
        <f t="shared" si="17"/>
        <v>0</v>
      </c>
      <c r="B249" s="148">
        <f t="shared" si="15"/>
        <v>0</v>
      </c>
      <c r="C249" s="149">
        <f>IF(($P$9-SUM($C$9:C248))&gt;0,$AA$9,0)</f>
        <v>0</v>
      </c>
      <c r="D249" s="150">
        <f>IF(($P$10-SUM($D$9:D248))&gt;0,$AA$10,0)</f>
        <v>0</v>
      </c>
      <c r="E249" s="151">
        <f>IF(P$13&gt;1,"未定",ROUND(((P$9-SUM(C$9:C248))*P$14/100)/12,0))</f>
        <v>0</v>
      </c>
      <c r="F249" s="152">
        <f t="shared" si="14"/>
        <v>0</v>
      </c>
      <c r="G249" s="794" t="s">
        <v>556</v>
      </c>
      <c r="H249" s="795"/>
      <c r="I249" s="153"/>
      <c r="J249" s="153"/>
      <c r="K249" s="153"/>
      <c r="L249" s="153"/>
      <c r="M249" s="155">
        <f t="shared" si="16"/>
        <v>0</v>
      </c>
      <c r="N249" s="173"/>
      <c r="X249" s="132"/>
      <c r="Y249" s="132"/>
      <c r="Z249" s="132"/>
    </row>
    <row r="250" spans="1:26" ht="18" customHeight="1">
      <c r="A250" s="159">
        <f t="shared" si="17"/>
        <v>0</v>
      </c>
      <c r="B250" s="160">
        <f t="shared" si="15"/>
        <v>0</v>
      </c>
      <c r="C250" s="161">
        <f>IF(($P$9-SUM($C$9:C249))&gt;0,$AA$9,0)</f>
        <v>0</v>
      </c>
      <c r="D250" s="162">
        <f>IF(($P$10-SUM($D$9:D249))&gt;0,$AA$10,0)</f>
        <v>0</v>
      </c>
      <c r="E250" s="163">
        <f>IF(P$13&gt;1,"未定",ROUND(((P$9-SUM(C$9:C249))*P$14/100)/12,0))</f>
        <v>0</v>
      </c>
      <c r="F250" s="164">
        <f t="shared" si="14"/>
        <v>0</v>
      </c>
      <c r="G250" s="796"/>
      <c r="H250" s="797"/>
      <c r="I250" s="165"/>
      <c r="J250" s="165"/>
      <c r="K250" s="165"/>
      <c r="L250" s="165"/>
      <c r="M250" s="166">
        <f t="shared" si="16"/>
        <v>0</v>
      </c>
      <c r="N250" s="173"/>
      <c r="X250" s="132"/>
      <c r="Y250" s="132"/>
      <c r="Z250" s="132"/>
    </row>
    <row r="251" spans="1:26" ht="18" customHeight="1">
      <c r="A251" s="159">
        <f t="shared" si="17"/>
        <v>0</v>
      </c>
      <c r="B251" s="160">
        <f t="shared" si="15"/>
        <v>0</v>
      </c>
      <c r="C251" s="161">
        <f>IF(($P$9-SUM($C$9:C250))&gt;0,$AA$9,0)</f>
        <v>0</v>
      </c>
      <c r="D251" s="162">
        <f>IF(($P$10-SUM($D$9:D250))&gt;0,$AA$10,0)</f>
        <v>0</v>
      </c>
      <c r="E251" s="163">
        <f>IF(P$13&gt;1,"未定",ROUND(((P$9-SUM(C$9:C250))*P$14/100)/12,0))</f>
        <v>0</v>
      </c>
      <c r="F251" s="164">
        <f t="shared" si="14"/>
        <v>0</v>
      </c>
      <c r="G251" s="796"/>
      <c r="H251" s="797"/>
      <c r="I251" s="165"/>
      <c r="J251" s="165"/>
      <c r="K251" s="165"/>
      <c r="L251" s="165"/>
      <c r="M251" s="166">
        <f t="shared" si="16"/>
        <v>0</v>
      </c>
      <c r="N251" s="173"/>
      <c r="X251" s="132"/>
      <c r="Y251" s="132"/>
      <c r="Z251" s="132"/>
    </row>
    <row r="252" spans="1:26" ht="18" customHeight="1">
      <c r="A252" s="159">
        <f t="shared" si="17"/>
        <v>0</v>
      </c>
      <c r="B252" s="160">
        <f t="shared" si="15"/>
        <v>0</v>
      </c>
      <c r="C252" s="161">
        <f>IF(($P$9-SUM($C$9:C251))&gt;0,$AA$9,0)</f>
        <v>0</v>
      </c>
      <c r="D252" s="162">
        <f>IF(($P$10-SUM($D$9:D251))&gt;0,$AA$10,0)</f>
        <v>0</v>
      </c>
      <c r="E252" s="163">
        <f>IF(P$13&gt;1,"未定",ROUND(((P$9-SUM(C$9:C251))*P$14/100)/12,0))</f>
        <v>0</v>
      </c>
      <c r="F252" s="164">
        <f t="shared" si="14"/>
        <v>0</v>
      </c>
      <c r="G252" s="796"/>
      <c r="H252" s="797"/>
      <c r="I252" s="165"/>
      <c r="J252" s="165"/>
      <c r="K252" s="165"/>
      <c r="L252" s="165"/>
      <c r="M252" s="166">
        <f t="shared" si="16"/>
        <v>0</v>
      </c>
      <c r="N252" s="173"/>
      <c r="X252" s="132"/>
      <c r="Y252" s="132"/>
      <c r="Z252" s="132"/>
    </row>
    <row r="253" spans="1:26" ht="18" customHeight="1">
      <c r="A253" s="159">
        <f t="shared" si="17"/>
        <v>0</v>
      </c>
      <c r="B253" s="160">
        <f t="shared" si="15"/>
        <v>0</v>
      </c>
      <c r="C253" s="161">
        <f>IF(($P$9-SUM($C$9:C252))&gt;0,$AA$9,0)</f>
        <v>0</v>
      </c>
      <c r="D253" s="162">
        <f>IF(($P$10-SUM($D$9:D252))&gt;0,$AA$10,0)</f>
        <v>0</v>
      </c>
      <c r="E253" s="163">
        <f>IF(P$13&gt;1,"未定",ROUND(((P$9-SUM(C$9:C252))*P$14/100)/12,0))</f>
        <v>0</v>
      </c>
      <c r="F253" s="164">
        <f t="shared" si="14"/>
        <v>0</v>
      </c>
      <c r="G253" s="796"/>
      <c r="H253" s="797"/>
      <c r="I253" s="165"/>
      <c r="J253" s="165"/>
      <c r="K253" s="165"/>
      <c r="L253" s="165"/>
      <c r="M253" s="166">
        <f t="shared" si="16"/>
        <v>0</v>
      </c>
      <c r="N253" s="173"/>
      <c r="X253" s="132"/>
      <c r="Y253" s="132"/>
      <c r="Z253" s="132"/>
    </row>
    <row r="254" spans="1:26" ht="18" customHeight="1">
      <c r="A254" s="159">
        <f t="shared" si="17"/>
        <v>0</v>
      </c>
      <c r="B254" s="160">
        <f t="shared" si="15"/>
        <v>0</v>
      </c>
      <c r="C254" s="161">
        <f>IF(($P$9-SUM($C$9:C253))&gt;0,$AA$9,0)</f>
        <v>0</v>
      </c>
      <c r="D254" s="162">
        <f>IF(($P$10-SUM($D$9:D253))&gt;0,$AA$10,0)</f>
        <v>0</v>
      </c>
      <c r="E254" s="163">
        <f>IF(P$13&gt;1,"未定",ROUND(((P$9-SUM(C$9:C253))*P$14/100)/12,0))</f>
        <v>0</v>
      </c>
      <c r="F254" s="164">
        <f t="shared" si="14"/>
        <v>0</v>
      </c>
      <c r="G254" s="796"/>
      <c r="H254" s="797"/>
      <c r="I254" s="165"/>
      <c r="J254" s="165"/>
      <c r="K254" s="165"/>
      <c r="L254" s="165"/>
      <c r="M254" s="166">
        <f t="shared" si="16"/>
        <v>0</v>
      </c>
      <c r="N254" s="173"/>
      <c r="X254" s="132"/>
      <c r="Y254" s="132"/>
      <c r="Z254" s="132"/>
    </row>
    <row r="255" spans="1:26" ht="18" customHeight="1">
      <c r="A255" s="159">
        <f t="shared" si="17"/>
        <v>0</v>
      </c>
      <c r="B255" s="160">
        <f t="shared" si="15"/>
        <v>0</v>
      </c>
      <c r="C255" s="161">
        <f>IF(($P$9-SUM($C$9:C254))&gt;0,$AA$9,0)</f>
        <v>0</v>
      </c>
      <c r="D255" s="162">
        <f>IF(($P$10-SUM($D$9:D254))&gt;0,$AA$10,0)</f>
        <v>0</v>
      </c>
      <c r="E255" s="163">
        <f>IF(P$13&gt;1,"未定",ROUND(((P$9-SUM(C$9:C254))*P$14/100)/12,0))</f>
        <v>0</v>
      </c>
      <c r="F255" s="164">
        <f t="shared" si="14"/>
        <v>0</v>
      </c>
      <c r="G255" s="796"/>
      <c r="H255" s="797"/>
      <c r="I255" s="165"/>
      <c r="J255" s="165"/>
      <c r="K255" s="165"/>
      <c r="L255" s="165"/>
      <c r="M255" s="166">
        <f t="shared" si="16"/>
        <v>0</v>
      </c>
      <c r="N255" s="173"/>
      <c r="X255" s="132"/>
      <c r="Y255" s="132"/>
      <c r="Z255" s="132"/>
    </row>
    <row r="256" spans="1:26" ht="18" customHeight="1">
      <c r="A256" s="159">
        <f t="shared" si="17"/>
        <v>0</v>
      </c>
      <c r="B256" s="160">
        <f t="shared" si="15"/>
        <v>0</v>
      </c>
      <c r="C256" s="161">
        <f>IF(($P$9-SUM($C$9:C255))&gt;0,$AA$9,0)</f>
        <v>0</v>
      </c>
      <c r="D256" s="162">
        <f>IF(($P$10-SUM($D$9:D255))&gt;0,$AA$10,0)</f>
        <v>0</v>
      </c>
      <c r="E256" s="163">
        <f>IF(P$13&gt;1,"未定",ROUND(((P$9-SUM(C$9:C255))*P$14/100)/12,0))</f>
        <v>0</v>
      </c>
      <c r="F256" s="164">
        <f t="shared" si="14"/>
        <v>0</v>
      </c>
      <c r="G256" s="796"/>
      <c r="H256" s="797"/>
      <c r="I256" s="165"/>
      <c r="J256" s="165"/>
      <c r="K256" s="165"/>
      <c r="L256" s="165"/>
      <c r="M256" s="166">
        <f t="shared" si="16"/>
        <v>0</v>
      </c>
      <c r="N256" s="173"/>
      <c r="X256" s="132"/>
      <c r="Y256" s="132"/>
      <c r="Z256" s="132"/>
    </row>
    <row r="257" spans="1:26" ht="18" customHeight="1">
      <c r="A257" s="159">
        <f t="shared" si="17"/>
        <v>0</v>
      </c>
      <c r="B257" s="160">
        <f t="shared" si="15"/>
        <v>0</v>
      </c>
      <c r="C257" s="161">
        <f>IF(($P$9-SUM($C$9:C256))&gt;0,$AA$9,0)</f>
        <v>0</v>
      </c>
      <c r="D257" s="162">
        <f>IF(($P$10-SUM($D$9:D256))&gt;0,$AA$10,0)</f>
        <v>0</v>
      </c>
      <c r="E257" s="163">
        <f>IF(P$13&gt;1,"未定",ROUND(((P$9-SUM(C$9:C256))*P$14/100)/12,0))</f>
        <v>0</v>
      </c>
      <c r="F257" s="164">
        <f t="shared" ref="F257:F320" si="18">IF(P$13&gt;1,"未定",B257+E257)</f>
        <v>0</v>
      </c>
      <c r="G257" s="796"/>
      <c r="H257" s="797"/>
      <c r="I257" s="165"/>
      <c r="J257" s="165"/>
      <c r="K257" s="165"/>
      <c r="L257" s="165"/>
      <c r="M257" s="166">
        <f t="shared" si="16"/>
        <v>0</v>
      </c>
      <c r="N257" s="173"/>
      <c r="X257" s="132"/>
      <c r="Y257" s="132"/>
      <c r="Z257" s="132"/>
    </row>
    <row r="258" spans="1:26" ht="18" customHeight="1">
      <c r="A258" s="159">
        <f t="shared" si="17"/>
        <v>0</v>
      </c>
      <c r="B258" s="160">
        <f t="shared" si="15"/>
        <v>0</v>
      </c>
      <c r="C258" s="161">
        <f>IF(($P$9-SUM($C$9:C257))&gt;0,$AA$9,0)</f>
        <v>0</v>
      </c>
      <c r="D258" s="162">
        <f>IF(($P$10-SUM($D$9:D257))&gt;0,$AA$10,0)</f>
        <v>0</v>
      </c>
      <c r="E258" s="163">
        <f>IF(P$13&gt;1,"未定",ROUND(((P$9-SUM(C$9:C257))*P$14/100)/12,0))</f>
        <v>0</v>
      </c>
      <c r="F258" s="164">
        <f t="shared" si="18"/>
        <v>0</v>
      </c>
      <c r="G258" s="174" t="s">
        <v>496</v>
      </c>
      <c r="H258" s="206">
        <f>IF(P$13&gt;1,"未定",SUM(F249:F260))</f>
        <v>0</v>
      </c>
      <c r="I258" s="165"/>
      <c r="J258" s="165"/>
      <c r="K258" s="165"/>
      <c r="L258" s="165"/>
      <c r="M258" s="166">
        <f t="shared" si="16"/>
        <v>0</v>
      </c>
      <c r="N258" s="173"/>
      <c r="X258" s="132"/>
      <c r="Y258" s="132"/>
      <c r="Z258" s="132"/>
    </row>
    <row r="259" spans="1:26" ht="18" customHeight="1">
      <c r="A259" s="159">
        <f t="shared" si="17"/>
        <v>0</v>
      </c>
      <c r="B259" s="160">
        <f t="shared" si="15"/>
        <v>0</v>
      </c>
      <c r="C259" s="161">
        <f>IF(($P$9-SUM($C$9:C258))&gt;0,$AA$9,0)</f>
        <v>0</v>
      </c>
      <c r="D259" s="162">
        <f>IF(($P$10-SUM($D$9:D258))&gt;0,$AA$10,0)</f>
        <v>0</v>
      </c>
      <c r="E259" s="163">
        <f>IF(P$13&gt;1,"未定",ROUND(((P$9-SUM(C$9:C258))*P$14/100)/12,0))</f>
        <v>0</v>
      </c>
      <c r="F259" s="164">
        <f t="shared" si="18"/>
        <v>0</v>
      </c>
      <c r="G259" s="178" t="s">
        <v>527</v>
      </c>
      <c r="H259" s="179">
        <f>SUM(B249:B260)</f>
        <v>0</v>
      </c>
      <c r="I259" s="165"/>
      <c r="J259" s="165"/>
      <c r="K259" s="165"/>
      <c r="L259" s="165"/>
      <c r="M259" s="166">
        <f t="shared" si="16"/>
        <v>0</v>
      </c>
      <c r="N259" s="173"/>
      <c r="X259" s="132"/>
      <c r="Y259" s="132"/>
      <c r="Z259" s="132"/>
    </row>
    <row r="260" spans="1:26" ht="18" customHeight="1">
      <c r="A260" s="182">
        <f t="shared" si="17"/>
        <v>0</v>
      </c>
      <c r="B260" s="183">
        <f t="shared" si="15"/>
        <v>0</v>
      </c>
      <c r="C260" s="184">
        <f>IF(($P$9-SUM($C$9:C259))&gt;0,$AA$9,0)</f>
        <v>0</v>
      </c>
      <c r="D260" s="185">
        <f>IF(($P$10-SUM($D$9:D259))&gt;0,$AA$10,0)</f>
        <v>0</v>
      </c>
      <c r="E260" s="186">
        <f>IF(P$13&gt;1,"未定",ROUND(((P$9-SUM(C$9:C259))*P$14/100)/12,0))</f>
        <v>0</v>
      </c>
      <c r="F260" s="187">
        <f t="shared" si="18"/>
        <v>0</v>
      </c>
      <c r="G260" s="188" t="s">
        <v>529</v>
      </c>
      <c r="H260" s="189">
        <f>IF(P$13&gt;1,"未定",SUM(E249:E260))</f>
        <v>0</v>
      </c>
      <c r="I260" s="190"/>
      <c r="J260" s="190"/>
      <c r="K260" s="190"/>
      <c r="L260" s="190"/>
      <c r="M260" s="191">
        <f t="shared" si="16"/>
        <v>0</v>
      </c>
      <c r="N260" s="173"/>
      <c r="X260" s="132"/>
      <c r="Y260" s="132"/>
      <c r="Z260" s="132"/>
    </row>
    <row r="261" spans="1:26" ht="18" customHeight="1">
      <c r="A261" s="147">
        <f t="shared" si="17"/>
        <v>0</v>
      </c>
      <c r="B261" s="148">
        <f t="shared" si="15"/>
        <v>0</v>
      </c>
      <c r="C261" s="149">
        <f>IF(($P$9-SUM($C$9:C260))&gt;0,$AA$9,0)</f>
        <v>0</v>
      </c>
      <c r="D261" s="150">
        <f>IF(($P$10-SUM($D$9:D260))&gt;0,$AA$10,0)</f>
        <v>0</v>
      </c>
      <c r="E261" s="151">
        <f>IF(P$13&gt;1,"未定",ROUND(((P$9-SUM(C$9:C260))*P$14/100)/12,0))</f>
        <v>0</v>
      </c>
      <c r="F261" s="152">
        <f t="shared" si="18"/>
        <v>0</v>
      </c>
      <c r="G261" s="794" t="s">
        <v>557</v>
      </c>
      <c r="H261" s="795"/>
      <c r="I261" s="153"/>
      <c r="J261" s="153"/>
      <c r="K261" s="153"/>
      <c r="L261" s="153"/>
      <c r="M261" s="155">
        <f t="shared" si="16"/>
        <v>0</v>
      </c>
      <c r="N261" s="173"/>
      <c r="X261" s="132"/>
      <c r="Y261" s="132"/>
      <c r="Z261" s="132"/>
    </row>
    <row r="262" spans="1:26" ht="18" customHeight="1">
      <c r="A262" s="159">
        <f t="shared" si="17"/>
        <v>0</v>
      </c>
      <c r="B262" s="160">
        <f t="shared" si="15"/>
        <v>0</v>
      </c>
      <c r="C262" s="161">
        <f>IF(($P$9-SUM($C$9:C261))&gt;0,$AA$9,0)</f>
        <v>0</v>
      </c>
      <c r="D262" s="162">
        <f>IF(($P$10-SUM($D$9:D261))&gt;0,$AA$10,0)</f>
        <v>0</v>
      </c>
      <c r="E262" s="163">
        <f>IF(P$13&gt;1,"未定",ROUND(((P$9-SUM(C$9:C261))*P$14/100)/12,0))</f>
        <v>0</v>
      </c>
      <c r="F262" s="164">
        <f t="shared" si="18"/>
        <v>0</v>
      </c>
      <c r="G262" s="796"/>
      <c r="H262" s="797"/>
      <c r="I262" s="165"/>
      <c r="J262" s="165"/>
      <c r="K262" s="165"/>
      <c r="L262" s="165"/>
      <c r="M262" s="166">
        <f t="shared" si="16"/>
        <v>0</v>
      </c>
      <c r="N262" s="173"/>
      <c r="X262" s="132"/>
      <c r="Y262" s="132"/>
      <c r="Z262" s="132"/>
    </row>
    <row r="263" spans="1:26" ht="18" customHeight="1">
      <c r="A263" s="159">
        <f t="shared" si="17"/>
        <v>0</v>
      </c>
      <c r="B263" s="160">
        <f t="shared" si="15"/>
        <v>0</v>
      </c>
      <c r="C263" s="161">
        <f>IF(($P$9-SUM($C$9:C262))&gt;0,$AA$9,0)</f>
        <v>0</v>
      </c>
      <c r="D263" s="162">
        <f>IF(($P$10-SUM($D$9:D262))&gt;0,$AA$10,0)</f>
        <v>0</v>
      </c>
      <c r="E263" s="163">
        <f>IF(P$13&gt;1,"未定",ROUND(((P$9-SUM(C$9:C262))*P$14/100)/12,0))</f>
        <v>0</v>
      </c>
      <c r="F263" s="164">
        <f t="shared" si="18"/>
        <v>0</v>
      </c>
      <c r="G263" s="796"/>
      <c r="H263" s="797"/>
      <c r="I263" s="165"/>
      <c r="J263" s="165"/>
      <c r="K263" s="165"/>
      <c r="L263" s="165"/>
      <c r="M263" s="166">
        <f t="shared" si="16"/>
        <v>0</v>
      </c>
      <c r="N263" s="173"/>
      <c r="X263" s="132"/>
      <c r="Y263" s="132"/>
      <c r="Z263" s="132"/>
    </row>
    <row r="264" spans="1:26" ht="18" customHeight="1">
      <c r="A264" s="159">
        <f t="shared" si="17"/>
        <v>0</v>
      </c>
      <c r="B264" s="160">
        <f t="shared" si="15"/>
        <v>0</v>
      </c>
      <c r="C264" s="161">
        <f>IF(($P$9-SUM($C$9:C263))&gt;0,$AA$9,0)</f>
        <v>0</v>
      </c>
      <c r="D264" s="162">
        <f>IF(($P$10-SUM($D$9:D263))&gt;0,$AA$10,0)</f>
        <v>0</v>
      </c>
      <c r="E264" s="163">
        <f>IF(P$13&gt;1,"未定",ROUND(((P$9-SUM(C$9:C263))*P$14/100)/12,0))</f>
        <v>0</v>
      </c>
      <c r="F264" s="164">
        <f t="shared" si="18"/>
        <v>0</v>
      </c>
      <c r="G264" s="796"/>
      <c r="H264" s="797"/>
      <c r="I264" s="165"/>
      <c r="J264" s="165"/>
      <c r="K264" s="165"/>
      <c r="L264" s="165"/>
      <c r="M264" s="166">
        <f t="shared" si="16"/>
        <v>0</v>
      </c>
      <c r="N264" s="173"/>
      <c r="X264" s="132"/>
      <c r="Y264" s="132"/>
      <c r="Z264" s="132"/>
    </row>
    <row r="265" spans="1:26" ht="18" customHeight="1">
      <c r="A265" s="159">
        <f t="shared" si="17"/>
        <v>0</v>
      </c>
      <c r="B265" s="160">
        <f t="shared" ref="B265:B328" si="19">SUM(C265:D265)</f>
        <v>0</v>
      </c>
      <c r="C265" s="161">
        <f>IF(($P$9-SUM($C$9:C264))&gt;0,$AA$9,0)</f>
        <v>0</v>
      </c>
      <c r="D265" s="162">
        <f>IF(($P$10-SUM($D$9:D264))&gt;0,$AA$10,0)</f>
        <v>0</v>
      </c>
      <c r="E265" s="163">
        <f>IF(P$13&gt;1,"未定",ROUND(((P$9-SUM(C$9:C264))*P$14/100)/12,0))</f>
        <v>0</v>
      </c>
      <c r="F265" s="164">
        <f t="shared" si="18"/>
        <v>0</v>
      </c>
      <c r="G265" s="796"/>
      <c r="H265" s="797"/>
      <c r="I265" s="165"/>
      <c r="J265" s="165"/>
      <c r="K265" s="165"/>
      <c r="L265" s="165"/>
      <c r="M265" s="166">
        <f t="shared" ref="M265:M328" si="20">SUM(I265:L265)</f>
        <v>0</v>
      </c>
      <c r="N265" s="173"/>
      <c r="X265" s="132"/>
      <c r="Y265" s="132"/>
      <c r="Z265" s="132"/>
    </row>
    <row r="266" spans="1:26" ht="18" customHeight="1">
      <c r="A266" s="159">
        <f t="shared" ref="A266:A329" si="21">IF(F266&gt;0,A265+1,0)</f>
        <v>0</v>
      </c>
      <c r="B266" s="160">
        <f t="shared" si="19"/>
        <v>0</v>
      </c>
      <c r="C266" s="161">
        <f>IF(($P$9-SUM($C$9:C265))&gt;0,$AA$9,0)</f>
        <v>0</v>
      </c>
      <c r="D266" s="162">
        <f>IF(($P$10-SUM($D$9:D265))&gt;0,$AA$10,0)</f>
        <v>0</v>
      </c>
      <c r="E266" s="163">
        <f>IF(P$13&gt;1,"未定",ROUND(((P$9-SUM(C$9:C265))*P$14/100)/12,0))</f>
        <v>0</v>
      </c>
      <c r="F266" s="164">
        <f t="shared" si="18"/>
        <v>0</v>
      </c>
      <c r="G266" s="796"/>
      <c r="H266" s="797"/>
      <c r="I266" s="165"/>
      <c r="J266" s="165"/>
      <c r="K266" s="165"/>
      <c r="L266" s="165"/>
      <c r="M266" s="166">
        <f t="shared" si="20"/>
        <v>0</v>
      </c>
      <c r="N266" s="173"/>
      <c r="X266" s="132"/>
      <c r="Y266" s="132"/>
      <c r="Z266" s="132"/>
    </row>
    <row r="267" spans="1:26" ht="18" customHeight="1">
      <c r="A267" s="159">
        <f t="shared" si="21"/>
        <v>0</v>
      </c>
      <c r="B267" s="160">
        <f t="shared" si="19"/>
        <v>0</v>
      </c>
      <c r="C267" s="161">
        <f>IF(($P$9-SUM($C$9:C266))&gt;0,$AA$9,0)</f>
        <v>0</v>
      </c>
      <c r="D267" s="162">
        <f>IF(($P$10-SUM($D$9:D266))&gt;0,$AA$10,0)</f>
        <v>0</v>
      </c>
      <c r="E267" s="163">
        <f>IF(P$13&gt;1,"未定",ROUND(((P$9-SUM(C$9:C266))*P$14/100)/12,0))</f>
        <v>0</v>
      </c>
      <c r="F267" s="164">
        <f t="shared" si="18"/>
        <v>0</v>
      </c>
      <c r="G267" s="796"/>
      <c r="H267" s="797"/>
      <c r="I267" s="165"/>
      <c r="J267" s="165"/>
      <c r="K267" s="165"/>
      <c r="L267" s="165"/>
      <c r="M267" s="166">
        <f t="shared" si="20"/>
        <v>0</v>
      </c>
      <c r="N267" s="173"/>
      <c r="X267" s="132"/>
      <c r="Y267" s="132"/>
      <c r="Z267" s="132"/>
    </row>
    <row r="268" spans="1:26" ht="18" customHeight="1">
      <c r="A268" s="159">
        <f t="shared" si="21"/>
        <v>0</v>
      </c>
      <c r="B268" s="160">
        <f t="shared" si="19"/>
        <v>0</v>
      </c>
      <c r="C268" s="161">
        <f>IF(($P$9-SUM($C$9:C267))&gt;0,$AA$9,0)</f>
        <v>0</v>
      </c>
      <c r="D268" s="162">
        <f>IF(($P$10-SUM($D$9:D267))&gt;0,$AA$10,0)</f>
        <v>0</v>
      </c>
      <c r="E268" s="163">
        <f>IF(P$13&gt;1,"未定",ROUND(((P$9-SUM(C$9:C267))*P$14/100)/12,0))</f>
        <v>0</v>
      </c>
      <c r="F268" s="164">
        <f t="shared" si="18"/>
        <v>0</v>
      </c>
      <c r="G268" s="796"/>
      <c r="H268" s="797"/>
      <c r="I268" s="165"/>
      <c r="J268" s="165"/>
      <c r="K268" s="165"/>
      <c r="L268" s="165"/>
      <c r="M268" s="166">
        <f t="shared" si="20"/>
        <v>0</v>
      </c>
      <c r="N268" s="173"/>
      <c r="X268" s="132"/>
      <c r="Y268" s="132"/>
      <c r="Z268" s="132"/>
    </row>
    <row r="269" spans="1:26" ht="18" customHeight="1">
      <c r="A269" s="159">
        <f t="shared" si="21"/>
        <v>0</v>
      </c>
      <c r="B269" s="160">
        <f t="shared" si="19"/>
        <v>0</v>
      </c>
      <c r="C269" s="161">
        <f>IF(($P$9-SUM($C$9:C268))&gt;0,$AA$9,0)</f>
        <v>0</v>
      </c>
      <c r="D269" s="162">
        <f>IF(($P$10-SUM($D$9:D268))&gt;0,$AA$10,0)</f>
        <v>0</v>
      </c>
      <c r="E269" s="163">
        <f>IF(P$13&gt;1,"未定",ROUND(((P$9-SUM(C$9:C268))*P$14/100)/12,0))</f>
        <v>0</v>
      </c>
      <c r="F269" s="164">
        <f t="shared" si="18"/>
        <v>0</v>
      </c>
      <c r="G269" s="796"/>
      <c r="H269" s="797"/>
      <c r="I269" s="165"/>
      <c r="J269" s="165"/>
      <c r="K269" s="165"/>
      <c r="L269" s="165"/>
      <c r="M269" s="166">
        <f t="shared" si="20"/>
        <v>0</v>
      </c>
      <c r="N269" s="173"/>
      <c r="X269" s="132"/>
      <c r="Y269" s="132"/>
      <c r="Z269" s="132"/>
    </row>
    <row r="270" spans="1:26" ht="18" customHeight="1">
      <c r="A270" s="159">
        <f t="shared" si="21"/>
        <v>0</v>
      </c>
      <c r="B270" s="160">
        <f t="shared" si="19"/>
        <v>0</v>
      </c>
      <c r="C270" s="161">
        <f>IF(($P$9-SUM($C$9:C269))&gt;0,$AA$9,0)</f>
        <v>0</v>
      </c>
      <c r="D270" s="162">
        <f>IF(($P$10-SUM($D$9:D269))&gt;0,$AA$10,0)</f>
        <v>0</v>
      </c>
      <c r="E270" s="163">
        <f>IF(P$13&gt;1,"未定",ROUND(((P$9-SUM(C$9:C269))*P$14/100)/12,0))</f>
        <v>0</v>
      </c>
      <c r="F270" s="164">
        <f t="shared" si="18"/>
        <v>0</v>
      </c>
      <c r="G270" s="174" t="s">
        <v>496</v>
      </c>
      <c r="H270" s="206">
        <f>IF(P$13&gt;1,"未定",SUM(F261:F272))</f>
        <v>0</v>
      </c>
      <c r="I270" s="165"/>
      <c r="J270" s="165"/>
      <c r="K270" s="165"/>
      <c r="L270" s="165"/>
      <c r="M270" s="166">
        <f t="shared" si="20"/>
        <v>0</v>
      </c>
      <c r="N270" s="173"/>
      <c r="X270" s="132"/>
      <c r="Y270" s="132"/>
      <c r="Z270" s="132"/>
    </row>
    <row r="271" spans="1:26" ht="18" customHeight="1">
      <c r="A271" s="159">
        <f t="shared" si="21"/>
        <v>0</v>
      </c>
      <c r="B271" s="160">
        <f t="shared" si="19"/>
        <v>0</v>
      </c>
      <c r="C271" s="161">
        <f>IF(($P$9-SUM($C$9:C270))&gt;0,$AA$9,0)</f>
        <v>0</v>
      </c>
      <c r="D271" s="162">
        <f>IF(($P$10-SUM($D$9:D270))&gt;0,$AA$10,0)</f>
        <v>0</v>
      </c>
      <c r="E271" s="163">
        <f>IF(P$13&gt;1,"未定",ROUND(((P$9-SUM(C$9:C270))*P$14/100)/12,0))</f>
        <v>0</v>
      </c>
      <c r="F271" s="164">
        <f t="shared" si="18"/>
        <v>0</v>
      </c>
      <c r="G271" s="178" t="s">
        <v>527</v>
      </c>
      <c r="H271" s="179">
        <f>SUM(B261:B272)</f>
        <v>0</v>
      </c>
      <c r="I271" s="165"/>
      <c r="J271" s="165"/>
      <c r="K271" s="165"/>
      <c r="L271" s="165"/>
      <c r="M271" s="166">
        <f t="shared" si="20"/>
        <v>0</v>
      </c>
      <c r="N271" s="173"/>
      <c r="X271" s="132"/>
      <c r="Y271" s="132"/>
      <c r="Z271" s="132"/>
    </row>
    <row r="272" spans="1:26" ht="18" customHeight="1">
      <c r="A272" s="182">
        <f t="shared" si="21"/>
        <v>0</v>
      </c>
      <c r="B272" s="183">
        <f t="shared" si="19"/>
        <v>0</v>
      </c>
      <c r="C272" s="184">
        <f>IF(($P$9-SUM($C$9:C271))&gt;0,$AA$9,0)</f>
        <v>0</v>
      </c>
      <c r="D272" s="185">
        <f>IF(($P$10-SUM($D$9:D271))&gt;0,$AA$10,0)</f>
        <v>0</v>
      </c>
      <c r="E272" s="163">
        <f>IF(P$13&gt;1,"未定",ROUND(((P$9-SUM(C$9:C271))*P$14/100)/12,0))</f>
        <v>0</v>
      </c>
      <c r="F272" s="187">
        <f t="shared" si="18"/>
        <v>0</v>
      </c>
      <c r="G272" s="188" t="s">
        <v>529</v>
      </c>
      <c r="H272" s="189">
        <f>IF(P$13&gt;1,"未定",SUM(E261:E272))</f>
        <v>0</v>
      </c>
      <c r="I272" s="190"/>
      <c r="J272" s="190"/>
      <c r="K272" s="190"/>
      <c r="L272" s="190"/>
      <c r="M272" s="191">
        <f t="shared" si="20"/>
        <v>0</v>
      </c>
      <c r="N272" s="173"/>
      <c r="X272" s="132"/>
      <c r="Y272" s="132"/>
      <c r="Z272" s="132"/>
    </row>
    <row r="273" spans="1:26" ht="18" customHeight="1">
      <c r="A273" s="147">
        <f t="shared" si="21"/>
        <v>0</v>
      </c>
      <c r="B273" s="148">
        <f t="shared" si="19"/>
        <v>0</v>
      </c>
      <c r="C273" s="149">
        <f>IF(($P$9-SUM($C$9:C272))&gt;0,$AA$9,0)</f>
        <v>0</v>
      </c>
      <c r="D273" s="150">
        <f>IF(($P$10-SUM($D$9:D272))&gt;0,$AA$10,0)</f>
        <v>0</v>
      </c>
      <c r="E273" s="151">
        <f>IF(P$13&gt;1,"未定",ROUND(((P$9-SUM(C$9:C272))*P$14/100)/12,0))</f>
        <v>0</v>
      </c>
      <c r="F273" s="152">
        <f t="shared" si="18"/>
        <v>0</v>
      </c>
      <c r="G273" s="794" t="s">
        <v>558</v>
      </c>
      <c r="H273" s="795"/>
      <c r="I273" s="153"/>
      <c r="J273" s="153"/>
      <c r="K273" s="153"/>
      <c r="L273" s="153"/>
      <c r="M273" s="155">
        <f t="shared" si="20"/>
        <v>0</v>
      </c>
      <c r="N273" s="173"/>
      <c r="X273" s="132"/>
      <c r="Y273" s="132"/>
      <c r="Z273" s="132"/>
    </row>
    <row r="274" spans="1:26" ht="18" customHeight="1">
      <c r="A274" s="159">
        <f t="shared" si="21"/>
        <v>0</v>
      </c>
      <c r="B274" s="160">
        <f t="shared" si="19"/>
        <v>0</v>
      </c>
      <c r="C274" s="161">
        <f>IF(($P$9-SUM($C$9:C273))&gt;0,$AA$9,0)</f>
        <v>0</v>
      </c>
      <c r="D274" s="162">
        <f>IF(($P$10-SUM($D$9:D273))&gt;0,$AA$10,0)</f>
        <v>0</v>
      </c>
      <c r="E274" s="163">
        <f>IF(P$13&gt;1,"未定",ROUND(((P$9-SUM(C$9:C273))*P$14/100)/12,0))</f>
        <v>0</v>
      </c>
      <c r="F274" s="164">
        <f t="shared" si="18"/>
        <v>0</v>
      </c>
      <c r="G274" s="796"/>
      <c r="H274" s="797"/>
      <c r="I274" s="165"/>
      <c r="J274" s="165"/>
      <c r="K274" s="165"/>
      <c r="L274" s="165"/>
      <c r="M274" s="166">
        <f t="shared" si="20"/>
        <v>0</v>
      </c>
      <c r="N274" s="173"/>
      <c r="X274" s="132"/>
      <c r="Y274" s="132"/>
      <c r="Z274" s="132"/>
    </row>
    <row r="275" spans="1:26" ht="18" customHeight="1">
      <c r="A275" s="159">
        <f t="shared" si="21"/>
        <v>0</v>
      </c>
      <c r="B275" s="160">
        <f t="shared" si="19"/>
        <v>0</v>
      </c>
      <c r="C275" s="161">
        <f>IF(($P$9-SUM($C$9:C274))&gt;0,$AA$9,0)</f>
        <v>0</v>
      </c>
      <c r="D275" s="162">
        <f>IF(($P$10-SUM($D$9:D274))&gt;0,$AA$10,0)</f>
        <v>0</v>
      </c>
      <c r="E275" s="163">
        <f>IF(P$13&gt;1,"未定",ROUND(((P$9-SUM(C$9:C274))*P$14/100)/12,0))</f>
        <v>0</v>
      </c>
      <c r="F275" s="164">
        <f t="shared" si="18"/>
        <v>0</v>
      </c>
      <c r="G275" s="796"/>
      <c r="H275" s="797"/>
      <c r="I275" s="165"/>
      <c r="J275" s="165"/>
      <c r="K275" s="165"/>
      <c r="L275" s="165"/>
      <c r="M275" s="166">
        <f t="shared" si="20"/>
        <v>0</v>
      </c>
      <c r="N275" s="173"/>
      <c r="X275" s="132"/>
      <c r="Y275" s="132"/>
      <c r="Z275" s="132"/>
    </row>
    <row r="276" spans="1:26" ht="18" customHeight="1">
      <c r="A276" s="159">
        <f t="shared" si="21"/>
        <v>0</v>
      </c>
      <c r="B276" s="160">
        <f t="shared" si="19"/>
        <v>0</v>
      </c>
      <c r="C276" s="161">
        <f>IF(($P$9-SUM($C$9:C275))&gt;0,$AA$9,0)</f>
        <v>0</v>
      </c>
      <c r="D276" s="162">
        <f>IF(($P$10-SUM($D$9:D275))&gt;0,$AA$10,0)</f>
        <v>0</v>
      </c>
      <c r="E276" s="163">
        <f>IF(P$13&gt;1,"未定",ROUND(((P$9-SUM(C$9:C275))*P$14/100)/12,0))</f>
        <v>0</v>
      </c>
      <c r="F276" s="164">
        <f t="shared" si="18"/>
        <v>0</v>
      </c>
      <c r="G276" s="796"/>
      <c r="H276" s="797"/>
      <c r="I276" s="165"/>
      <c r="J276" s="165"/>
      <c r="K276" s="165"/>
      <c r="L276" s="165"/>
      <c r="M276" s="166">
        <f t="shared" si="20"/>
        <v>0</v>
      </c>
      <c r="N276" s="173"/>
      <c r="X276" s="132"/>
      <c r="Y276" s="132"/>
      <c r="Z276" s="132"/>
    </row>
    <row r="277" spans="1:26" ht="18" customHeight="1">
      <c r="A277" s="159">
        <f t="shared" si="21"/>
        <v>0</v>
      </c>
      <c r="B277" s="160">
        <f t="shared" si="19"/>
        <v>0</v>
      </c>
      <c r="C277" s="161">
        <f>IF(($P$9-SUM($C$9:C276))&gt;0,$AA$9,0)</f>
        <v>0</v>
      </c>
      <c r="D277" s="162">
        <f>IF(($P$10-SUM($D$9:D276))&gt;0,$AA$10,0)</f>
        <v>0</v>
      </c>
      <c r="E277" s="163">
        <f>IF(P$13&gt;1,"未定",ROUND(((P$9-SUM(C$9:C276))*P$14/100)/12,0))</f>
        <v>0</v>
      </c>
      <c r="F277" s="164">
        <f t="shared" si="18"/>
        <v>0</v>
      </c>
      <c r="G277" s="796"/>
      <c r="H277" s="797"/>
      <c r="I277" s="165"/>
      <c r="J277" s="165"/>
      <c r="K277" s="165"/>
      <c r="L277" s="165"/>
      <c r="M277" s="166">
        <f t="shared" si="20"/>
        <v>0</v>
      </c>
      <c r="N277" s="173"/>
      <c r="X277" s="132"/>
      <c r="Y277" s="132"/>
      <c r="Z277" s="132"/>
    </row>
    <row r="278" spans="1:26" ht="18" customHeight="1">
      <c r="A278" s="159">
        <f t="shared" si="21"/>
        <v>0</v>
      </c>
      <c r="B278" s="160">
        <f t="shared" si="19"/>
        <v>0</v>
      </c>
      <c r="C278" s="161">
        <f>IF(($P$9-SUM($C$9:C277))&gt;0,$AA$9,0)</f>
        <v>0</v>
      </c>
      <c r="D278" s="162">
        <f>IF(($P$10-SUM($D$9:D277))&gt;0,$AA$10,0)</f>
        <v>0</v>
      </c>
      <c r="E278" s="163">
        <f>IF(P$13&gt;1,"未定",ROUND(((P$9-SUM(C$9:C277))*P$14/100)/12,0))</f>
        <v>0</v>
      </c>
      <c r="F278" s="164">
        <f t="shared" si="18"/>
        <v>0</v>
      </c>
      <c r="G278" s="796"/>
      <c r="H278" s="797"/>
      <c r="I278" s="165"/>
      <c r="J278" s="165"/>
      <c r="K278" s="165"/>
      <c r="L278" s="165"/>
      <c r="M278" s="166">
        <f t="shared" si="20"/>
        <v>0</v>
      </c>
      <c r="N278" s="173"/>
      <c r="X278" s="132"/>
      <c r="Y278" s="132"/>
      <c r="Z278" s="132"/>
    </row>
    <row r="279" spans="1:26" ht="18" customHeight="1">
      <c r="A279" s="159">
        <f t="shared" si="21"/>
        <v>0</v>
      </c>
      <c r="B279" s="160">
        <f t="shared" si="19"/>
        <v>0</v>
      </c>
      <c r="C279" s="161">
        <f>IF(($P$9-SUM($C$9:C278))&gt;0,$AA$9,0)</f>
        <v>0</v>
      </c>
      <c r="D279" s="162">
        <f>IF(($P$10-SUM($D$9:D278))&gt;0,$AA$10,0)</f>
        <v>0</v>
      </c>
      <c r="E279" s="163">
        <f>IF(P$13&gt;1,"未定",ROUND(((P$9-SUM(C$9:C278))*P$14/100)/12,0))</f>
        <v>0</v>
      </c>
      <c r="F279" s="164">
        <f t="shared" si="18"/>
        <v>0</v>
      </c>
      <c r="G279" s="796"/>
      <c r="H279" s="797"/>
      <c r="I279" s="165"/>
      <c r="J279" s="165"/>
      <c r="K279" s="165"/>
      <c r="L279" s="165"/>
      <c r="M279" s="166">
        <f t="shared" si="20"/>
        <v>0</v>
      </c>
      <c r="N279" s="173"/>
      <c r="X279" s="132"/>
      <c r="Y279" s="132"/>
      <c r="Z279" s="132"/>
    </row>
    <row r="280" spans="1:26" ht="18" customHeight="1">
      <c r="A280" s="159">
        <f t="shared" si="21"/>
        <v>0</v>
      </c>
      <c r="B280" s="160">
        <f t="shared" si="19"/>
        <v>0</v>
      </c>
      <c r="C280" s="161">
        <f>IF(($P$9-SUM($C$9:C279))&gt;0,$AA$9,0)</f>
        <v>0</v>
      </c>
      <c r="D280" s="162">
        <f>IF(($P$10-SUM($D$9:D279))&gt;0,$AA$10,0)</f>
        <v>0</v>
      </c>
      <c r="E280" s="163">
        <f>IF(P$13&gt;1,"未定",ROUND(((P$9-SUM(C$9:C279))*P$14/100)/12,0))</f>
        <v>0</v>
      </c>
      <c r="F280" s="164">
        <f t="shared" si="18"/>
        <v>0</v>
      </c>
      <c r="G280" s="796"/>
      <c r="H280" s="797"/>
      <c r="I280" s="165"/>
      <c r="J280" s="165"/>
      <c r="K280" s="165"/>
      <c r="L280" s="165"/>
      <c r="M280" s="166">
        <f t="shared" si="20"/>
        <v>0</v>
      </c>
      <c r="N280" s="173"/>
      <c r="X280" s="132"/>
      <c r="Y280" s="132"/>
      <c r="Z280" s="132"/>
    </row>
    <row r="281" spans="1:26" ht="18" customHeight="1">
      <c r="A281" s="159">
        <f t="shared" si="21"/>
        <v>0</v>
      </c>
      <c r="B281" s="160">
        <f t="shared" si="19"/>
        <v>0</v>
      </c>
      <c r="C281" s="161">
        <f>IF(($P$9-SUM($C$9:C280))&gt;0,$AA$9,0)</f>
        <v>0</v>
      </c>
      <c r="D281" s="162">
        <f>IF(($P$10-SUM($D$9:D280))&gt;0,$AA$10,0)</f>
        <v>0</v>
      </c>
      <c r="E281" s="163">
        <f>IF(P$13&gt;1,"未定",ROUND(((P$9-SUM(C$9:C280))*P$14/100)/12,0))</f>
        <v>0</v>
      </c>
      <c r="F281" s="164">
        <f t="shared" si="18"/>
        <v>0</v>
      </c>
      <c r="G281" s="796"/>
      <c r="H281" s="797"/>
      <c r="I281" s="165"/>
      <c r="J281" s="165"/>
      <c r="K281" s="165"/>
      <c r="L281" s="165"/>
      <c r="M281" s="166">
        <f t="shared" si="20"/>
        <v>0</v>
      </c>
      <c r="N281" s="173"/>
      <c r="X281" s="132"/>
      <c r="Y281" s="132"/>
      <c r="Z281" s="132"/>
    </row>
    <row r="282" spans="1:26" ht="18" customHeight="1">
      <c r="A282" s="159">
        <f t="shared" si="21"/>
        <v>0</v>
      </c>
      <c r="B282" s="160">
        <f t="shared" si="19"/>
        <v>0</v>
      </c>
      <c r="C282" s="161">
        <f>IF(($P$9-SUM($C$9:C281))&gt;0,$AA$9,0)</f>
        <v>0</v>
      </c>
      <c r="D282" s="162">
        <f>IF(($P$10-SUM($D$9:D281))&gt;0,$AA$10,0)</f>
        <v>0</v>
      </c>
      <c r="E282" s="163">
        <f>IF(P$13&gt;1,"未定",ROUND(((P$9-SUM(C$9:C281))*P$14/100)/12,0))</f>
        <v>0</v>
      </c>
      <c r="F282" s="164">
        <f t="shared" si="18"/>
        <v>0</v>
      </c>
      <c r="G282" s="174" t="s">
        <v>496</v>
      </c>
      <c r="H282" s="206">
        <f>IF(P$13&gt;1,"未定",SUM(F273:F284))</f>
        <v>0</v>
      </c>
      <c r="I282" s="165"/>
      <c r="J282" s="165"/>
      <c r="K282" s="165"/>
      <c r="L282" s="165"/>
      <c r="M282" s="166">
        <f t="shared" si="20"/>
        <v>0</v>
      </c>
      <c r="N282" s="173"/>
      <c r="X282" s="132"/>
      <c r="Y282" s="132"/>
      <c r="Z282" s="132"/>
    </row>
    <row r="283" spans="1:26" ht="18" customHeight="1">
      <c r="A283" s="159">
        <f t="shared" si="21"/>
        <v>0</v>
      </c>
      <c r="B283" s="160">
        <f t="shared" si="19"/>
        <v>0</v>
      </c>
      <c r="C283" s="161">
        <f>IF(($P$9-SUM($C$9:C282))&gt;0,$AA$9,0)</f>
        <v>0</v>
      </c>
      <c r="D283" s="162">
        <f>IF(($P$10-SUM($D$9:D282))&gt;0,$AA$10,0)</f>
        <v>0</v>
      </c>
      <c r="E283" s="163">
        <f>IF(P$13&gt;1,"未定",ROUND(((P$9-SUM(C$9:C282))*P$14/100)/12,0))</f>
        <v>0</v>
      </c>
      <c r="F283" s="164">
        <f t="shared" si="18"/>
        <v>0</v>
      </c>
      <c r="G283" s="178" t="s">
        <v>527</v>
      </c>
      <c r="H283" s="179">
        <f>SUM(B273:B284)</f>
        <v>0</v>
      </c>
      <c r="I283" s="165"/>
      <c r="J283" s="165"/>
      <c r="K283" s="165"/>
      <c r="L283" s="165"/>
      <c r="M283" s="166">
        <f t="shared" si="20"/>
        <v>0</v>
      </c>
      <c r="N283" s="173"/>
      <c r="X283" s="132"/>
      <c r="Y283" s="132"/>
      <c r="Z283" s="132"/>
    </row>
    <row r="284" spans="1:26" ht="18" customHeight="1">
      <c r="A284" s="182">
        <f t="shared" si="21"/>
        <v>0</v>
      </c>
      <c r="B284" s="183">
        <f t="shared" si="19"/>
        <v>0</v>
      </c>
      <c r="C284" s="184">
        <f>IF(($P$9-SUM($C$9:C283))&gt;0,$AA$9,0)</f>
        <v>0</v>
      </c>
      <c r="D284" s="185">
        <f>IF(($P$10-SUM($D$9:D283))&gt;0,$AA$10,0)</f>
        <v>0</v>
      </c>
      <c r="E284" s="163">
        <f>IF(P$13&gt;1,"未定",ROUND(((P$9-SUM(C$9:C283))*P$14/100)/12,0))</f>
        <v>0</v>
      </c>
      <c r="F284" s="187">
        <f t="shared" si="18"/>
        <v>0</v>
      </c>
      <c r="G284" s="188" t="s">
        <v>529</v>
      </c>
      <c r="H284" s="189">
        <f>IF(P$13&gt;1,"未定",SUM(E273:E284))</f>
        <v>0</v>
      </c>
      <c r="I284" s="190"/>
      <c r="J284" s="190"/>
      <c r="K284" s="190"/>
      <c r="L284" s="190"/>
      <c r="M284" s="191">
        <f t="shared" si="20"/>
        <v>0</v>
      </c>
      <c r="N284" s="173"/>
      <c r="X284" s="132"/>
      <c r="Y284" s="132"/>
      <c r="Z284" s="132"/>
    </row>
    <row r="285" spans="1:26" ht="18" customHeight="1">
      <c r="A285" s="147">
        <f t="shared" si="21"/>
        <v>0</v>
      </c>
      <c r="B285" s="148">
        <f t="shared" si="19"/>
        <v>0</v>
      </c>
      <c r="C285" s="149">
        <f>IF(($P$9-SUM($C$9:C284))&gt;0,$AA$9,0)</f>
        <v>0</v>
      </c>
      <c r="D285" s="150">
        <f>IF(($P$10-SUM($D$9:D284))&gt;0,$AA$10,0)</f>
        <v>0</v>
      </c>
      <c r="E285" s="151">
        <f>IF(P$13&gt;1,"未定",ROUND(((P$9-SUM(C$9:C284))*P$14/100)/12,0))</f>
        <v>0</v>
      </c>
      <c r="F285" s="152">
        <f t="shared" si="18"/>
        <v>0</v>
      </c>
      <c r="G285" s="794" t="s">
        <v>559</v>
      </c>
      <c r="H285" s="795"/>
      <c r="I285" s="153"/>
      <c r="J285" s="153"/>
      <c r="K285" s="153"/>
      <c r="L285" s="153"/>
      <c r="M285" s="155">
        <f t="shared" si="20"/>
        <v>0</v>
      </c>
      <c r="N285" s="173"/>
      <c r="X285" s="132"/>
      <c r="Y285" s="132"/>
      <c r="Z285" s="132"/>
    </row>
    <row r="286" spans="1:26" ht="18" customHeight="1">
      <c r="A286" s="159">
        <f t="shared" si="21"/>
        <v>0</v>
      </c>
      <c r="B286" s="160">
        <f t="shared" si="19"/>
        <v>0</v>
      </c>
      <c r="C286" s="161">
        <f>IF(($P$9-SUM($C$9:C285))&gt;0,$AA$9,0)</f>
        <v>0</v>
      </c>
      <c r="D286" s="162">
        <f>IF(($P$10-SUM($D$9:D285))&gt;0,$AA$10,0)</f>
        <v>0</v>
      </c>
      <c r="E286" s="163">
        <f>IF(P$13&gt;1,"未定",ROUND(((P$9-SUM(C$9:C285))*P$14/100)/12,0))</f>
        <v>0</v>
      </c>
      <c r="F286" s="164">
        <f t="shared" si="18"/>
        <v>0</v>
      </c>
      <c r="G286" s="796"/>
      <c r="H286" s="797"/>
      <c r="I286" s="165"/>
      <c r="J286" s="165"/>
      <c r="K286" s="165"/>
      <c r="L286" s="165"/>
      <c r="M286" s="166">
        <f t="shared" si="20"/>
        <v>0</v>
      </c>
      <c r="N286" s="173"/>
      <c r="X286" s="132"/>
      <c r="Y286" s="132"/>
      <c r="Z286" s="132"/>
    </row>
    <row r="287" spans="1:26" ht="18" customHeight="1">
      <c r="A287" s="159">
        <f t="shared" si="21"/>
        <v>0</v>
      </c>
      <c r="B287" s="160">
        <f t="shared" si="19"/>
        <v>0</v>
      </c>
      <c r="C287" s="161">
        <f>IF(($P$9-SUM($C$9:C286))&gt;0,$AA$9,0)</f>
        <v>0</v>
      </c>
      <c r="D287" s="162">
        <f>IF(($P$10-SUM($D$9:D286))&gt;0,$AA$10,0)</f>
        <v>0</v>
      </c>
      <c r="E287" s="163">
        <f>IF(P$13&gt;1,"未定",ROUND(((P$9-SUM(C$9:C286))*P$14/100)/12,0))</f>
        <v>0</v>
      </c>
      <c r="F287" s="164">
        <f t="shared" si="18"/>
        <v>0</v>
      </c>
      <c r="G287" s="796"/>
      <c r="H287" s="797"/>
      <c r="I287" s="165"/>
      <c r="J287" s="165"/>
      <c r="K287" s="165"/>
      <c r="L287" s="165"/>
      <c r="M287" s="166">
        <f t="shared" si="20"/>
        <v>0</v>
      </c>
      <c r="N287" s="173"/>
      <c r="X287" s="132"/>
      <c r="Y287" s="132"/>
      <c r="Z287" s="132"/>
    </row>
    <row r="288" spans="1:26" ht="18" customHeight="1">
      <c r="A288" s="159">
        <f t="shared" si="21"/>
        <v>0</v>
      </c>
      <c r="B288" s="160">
        <f t="shared" si="19"/>
        <v>0</v>
      </c>
      <c r="C288" s="161">
        <f>IF(($P$9-SUM($C$9:C287))&gt;0,$AA$9,0)</f>
        <v>0</v>
      </c>
      <c r="D288" s="162">
        <f>IF(($P$10-SUM($D$9:D287))&gt;0,$AA$10,0)</f>
        <v>0</v>
      </c>
      <c r="E288" s="163">
        <f>IF(P$13&gt;1,"未定",ROUND(((P$9-SUM(C$9:C287))*P$14/100)/12,0))</f>
        <v>0</v>
      </c>
      <c r="F288" s="164">
        <f t="shared" si="18"/>
        <v>0</v>
      </c>
      <c r="G288" s="796"/>
      <c r="H288" s="797"/>
      <c r="I288" s="165"/>
      <c r="J288" s="165"/>
      <c r="K288" s="165"/>
      <c r="L288" s="165"/>
      <c r="M288" s="166">
        <f t="shared" si="20"/>
        <v>0</v>
      </c>
      <c r="N288" s="173"/>
      <c r="X288" s="132"/>
      <c r="Y288" s="132"/>
      <c r="Z288" s="132"/>
    </row>
    <row r="289" spans="1:26" ht="18" customHeight="1">
      <c r="A289" s="159">
        <f t="shared" si="21"/>
        <v>0</v>
      </c>
      <c r="B289" s="160">
        <f t="shared" si="19"/>
        <v>0</v>
      </c>
      <c r="C289" s="161">
        <f>IF(($P$9-SUM($C$9:C288))&gt;0,$AA$9,0)</f>
        <v>0</v>
      </c>
      <c r="D289" s="162">
        <f>IF(($P$10-SUM($D$9:D288))&gt;0,$AA$10,0)</f>
        <v>0</v>
      </c>
      <c r="E289" s="163">
        <f>IF(P$13&gt;1,"未定",ROUND(((P$9-SUM(C$9:C288))*P$14/100)/12,0))</f>
        <v>0</v>
      </c>
      <c r="F289" s="164">
        <f t="shared" si="18"/>
        <v>0</v>
      </c>
      <c r="G289" s="796"/>
      <c r="H289" s="797"/>
      <c r="I289" s="165"/>
      <c r="J289" s="165"/>
      <c r="K289" s="165"/>
      <c r="L289" s="165"/>
      <c r="M289" s="166">
        <f t="shared" si="20"/>
        <v>0</v>
      </c>
      <c r="N289" s="173"/>
      <c r="X289" s="132"/>
      <c r="Y289" s="132"/>
      <c r="Z289" s="132"/>
    </row>
    <row r="290" spans="1:26" ht="18" customHeight="1">
      <c r="A290" s="159">
        <f t="shared" si="21"/>
        <v>0</v>
      </c>
      <c r="B290" s="160">
        <f t="shared" si="19"/>
        <v>0</v>
      </c>
      <c r="C290" s="161">
        <f>IF(($P$9-SUM($C$9:C289))&gt;0,$AA$9,0)</f>
        <v>0</v>
      </c>
      <c r="D290" s="162">
        <f>IF(($P$10-SUM($D$9:D289))&gt;0,$AA$10,0)</f>
        <v>0</v>
      </c>
      <c r="E290" s="163">
        <f>IF(P$13&gt;1,"未定",ROUND(((P$9-SUM(C$9:C289))*P$14/100)/12,0))</f>
        <v>0</v>
      </c>
      <c r="F290" s="164">
        <f t="shared" si="18"/>
        <v>0</v>
      </c>
      <c r="G290" s="796"/>
      <c r="H290" s="797"/>
      <c r="I290" s="165"/>
      <c r="J290" s="165"/>
      <c r="K290" s="165"/>
      <c r="L290" s="165"/>
      <c r="M290" s="166">
        <f t="shared" si="20"/>
        <v>0</v>
      </c>
      <c r="N290" s="173"/>
      <c r="X290" s="132"/>
      <c r="Y290" s="132"/>
      <c r="Z290" s="132"/>
    </row>
    <row r="291" spans="1:26" ht="18" customHeight="1">
      <c r="A291" s="159">
        <f t="shared" si="21"/>
        <v>0</v>
      </c>
      <c r="B291" s="160">
        <f t="shared" si="19"/>
        <v>0</v>
      </c>
      <c r="C291" s="161">
        <f>IF(($P$9-SUM($C$9:C290))&gt;0,$AA$9,0)</f>
        <v>0</v>
      </c>
      <c r="D291" s="162">
        <f>IF(($P$10-SUM($D$9:D290))&gt;0,$AA$10,0)</f>
        <v>0</v>
      </c>
      <c r="E291" s="163">
        <f>IF(P$13&gt;1,"未定",ROUND(((P$9-SUM(C$9:C290))*P$14/100)/12,0))</f>
        <v>0</v>
      </c>
      <c r="F291" s="164">
        <f t="shared" si="18"/>
        <v>0</v>
      </c>
      <c r="G291" s="796"/>
      <c r="H291" s="797"/>
      <c r="I291" s="165"/>
      <c r="J291" s="165"/>
      <c r="K291" s="165"/>
      <c r="L291" s="165"/>
      <c r="M291" s="166">
        <f t="shared" si="20"/>
        <v>0</v>
      </c>
      <c r="N291" s="173"/>
      <c r="X291" s="132"/>
      <c r="Y291" s="132"/>
      <c r="Z291" s="132"/>
    </row>
    <row r="292" spans="1:26" ht="18" customHeight="1">
      <c r="A292" s="159">
        <f t="shared" si="21"/>
        <v>0</v>
      </c>
      <c r="B292" s="160">
        <f t="shared" si="19"/>
        <v>0</v>
      </c>
      <c r="C292" s="161">
        <f>IF(($P$9-SUM($C$9:C291))&gt;0,$AA$9,0)</f>
        <v>0</v>
      </c>
      <c r="D292" s="162">
        <f>IF(($P$10-SUM($D$9:D291))&gt;0,$AA$10,0)</f>
        <v>0</v>
      </c>
      <c r="E292" s="163">
        <f>IF(P$13&gt;1,"未定",ROUND(((P$9-SUM(C$9:C291))*P$14/100)/12,0))</f>
        <v>0</v>
      </c>
      <c r="F292" s="164">
        <f t="shared" si="18"/>
        <v>0</v>
      </c>
      <c r="G292" s="796"/>
      <c r="H292" s="797"/>
      <c r="I292" s="165"/>
      <c r="J292" s="165"/>
      <c r="K292" s="165"/>
      <c r="L292" s="165"/>
      <c r="M292" s="166">
        <f t="shared" si="20"/>
        <v>0</v>
      </c>
      <c r="N292" s="173"/>
      <c r="X292" s="132"/>
      <c r="Y292" s="132"/>
      <c r="Z292" s="132"/>
    </row>
    <row r="293" spans="1:26" ht="18" customHeight="1">
      <c r="A293" s="159">
        <f t="shared" si="21"/>
        <v>0</v>
      </c>
      <c r="B293" s="160">
        <f t="shared" si="19"/>
        <v>0</v>
      </c>
      <c r="C293" s="161">
        <f>IF(($P$9-SUM($C$9:C292))&gt;0,$AA$9,0)</f>
        <v>0</v>
      </c>
      <c r="D293" s="162">
        <f>IF(($P$10-SUM($D$9:D292))&gt;0,$AA$10,0)</f>
        <v>0</v>
      </c>
      <c r="E293" s="163">
        <f>IF(P$13&gt;1,"未定",ROUND(((P$9-SUM(C$9:C292))*P$14/100)/12,0))</f>
        <v>0</v>
      </c>
      <c r="F293" s="164">
        <f t="shared" si="18"/>
        <v>0</v>
      </c>
      <c r="G293" s="796"/>
      <c r="H293" s="797"/>
      <c r="I293" s="165"/>
      <c r="J293" s="165"/>
      <c r="K293" s="165"/>
      <c r="L293" s="165"/>
      <c r="M293" s="166">
        <f t="shared" si="20"/>
        <v>0</v>
      </c>
      <c r="N293" s="173"/>
      <c r="X293" s="132"/>
      <c r="Y293" s="132"/>
      <c r="Z293" s="132"/>
    </row>
    <row r="294" spans="1:26" ht="18" customHeight="1">
      <c r="A294" s="159">
        <f t="shared" si="21"/>
        <v>0</v>
      </c>
      <c r="B294" s="160">
        <f t="shared" si="19"/>
        <v>0</v>
      </c>
      <c r="C294" s="161">
        <f>IF(($P$9-SUM($C$9:C293))&gt;0,$AA$9,0)</f>
        <v>0</v>
      </c>
      <c r="D294" s="162">
        <f>IF(($P$10-SUM($D$9:D293))&gt;0,$AA$10,0)</f>
        <v>0</v>
      </c>
      <c r="E294" s="163">
        <f>IF(P$13&gt;1,"未定",ROUND(((P$9-SUM(C$9:C293))*P$14/100)/12,0))</f>
        <v>0</v>
      </c>
      <c r="F294" s="164">
        <f t="shared" si="18"/>
        <v>0</v>
      </c>
      <c r="G294" s="174" t="s">
        <v>496</v>
      </c>
      <c r="H294" s="206">
        <f>IF(P$13&gt;1,"未定",SUM(F285:F296))</f>
        <v>0</v>
      </c>
      <c r="I294" s="165"/>
      <c r="J294" s="165"/>
      <c r="K294" s="165"/>
      <c r="L294" s="165"/>
      <c r="M294" s="166">
        <f t="shared" si="20"/>
        <v>0</v>
      </c>
      <c r="N294" s="173"/>
      <c r="X294" s="132"/>
      <c r="Y294" s="132"/>
      <c r="Z294" s="132"/>
    </row>
    <row r="295" spans="1:26" ht="18" customHeight="1">
      <c r="A295" s="159">
        <f t="shared" si="21"/>
        <v>0</v>
      </c>
      <c r="B295" s="160">
        <f t="shared" si="19"/>
        <v>0</v>
      </c>
      <c r="C295" s="161">
        <f>IF(($P$9-SUM($C$9:C294))&gt;0,$AA$9,0)</f>
        <v>0</v>
      </c>
      <c r="D295" s="162">
        <f>IF(($P$10-SUM($D$9:D294))&gt;0,$AA$10,0)</f>
        <v>0</v>
      </c>
      <c r="E295" s="163">
        <f>IF(P$13&gt;1,"未定",ROUND(((P$9-SUM(C$9:C294))*P$14/100)/12,0))</f>
        <v>0</v>
      </c>
      <c r="F295" s="164">
        <f t="shared" si="18"/>
        <v>0</v>
      </c>
      <c r="G295" s="178" t="s">
        <v>527</v>
      </c>
      <c r="H295" s="179">
        <f>SUM(B285:B296)</f>
        <v>0</v>
      </c>
      <c r="I295" s="165"/>
      <c r="J295" s="165"/>
      <c r="K295" s="165"/>
      <c r="L295" s="165"/>
      <c r="M295" s="166">
        <f t="shared" si="20"/>
        <v>0</v>
      </c>
      <c r="N295" s="173"/>
      <c r="X295" s="132"/>
      <c r="Y295" s="132"/>
      <c r="Z295" s="132"/>
    </row>
    <row r="296" spans="1:26" ht="18" customHeight="1">
      <c r="A296" s="182">
        <f t="shared" si="21"/>
        <v>0</v>
      </c>
      <c r="B296" s="183">
        <f t="shared" si="19"/>
        <v>0</v>
      </c>
      <c r="C296" s="184">
        <f>IF(($P$9-SUM($C$9:C295))&gt;0,$AA$9,0)</f>
        <v>0</v>
      </c>
      <c r="D296" s="185">
        <f>IF(($P$10-SUM($D$9:D295))&gt;0,$AA$10,0)</f>
        <v>0</v>
      </c>
      <c r="E296" s="186">
        <f>IF(P$13&gt;1,"未定",ROUND(((P$9-SUM(C$9:C295))*P$14/100)/12,0))</f>
        <v>0</v>
      </c>
      <c r="F296" s="187">
        <f t="shared" si="18"/>
        <v>0</v>
      </c>
      <c r="G296" s="188" t="s">
        <v>529</v>
      </c>
      <c r="H296" s="189">
        <f>IF(P$13&gt;1,"未定",SUM(E285:E296))</f>
        <v>0</v>
      </c>
      <c r="I296" s="190"/>
      <c r="J296" s="190"/>
      <c r="K296" s="190"/>
      <c r="L296" s="190"/>
      <c r="M296" s="191">
        <f t="shared" si="20"/>
        <v>0</v>
      </c>
      <c r="N296" s="173"/>
      <c r="X296" s="132"/>
      <c r="Y296" s="132"/>
      <c r="Z296" s="132"/>
    </row>
    <row r="297" spans="1:26" ht="18" customHeight="1">
      <c r="A297" s="147">
        <f t="shared" si="21"/>
        <v>0</v>
      </c>
      <c r="B297" s="148">
        <f t="shared" si="19"/>
        <v>0</v>
      </c>
      <c r="C297" s="149">
        <f>IF(($P$9-SUM($C$9:C296))&gt;0,$AA$9,0)</f>
        <v>0</v>
      </c>
      <c r="D297" s="150">
        <f>IF(($P$10-SUM($D$9:D296))&gt;0,$AA$10,0)</f>
        <v>0</v>
      </c>
      <c r="E297" s="151">
        <f>IF(P$13&gt;1,"未定",ROUND(((P$9-SUM(C$9:C296))*P$14/100)/12,0))</f>
        <v>0</v>
      </c>
      <c r="F297" s="152">
        <f t="shared" si="18"/>
        <v>0</v>
      </c>
      <c r="G297" s="794" t="s">
        <v>560</v>
      </c>
      <c r="H297" s="795"/>
      <c r="I297" s="153"/>
      <c r="J297" s="153"/>
      <c r="K297" s="153"/>
      <c r="L297" s="153"/>
      <c r="M297" s="155">
        <f t="shared" si="20"/>
        <v>0</v>
      </c>
      <c r="N297" s="173"/>
      <c r="X297" s="132"/>
      <c r="Y297" s="132"/>
      <c r="Z297" s="132"/>
    </row>
    <row r="298" spans="1:26" ht="18" customHeight="1">
      <c r="A298" s="159">
        <f t="shared" si="21"/>
        <v>0</v>
      </c>
      <c r="B298" s="160">
        <f t="shared" si="19"/>
        <v>0</v>
      </c>
      <c r="C298" s="161">
        <f>IF(($P$9-SUM($C$9:C297))&gt;0,$AA$9,0)</f>
        <v>0</v>
      </c>
      <c r="D298" s="162">
        <f>IF(($P$10-SUM($D$9:D297))&gt;0,$AA$10,0)</f>
        <v>0</v>
      </c>
      <c r="E298" s="163">
        <f>IF(P$13&gt;1,"未定",ROUND(((P$9-SUM(C$9:C297))*P$14/100)/12,0))</f>
        <v>0</v>
      </c>
      <c r="F298" s="164">
        <f t="shared" si="18"/>
        <v>0</v>
      </c>
      <c r="G298" s="796"/>
      <c r="H298" s="797"/>
      <c r="I298" s="165"/>
      <c r="J298" s="165"/>
      <c r="K298" s="165"/>
      <c r="L298" s="165"/>
      <c r="M298" s="166">
        <f t="shared" si="20"/>
        <v>0</v>
      </c>
      <c r="N298" s="173"/>
      <c r="X298" s="132"/>
      <c r="Y298" s="132"/>
      <c r="Z298" s="132"/>
    </row>
    <row r="299" spans="1:26" ht="18" customHeight="1">
      <c r="A299" s="159">
        <f t="shared" si="21"/>
        <v>0</v>
      </c>
      <c r="B299" s="160">
        <f t="shared" si="19"/>
        <v>0</v>
      </c>
      <c r="C299" s="161">
        <f>IF(($P$9-SUM($C$9:C298))&gt;0,$AA$9,0)</f>
        <v>0</v>
      </c>
      <c r="D299" s="162">
        <f>IF(($P$10-SUM($D$9:D298))&gt;0,$AA$10,0)</f>
        <v>0</v>
      </c>
      <c r="E299" s="163">
        <f>IF(P$13&gt;1,"未定",ROUND(((P$9-SUM(C$9:C298))*P$14/100)/12,0))</f>
        <v>0</v>
      </c>
      <c r="F299" s="164">
        <f t="shared" si="18"/>
        <v>0</v>
      </c>
      <c r="G299" s="796"/>
      <c r="H299" s="797"/>
      <c r="I299" s="165"/>
      <c r="J299" s="165"/>
      <c r="K299" s="165"/>
      <c r="L299" s="165"/>
      <c r="M299" s="166">
        <f t="shared" si="20"/>
        <v>0</v>
      </c>
      <c r="N299" s="173"/>
      <c r="X299" s="132"/>
      <c r="Y299" s="132"/>
      <c r="Z299" s="132"/>
    </row>
    <row r="300" spans="1:26" ht="18" customHeight="1">
      <c r="A300" s="159">
        <f t="shared" si="21"/>
        <v>0</v>
      </c>
      <c r="B300" s="160">
        <f t="shared" si="19"/>
        <v>0</v>
      </c>
      <c r="C300" s="161">
        <f>IF(($P$9-SUM($C$9:C299))&gt;0,$AA$9,0)</f>
        <v>0</v>
      </c>
      <c r="D300" s="162">
        <f>IF(($P$10-SUM($D$9:D299))&gt;0,$AA$10,0)</f>
        <v>0</v>
      </c>
      <c r="E300" s="163">
        <f>IF(P$13&gt;1,"未定",ROUND(((P$9-SUM(C$9:C299))*P$14/100)/12,0))</f>
        <v>0</v>
      </c>
      <c r="F300" s="164">
        <f t="shared" si="18"/>
        <v>0</v>
      </c>
      <c r="G300" s="796"/>
      <c r="H300" s="797"/>
      <c r="I300" s="165"/>
      <c r="J300" s="165"/>
      <c r="K300" s="165"/>
      <c r="L300" s="165"/>
      <c r="M300" s="166">
        <f t="shared" si="20"/>
        <v>0</v>
      </c>
      <c r="N300" s="173"/>
      <c r="X300" s="132"/>
      <c r="Y300" s="132"/>
      <c r="Z300" s="132"/>
    </row>
    <row r="301" spans="1:26" ht="18" customHeight="1">
      <c r="A301" s="159">
        <f t="shared" si="21"/>
        <v>0</v>
      </c>
      <c r="B301" s="160">
        <f t="shared" si="19"/>
        <v>0</v>
      </c>
      <c r="C301" s="161">
        <f>IF(($P$9-SUM($C$9:C300))&gt;0,$AA$9,0)</f>
        <v>0</v>
      </c>
      <c r="D301" s="162">
        <f>IF(($P$10-SUM($D$9:D300))&gt;0,$AA$10,0)</f>
        <v>0</v>
      </c>
      <c r="E301" s="163">
        <f>IF(P$13&gt;1,"未定",ROUND(((P$9-SUM(C$9:C300))*P$14/100)/12,0))</f>
        <v>0</v>
      </c>
      <c r="F301" s="164">
        <f t="shared" si="18"/>
        <v>0</v>
      </c>
      <c r="G301" s="796"/>
      <c r="H301" s="797"/>
      <c r="I301" s="165"/>
      <c r="J301" s="165"/>
      <c r="K301" s="165"/>
      <c r="L301" s="165"/>
      <c r="M301" s="166">
        <f t="shared" si="20"/>
        <v>0</v>
      </c>
      <c r="N301" s="173"/>
      <c r="X301" s="132"/>
      <c r="Y301" s="132"/>
      <c r="Z301" s="132"/>
    </row>
    <row r="302" spans="1:26" ht="18" customHeight="1">
      <c r="A302" s="159">
        <f t="shared" si="21"/>
        <v>0</v>
      </c>
      <c r="B302" s="160">
        <f t="shared" si="19"/>
        <v>0</v>
      </c>
      <c r="C302" s="161">
        <f>IF(($P$9-SUM($C$9:C301))&gt;0,$AA$9,0)</f>
        <v>0</v>
      </c>
      <c r="D302" s="162">
        <f>IF(($P$10-SUM($D$9:D301))&gt;0,$AA$10,0)</f>
        <v>0</v>
      </c>
      <c r="E302" s="163">
        <f>IF(P$13&gt;1,"未定",ROUND(((P$9-SUM(C$9:C301))*P$14/100)/12,0))</f>
        <v>0</v>
      </c>
      <c r="F302" s="164">
        <f t="shared" si="18"/>
        <v>0</v>
      </c>
      <c r="G302" s="796"/>
      <c r="H302" s="797"/>
      <c r="I302" s="165"/>
      <c r="J302" s="165"/>
      <c r="K302" s="165"/>
      <c r="L302" s="165"/>
      <c r="M302" s="166">
        <f t="shared" si="20"/>
        <v>0</v>
      </c>
      <c r="N302" s="173"/>
      <c r="X302" s="132"/>
      <c r="Y302" s="132"/>
      <c r="Z302" s="132"/>
    </row>
    <row r="303" spans="1:26" ht="18" customHeight="1">
      <c r="A303" s="159">
        <f t="shared" si="21"/>
        <v>0</v>
      </c>
      <c r="B303" s="160">
        <f t="shared" si="19"/>
        <v>0</v>
      </c>
      <c r="C303" s="161">
        <f>IF(($P$9-SUM($C$9:C302))&gt;0,$AA$9,0)</f>
        <v>0</v>
      </c>
      <c r="D303" s="162">
        <f>IF(($P$10-SUM($D$9:D302))&gt;0,$AA$10,0)</f>
        <v>0</v>
      </c>
      <c r="E303" s="163">
        <f>IF(P$13&gt;1,"未定",ROUND(((P$9-SUM(C$9:C302))*P$14/100)/12,0))</f>
        <v>0</v>
      </c>
      <c r="F303" s="164">
        <f t="shared" si="18"/>
        <v>0</v>
      </c>
      <c r="G303" s="796"/>
      <c r="H303" s="797"/>
      <c r="I303" s="165"/>
      <c r="J303" s="165"/>
      <c r="K303" s="165"/>
      <c r="L303" s="165"/>
      <c r="M303" s="166">
        <f t="shared" si="20"/>
        <v>0</v>
      </c>
      <c r="N303" s="173"/>
      <c r="X303" s="132"/>
      <c r="Y303" s="132"/>
      <c r="Z303" s="132"/>
    </row>
    <row r="304" spans="1:26" ht="18" customHeight="1">
      <c r="A304" s="159">
        <f t="shared" si="21"/>
        <v>0</v>
      </c>
      <c r="B304" s="160">
        <f t="shared" si="19"/>
        <v>0</v>
      </c>
      <c r="C304" s="161">
        <f>IF(($P$9-SUM($C$9:C303))&gt;0,$AA$9,0)</f>
        <v>0</v>
      </c>
      <c r="D304" s="162">
        <f>IF(($P$10-SUM($D$9:D303))&gt;0,$AA$10,0)</f>
        <v>0</v>
      </c>
      <c r="E304" s="163">
        <f>IF(P$13&gt;1,"未定",ROUND(((P$9-SUM(C$9:C303))*P$14/100)/12,0))</f>
        <v>0</v>
      </c>
      <c r="F304" s="164">
        <f t="shared" si="18"/>
        <v>0</v>
      </c>
      <c r="G304" s="796"/>
      <c r="H304" s="797"/>
      <c r="I304" s="165"/>
      <c r="J304" s="165"/>
      <c r="K304" s="165"/>
      <c r="L304" s="165"/>
      <c r="M304" s="166">
        <f t="shared" si="20"/>
        <v>0</v>
      </c>
      <c r="N304" s="173"/>
      <c r="X304" s="132"/>
      <c r="Y304" s="132"/>
      <c r="Z304" s="132"/>
    </row>
    <row r="305" spans="1:26" ht="18" customHeight="1">
      <c r="A305" s="159">
        <f t="shared" si="21"/>
        <v>0</v>
      </c>
      <c r="B305" s="160">
        <f t="shared" si="19"/>
        <v>0</v>
      </c>
      <c r="C305" s="161">
        <f>IF(($P$9-SUM($C$9:C304))&gt;0,$AA$9,0)</f>
        <v>0</v>
      </c>
      <c r="D305" s="162">
        <f>IF(($P$10-SUM($D$9:D304))&gt;0,$AA$10,0)</f>
        <v>0</v>
      </c>
      <c r="E305" s="163">
        <f>IF(P$13&gt;1,"未定",ROUND(((P$9-SUM(C$9:C304))*P$14/100)/12,0))</f>
        <v>0</v>
      </c>
      <c r="F305" s="164">
        <f t="shared" si="18"/>
        <v>0</v>
      </c>
      <c r="G305" s="796"/>
      <c r="H305" s="797"/>
      <c r="I305" s="165"/>
      <c r="J305" s="165"/>
      <c r="K305" s="165"/>
      <c r="L305" s="165"/>
      <c r="M305" s="166">
        <f t="shared" si="20"/>
        <v>0</v>
      </c>
      <c r="N305" s="173"/>
      <c r="X305" s="132"/>
      <c r="Y305" s="132"/>
      <c r="Z305" s="132"/>
    </row>
    <row r="306" spans="1:26" ht="18" customHeight="1">
      <c r="A306" s="159">
        <f t="shared" si="21"/>
        <v>0</v>
      </c>
      <c r="B306" s="160">
        <f t="shared" si="19"/>
        <v>0</v>
      </c>
      <c r="C306" s="161">
        <f>IF(($P$9-SUM($C$9:C305))&gt;0,$AA$9,0)</f>
        <v>0</v>
      </c>
      <c r="D306" s="162">
        <f>IF(($P$10-SUM($D$9:D305))&gt;0,$AA$10,0)</f>
        <v>0</v>
      </c>
      <c r="E306" s="163">
        <f>IF(P$13&gt;1,"未定",ROUND(((P$9-SUM(C$9:C305))*P$14/100)/12,0))</f>
        <v>0</v>
      </c>
      <c r="F306" s="164">
        <f t="shared" si="18"/>
        <v>0</v>
      </c>
      <c r="G306" s="174" t="s">
        <v>496</v>
      </c>
      <c r="H306" s="206">
        <f>IF(P$13&gt;1,"未定",SUM(F297:F308))</f>
        <v>0</v>
      </c>
      <c r="I306" s="165"/>
      <c r="J306" s="165"/>
      <c r="K306" s="165"/>
      <c r="L306" s="165"/>
      <c r="M306" s="166">
        <f t="shared" si="20"/>
        <v>0</v>
      </c>
      <c r="N306" s="173"/>
      <c r="X306" s="132"/>
      <c r="Y306" s="132"/>
      <c r="Z306" s="132"/>
    </row>
    <row r="307" spans="1:26" ht="18" customHeight="1">
      <c r="A307" s="159">
        <f t="shared" si="21"/>
        <v>0</v>
      </c>
      <c r="B307" s="160">
        <f t="shared" si="19"/>
        <v>0</v>
      </c>
      <c r="C307" s="161">
        <f>IF(($P$9-SUM($C$9:C306))&gt;0,$AA$9,0)</f>
        <v>0</v>
      </c>
      <c r="D307" s="162">
        <f>IF(($P$10-SUM($D$9:D306))&gt;0,$AA$10,0)</f>
        <v>0</v>
      </c>
      <c r="E307" s="163">
        <f>IF(P$13&gt;1,"未定",ROUND(((P$9-SUM(C$9:C306))*P$14/100)/12,0))</f>
        <v>0</v>
      </c>
      <c r="F307" s="164">
        <f t="shared" si="18"/>
        <v>0</v>
      </c>
      <c r="G307" s="178" t="s">
        <v>527</v>
      </c>
      <c r="H307" s="179">
        <f>SUM(B297:B308)</f>
        <v>0</v>
      </c>
      <c r="I307" s="165"/>
      <c r="J307" s="165"/>
      <c r="K307" s="165"/>
      <c r="L307" s="165"/>
      <c r="M307" s="166">
        <f t="shared" si="20"/>
        <v>0</v>
      </c>
      <c r="N307" s="173"/>
      <c r="X307" s="132"/>
      <c r="Y307" s="132"/>
      <c r="Z307" s="132"/>
    </row>
    <row r="308" spans="1:26" ht="18" customHeight="1">
      <c r="A308" s="182">
        <f t="shared" si="21"/>
        <v>0</v>
      </c>
      <c r="B308" s="183">
        <f t="shared" si="19"/>
        <v>0</v>
      </c>
      <c r="C308" s="184">
        <f>IF(($P$9-SUM($C$9:C307))&gt;0,$AA$9,0)</f>
        <v>0</v>
      </c>
      <c r="D308" s="185">
        <f>IF(($P$10-SUM($D$9:D307))&gt;0,$AA$10,0)</f>
        <v>0</v>
      </c>
      <c r="E308" s="186">
        <f>IF(P$13&gt;1,"未定",ROUND(((P$9-SUM(C$9:C307))*P$14/100)/12,0))</f>
        <v>0</v>
      </c>
      <c r="F308" s="187">
        <f t="shared" si="18"/>
        <v>0</v>
      </c>
      <c r="G308" s="188" t="s">
        <v>529</v>
      </c>
      <c r="H308" s="189">
        <f>IF(P$13&gt;1,"未定",SUM(E297:E308))</f>
        <v>0</v>
      </c>
      <c r="I308" s="190"/>
      <c r="J308" s="190"/>
      <c r="K308" s="190"/>
      <c r="L308" s="190"/>
      <c r="M308" s="191">
        <f t="shared" si="20"/>
        <v>0</v>
      </c>
      <c r="N308" s="173"/>
      <c r="X308" s="132"/>
      <c r="Y308" s="132"/>
      <c r="Z308" s="132"/>
    </row>
    <row r="309" spans="1:26" ht="18" customHeight="1">
      <c r="A309" s="147">
        <f t="shared" si="21"/>
        <v>0</v>
      </c>
      <c r="B309" s="148">
        <f t="shared" si="19"/>
        <v>0</v>
      </c>
      <c r="C309" s="149">
        <f>IF(($P$9-SUM($C$9:C308))&gt;0,$AA$9,0)</f>
        <v>0</v>
      </c>
      <c r="D309" s="150">
        <f>IF(($P$10-SUM($D$9:D308))&gt;0,$AA$10,0)</f>
        <v>0</v>
      </c>
      <c r="E309" s="151">
        <f>IF(P$13&gt;1,"未定",ROUND(((P$9-SUM(C$9:C308))*P$14/100)/12,0))</f>
        <v>0</v>
      </c>
      <c r="F309" s="152">
        <f t="shared" si="18"/>
        <v>0</v>
      </c>
      <c r="G309" s="794" t="s">
        <v>561</v>
      </c>
      <c r="H309" s="795"/>
      <c r="I309" s="153"/>
      <c r="J309" s="153"/>
      <c r="K309" s="153"/>
      <c r="L309" s="153"/>
      <c r="M309" s="155">
        <f t="shared" si="20"/>
        <v>0</v>
      </c>
      <c r="N309" s="173"/>
      <c r="X309" s="132"/>
      <c r="Y309" s="132"/>
      <c r="Z309" s="132"/>
    </row>
    <row r="310" spans="1:26" ht="18" customHeight="1">
      <c r="A310" s="159">
        <f t="shared" si="21"/>
        <v>0</v>
      </c>
      <c r="B310" s="160">
        <f t="shared" si="19"/>
        <v>0</v>
      </c>
      <c r="C310" s="161">
        <f>IF(($P$9-SUM($C$9:C309))&gt;0,$AA$9,0)</f>
        <v>0</v>
      </c>
      <c r="D310" s="162">
        <f>IF(($P$10-SUM($D$9:D309))&gt;0,$AA$10,0)</f>
        <v>0</v>
      </c>
      <c r="E310" s="163">
        <f>IF(P$13&gt;1,"未定",ROUND(((P$9-SUM(C$9:C309))*P$14/100)/12,0))</f>
        <v>0</v>
      </c>
      <c r="F310" s="164">
        <f t="shared" si="18"/>
        <v>0</v>
      </c>
      <c r="G310" s="796"/>
      <c r="H310" s="797"/>
      <c r="I310" s="165"/>
      <c r="J310" s="165"/>
      <c r="K310" s="165"/>
      <c r="L310" s="165"/>
      <c r="M310" s="166">
        <f t="shared" si="20"/>
        <v>0</v>
      </c>
      <c r="N310" s="173"/>
      <c r="X310" s="132"/>
      <c r="Y310" s="132"/>
      <c r="Z310" s="132"/>
    </row>
    <row r="311" spans="1:26" ht="18" customHeight="1">
      <c r="A311" s="159">
        <f t="shared" si="21"/>
        <v>0</v>
      </c>
      <c r="B311" s="160">
        <f t="shared" si="19"/>
        <v>0</v>
      </c>
      <c r="C311" s="161">
        <f>IF(($P$9-SUM($C$9:C310))&gt;0,$AA$9,0)</f>
        <v>0</v>
      </c>
      <c r="D311" s="162">
        <f>IF(($P$10-SUM($D$9:D310))&gt;0,$AA$10,0)</f>
        <v>0</v>
      </c>
      <c r="E311" s="163">
        <f>IF(P$13&gt;1,"未定",ROUND(((P$9-SUM(C$9:C310))*P$14/100)/12,0))</f>
        <v>0</v>
      </c>
      <c r="F311" s="164">
        <f t="shared" si="18"/>
        <v>0</v>
      </c>
      <c r="G311" s="796"/>
      <c r="H311" s="797"/>
      <c r="I311" s="165"/>
      <c r="J311" s="165"/>
      <c r="K311" s="165"/>
      <c r="L311" s="165"/>
      <c r="M311" s="166">
        <f t="shared" si="20"/>
        <v>0</v>
      </c>
      <c r="N311" s="173"/>
      <c r="X311" s="132"/>
      <c r="Y311" s="132"/>
      <c r="Z311" s="132"/>
    </row>
    <row r="312" spans="1:26" ht="18" customHeight="1">
      <c r="A312" s="159">
        <f t="shared" si="21"/>
        <v>0</v>
      </c>
      <c r="B312" s="160">
        <f t="shared" si="19"/>
        <v>0</v>
      </c>
      <c r="C312" s="161">
        <f>IF(($P$9-SUM($C$9:C311))&gt;0,$AA$9,0)</f>
        <v>0</v>
      </c>
      <c r="D312" s="162">
        <f>IF(($P$10-SUM($D$9:D311))&gt;0,$AA$10,0)</f>
        <v>0</v>
      </c>
      <c r="E312" s="163">
        <f>IF(P$13&gt;1,"未定",ROUND(((P$9-SUM(C$9:C311))*P$14/100)/12,0))</f>
        <v>0</v>
      </c>
      <c r="F312" s="164">
        <f t="shared" si="18"/>
        <v>0</v>
      </c>
      <c r="G312" s="796"/>
      <c r="H312" s="797"/>
      <c r="I312" s="165"/>
      <c r="J312" s="165"/>
      <c r="K312" s="165"/>
      <c r="L312" s="165"/>
      <c r="M312" s="166">
        <f t="shared" si="20"/>
        <v>0</v>
      </c>
      <c r="N312" s="173"/>
      <c r="X312" s="132"/>
      <c r="Y312" s="132"/>
      <c r="Z312" s="132"/>
    </row>
    <row r="313" spans="1:26" ht="18" customHeight="1">
      <c r="A313" s="159">
        <f t="shared" si="21"/>
        <v>0</v>
      </c>
      <c r="B313" s="160">
        <f t="shared" si="19"/>
        <v>0</v>
      </c>
      <c r="C313" s="161">
        <f>IF(($P$9-SUM($C$9:C312))&gt;0,$AA$9,0)</f>
        <v>0</v>
      </c>
      <c r="D313" s="162">
        <f>IF(($P$10-SUM($D$9:D312))&gt;0,$AA$10,0)</f>
        <v>0</v>
      </c>
      <c r="E313" s="163">
        <f>IF(P$13&gt;1,"未定",ROUND(((P$9-SUM(C$9:C312))*P$14/100)/12,0))</f>
        <v>0</v>
      </c>
      <c r="F313" s="164">
        <f t="shared" si="18"/>
        <v>0</v>
      </c>
      <c r="G313" s="796"/>
      <c r="H313" s="797"/>
      <c r="I313" s="165"/>
      <c r="J313" s="165"/>
      <c r="K313" s="165"/>
      <c r="L313" s="165"/>
      <c r="M313" s="166">
        <f t="shared" si="20"/>
        <v>0</v>
      </c>
      <c r="N313" s="173"/>
      <c r="X313" s="132"/>
      <c r="Y313" s="132"/>
      <c r="Z313" s="132"/>
    </row>
    <row r="314" spans="1:26" ht="18" customHeight="1">
      <c r="A314" s="159">
        <f t="shared" si="21"/>
        <v>0</v>
      </c>
      <c r="B314" s="160">
        <f t="shared" si="19"/>
        <v>0</v>
      </c>
      <c r="C314" s="161">
        <f>IF(($P$9-SUM($C$9:C313))&gt;0,$AA$9,0)</f>
        <v>0</v>
      </c>
      <c r="D314" s="162">
        <f>IF(($P$10-SUM($D$9:D313))&gt;0,$AA$10,0)</f>
        <v>0</v>
      </c>
      <c r="E314" s="163">
        <f>IF(P$13&gt;1,"未定",ROUND(((P$9-SUM(C$9:C313))*P$14/100)/12,0))</f>
        <v>0</v>
      </c>
      <c r="F314" s="164">
        <f t="shared" si="18"/>
        <v>0</v>
      </c>
      <c r="G314" s="796"/>
      <c r="H314" s="797"/>
      <c r="I314" s="165"/>
      <c r="J314" s="165"/>
      <c r="K314" s="165"/>
      <c r="L314" s="165"/>
      <c r="M314" s="166">
        <f t="shared" si="20"/>
        <v>0</v>
      </c>
      <c r="N314" s="173"/>
      <c r="X314" s="132"/>
      <c r="Y314" s="132"/>
      <c r="Z314" s="132"/>
    </row>
    <row r="315" spans="1:26" ht="18" customHeight="1">
      <c r="A315" s="159">
        <f t="shared" si="21"/>
        <v>0</v>
      </c>
      <c r="B315" s="160">
        <f t="shared" si="19"/>
        <v>0</v>
      </c>
      <c r="C315" s="161">
        <f>IF(($P$9-SUM($C$9:C314))&gt;0,$AA$9,0)</f>
        <v>0</v>
      </c>
      <c r="D315" s="162">
        <f>IF(($P$10-SUM($D$9:D314))&gt;0,$AA$10,0)</f>
        <v>0</v>
      </c>
      <c r="E315" s="163">
        <f>IF(P$13&gt;1,"未定",ROUND(((P$9-SUM(C$9:C314))*P$14/100)/12,0))</f>
        <v>0</v>
      </c>
      <c r="F315" s="164">
        <f t="shared" si="18"/>
        <v>0</v>
      </c>
      <c r="G315" s="796"/>
      <c r="H315" s="797"/>
      <c r="I315" s="165"/>
      <c r="J315" s="165"/>
      <c r="K315" s="165"/>
      <c r="L315" s="165"/>
      <c r="M315" s="166">
        <f t="shared" si="20"/>
        <v>0</v>
      </c>
      <c r="N315" s="173"/>
      <c r="X315" s="132"/>
      <c r="Y315" s="132"/>
      <c r="Z315" s="132"/>
    </row>
    <row r="316" spans="1:26" ht="18" customHeight="1">
      <c r="A316" s="159">
        <f t="shared" si="21"/>
        <v>0</v>
      </c>
      <c r="B316" s="160">
        <f t="shared" si="19"/>
        <v>0</v>
      </c>
      <c r="C316" s="161">
        <f>IF(($P$9-SUM($C$9:C315))&gt;0,$AA$9,0)</f>
        <v>0</v>
      </c>
      <c r="D316" s="162">
        <f>IF(($P$10-SUM($D$9:D315))&gt;0,$AA$10,0)</f>
        <v>0</v>
      </c>
      <c r="E316" s="163">
        <f>IF(P$13&gt;1,"未定",ROUND(((P$9-SUM(C$9:C315))*P$14/100)/12,0))</f>
        <v>0</v>
      </c>
      <c r="F316" s="164">
        <f t="shared" si="18"/>
        <v>0</v>
      </c>
      <c r="G316" s="796"/>
      <c r="H316" s="797"/>
      <c r="I316" s="165"/>
      <c r="J316" s="165"/>
      <c r="K316" s="165"/>
      <c r="L316" s="165"/>
      <c r="M316" s="166">
        <f t="shared" si="20"/>
        <v>0</v>
      </c>
      <c r="N316" s="173"/>
      <c r="X316" s="132"/>
      <c r="Y316" s="132"/>
      <c r="Z316" s="132"/>
    </row>
    <row r="317" spans="1:26" ht="18" customHeight="1">
      <c r="A317" s="159">
        <f t="shared" si="21"/>
        <v>0</v>
      </c>
      <c r="B317" s="160">
        <f t="shared" si="19"/>
        <v>0</v>
      </c>
      <c r="C317" s="161">
        <f>IF(($P$9-SUM($C$9:C316))&gt;0,$AA$9,0)</f>
        <v>0</v>
      </c>
      <c r="D317" s="162">
        <f>IF(($P$10-SUM($D$9:D316))&gt;0,$AA$10,0)</f>
        <v>0</v>
      </c>
      <c r="E317" s="163">
        <f>IF(P$13&gt;1,"未定",ROUND(((P$9-SUM(C$9:C316))*P$14/100)/12,0))</f>
        <v>0</v>
      </c>
      <c r="F317" s="164">
        <f t="shared" si="18"/>
        <v>0</v>
      </c>
      <c r="G317" s="796"/>
      <c r="H317" s="797"/>
      <c r="I317" s="165"/>
      <c r="J317" s="165"/>
      <c r="K317" s="165"/>
      <c r="L317" s="165"/>
      <c r="M317" s="166">
        <f t="shared" si="20"/>
        <v>0</v>
      </c>
      <c r="N317" s="173"/>
      <c r="X317" s="132"/>
      <c r="Y317" s="132"/>
      <c r="Z317" s="132"/>
    </row>
    <row r="318" spans="1:26" ht="18" customHeight="1">
      <c r="A318" s="159">
        <f t="shared" si="21"/>
        <v>0</v>
      </c>
      <c r="B318" s="160">
        <f t="shared" si="19"/>
        <v>0</v>
      </c>
      <c r="C318" s="161">
        <f>IF(($P$9-SUM($C$9:C317))&gt;0,$AA$9,0)</f>
        <v>0</v>
      </c>
      <c r="D318" s="162">
        <f>IF(($P$10-SUM($D$9:D317))&gt;0,$AA$10,0)</f>
        <v>0</v>
      </c>
      <c r="E318" s="163">
        <f>IF(P$13&gt;1,"未定",ROUND(((P$9-SUM(C$9:C317))*P$14/100)/12,0))</f>
        <v>0</v>
      </c>
      <c r="F318" s="164">
        <f t="shared" si="18"/>
        <v>0</v>
      </c>
      <c r="G318" s="174" t="s">
        <v>496</v>
      </c>
      <c r="H318" s="206">
        <f>IF(P$13&gt;1,"未定",SUM(F309:F320))</f>
        <v>0</v>
      </c>
      <c r="I318" s="165"/>
      <c r="J318" s="165"/>
      <c r="K318" s="165"/>
      <c r="L318" s="165"/>
      <c r="M318" s="166">
        <f t="shared" si="20"/>
        <v>0</v>
      </c>
      <c r="N318" s="173"/>
      <c r="X318" s="132"/>
      <c r="Y318" s="132"/>
      <c r="Z318" s="132"/>
    </row>
    <row r="319" spans="1:26" ht="18" customHeight="1">
      <c r="A319" s="159">
        <f t="shared" si="21"/>
        <v>0</v>
      </c>
      <c r="B319" s="160">
        <f t="shared" si="19"/>
        <v>0</v>
      </c>
      <c r="C319" s="161">
        <f>IF(($P$9-SUM($C$9:C318))&gt;0,$AA$9,0)</f>
        <v>0</v>
      </c>
      <c r="D319" s="162">
        <f>IF(($P$10-SUM($D$9:D318))&gt;0,$AA$10,0)</f>
        <v>0</v>
      </c>
      <c r="E319" s="163">
        <f>IF(P$13&gt;1,"未定",ROUND(((P$9-SUM(C$9:C318))*P$14/100)/12,0))</f>
        <v>0</v>
      </c>
      <c r="F319" s="164">
        <f t="shared" si="18"/>
        <v>0</v>
      </c>
      <c r="G319" s="178" t="s">
        <v>527</v>
      </c>
      <c r="H319" s="179">
        <f>SUM(B309:B320)</f>
        <v>0</v>
      </c>
      <c r="I319" s="165"/>
      <c r="J319" s="165"/>
      <c r="K319" s="165"/>
      <c r="L319" s="165"/>
      <c r="M319" s="166">
        <f t="shared" si="20"/>
        <v>0</v>
      </c>
      <c r="N319" s="173"/>
      <c r="X319" s="132"/>
      <c r="Y319" s="132"/>
      <c r="Z319" s="132"/>
    </row>
    <row r="320" spans="1:26" ht="18" customHeight="1">
      <c r="A320" s="182">
        <f t="shared" si="21"/>
        <v>0</v>
      </c>
      <c r="B320" s="183">
        <f t="shared" si="19"/>
        <v>0</v>
      </c>
      <c r="C320" s="184">
        <f>IF(($P$9-SUM($C$9:C319))&gt;0,$AA$9,0)</f>
        <v>0</v>
      </c>
      <c r="D320" s="185">
        <f>IF(($P$10-SUM($D$9:D319))&gt;0,$AA$10,0)</f>
        <v>0</v>
      </c>
      <c r="E320" s="186">
        <f>IF(P$13&gt;1,"未定",ROUND(((P$9-SUM(C$9:C319))*P$14/100)/12,0))</f>
        <v>0</v>
      </c>
      <c r="F320" s="187">
        <f t="shared" si="18"/>
        <v>0</v>
      </c>
      <c r="G320" s="188" t="s">
        <v>529</v>
      </c>
      <c r="H320" s="189">
        <f>IF(P$13&gt;1,"未定",SUM(E309:E320))</f>
        <v>0</v>
      </c>
      <c r="I320" s="190"/>
      <c r="J320" s="190"/>
      <c r="K320" s="190"/>
      <c r="L320" s="190"/>
      <c r="M320" s="191">
        <f t="shared" si="20"/>
        <v>0</v>
      </c>
      <c r="N320" s="173"/>
      <c r="X320" s="132"/>
      <c r="Y320" s="132"/>
      <c r="Z320" s="132"/>
    </row>
    <row r="321" spans="1:26" ht="18" customHeight="1">
      <c r="A321" s="147">
        <f t="shared" si="21"/>
        <v>0</v>
      </c>
      <c r="B321" s="148">
        <f t="shared" si="19"/>
        <v>0</v>
      </c>
      <c r="C321" s="149">
        <f>IF(($P$9-SUM($C$9:C320))&gt;0,$AA$9,0)</f>
        <v>0</v>
      </c>
      <c r="D321" s="150">
        <f>IF(($P$10-SUM($D$9:D320))&gt;0,$AA$10,0)</f>
        <v>0</v>
      </c>
      <c r="E321" s="151">
        <f>IF(P$13&gt;1,"未定",ROUND(((P$9-SUM(C$9:C320))*P$14/100)/12,0))</f>
        <v>0</v>
      </c>
      <c r="F321" s="152">
        <f t="shared" ref="F321:F384" si="22">IF(P$13&gt;1,"未定",B321+E321)</f>
        <v>0</v>
      </c>
      <c r="G321" s="794" t="s">
        <v>562</v>
      </c>
      <c r="H321" s="795"/>
      <c r="I321" s="153"/>
      <c r="J321" s="153"/>
      <c r="K321" s="153"/>
      <c r="L321" s="153"/>
      <c r="M321" s="155">
        <f t="shared" si="20"/>
        <v>0</v>
      </c>
      <c r="N321" s="173"/>
      <c r="X321" s="132"/>
      <c r="Y321" s="132"/>
      <c r="Z321" s="132"/>
    </row>
    <row r="322" spans="1:26" ht="18" customHeight="1">
      <c r="A322" s="159">
        <f t="shared" si="21"/>
        <v>0</v>
      </c>
      <c r="B322" s="160">
        <f t="shared" si="19"/>
        <v>0</v>
      </c>
      <c r="C322" s="161">
        <f>IF(($P$9-SUM($C$9:C321))&gt;0,$AA$9,0)</f>
        <v>0</v>
      </c>
      <c r="D322" s="162">
        <f>IF(($P$10-SUM($D$9:D321))&gt;0,$AA$10,0)</f>
        <v>0</v>
      </c>
      <c r="E322" s="163">
        <f>IF(P$13&gt;1,"未定",ROUND(((P$9-SUM(C$9:C321))*P$14/100)/12,0))</f>
        <v>0</v>
      </c>
      <c r="F322" s="164">
        <f t="shared" si="22"/>
        <v>0</v>
      </c>
      <c r="G322" s="796"/>
      <c r="H322" s="797"/>
      <c r="I322" s="165"/>
      <c r="J322" s="165"/>
      <c r="K322" s="165"/>
      <c r="L322" s="165"/>
      <c r="M322" s="166">
        <f t="shared" si="20"/>
        <v>0</v>
      </c>
      <c r="N322" s="173"/>
      <c r="X322" s="132"/>
      <c r="Y322" s="132"/>
      <c r="Z322" s="132"/>
    </row>
    <row r="323" spans="1:26" ht="18" customHeight="1">
      <c r="A323" s="159">
        <f t="shared" si="21"/>
        <v>0</v>
      </c>
      <c r="B323" s="160">
        <f t="shared" si="19"/>
        <v>0</v>
      </c>
      <c r="C323" s="161">
        <f>IF(($P$9-SUM($C$9:C322))&gt;0,$AA$9,0)</f>
        <v>0</v>
      </c>
      <c r="D323" s="162">
        <f>IF(($P$10-SUM($D$9:D322))&gt;0,$AA$10,0)</f>
        <v>0</v>
      </c>
      <c r="E323" s="163">
        <f>IF(P$13&gt;1,"未定",ROUND(((P$9-SUM(C$9:C322))*P$14/100)/12,0))</f>
        <v>0</v>
      </c>
      <c r="F323" s="164">
        <f t="shared" si="22"/>
        <v>0</v>
      </c>
      <c r="G323" s="796"/>
      <c r="H323" s="797"/>
      <c r="I323" s="165"/>
      <c r="J323" s="165"/>
      <c r="K323" s="165"/>
      <c r="L323" s="165"/>
      <c r="M323" s="166">
        <f t="shared" si="20"/>
        <v>0</v>
      </c>
      <c r="N323" s="173"/>
      <c r="X323" s="132"/>
      <c r="Y323" s="132"/>
      <c r="Z323" s="132"/>
    </row>
    <row r="324" spans="1:26" ht="18" customHeight="1">
      <c r="A324" s="159">
        <f t="shared" si="21"/>
        <v>0</v>
      </c>
      <c r="B324" s="160">
        <f t="shared" si="19"/>
        <v>0</v>
      </c>
      <c r="C324" s="161">
        <f>IF(($P$9-SUM($C$9:C323))&gt;0,$AA$9,0)</f>
        <v>0</v>
      </c>
      <c r="D324" s="162">
        <f>IF(($P$10-SUM($D$9:D323))&gt;0,$AA$10,0)</f>
        <v>0</v>
      </c>
      <c r="E324" s="163">
        <f>IF(P$13&gt;1,"未定",ROUND(((P$9-SUM(C$9:C323))*P$14/100)/12,0))</f>
        <v>0</v>
      </c>
      <c r="F324" s="164">
        <f t="shared" si="22"/>
        <v>0</v>
      </c>
      <c r="G324" s="796"/>
      <c r="H324" s="797"/>
      <c r="I324" s="165"/>
      <c r="J324" s="165"/>
      <c r="K324" s="165"/>
      <c r="L324" s="165"/>
      <c r="M324" s="166">
        <f t="shared" si="20"/>
        <v>0</v>
      </c>
      <c r="N324" s="173"/>
      <c r="X324" s="132"/>
      <c r="Y324" s="132"/>
      <c r="Z324" s="132"/>
    </row>
    <row r="325" spans="1:26" ht="18" customHeight="1">
      <c r="A325" s="159">
        <f t="shared" si="21"/>
        <v>0</v>
      </c>
      <c r="B325" s="160">
        <f t="shared" si="19"/>
        <v>0</v>
      </c>
      <c r="C325" s="161">
        <f>IF(($P$9-SUM($C$9:C324))&gt;0,$AA$9,0)</f>
        <v>0</v>
      </c>
      <c r="D325" s="162">
        <f>IF(($P$10-SUM($D$9:D324))&gt;0,$AA$10,0)</f>
        <v>0</v>
      </c>
      <c r="E325" s="163">
        <f>IF(P$13&gt;1,"未定",ROUND(((P$9-SUM(C$9:C324))*P$14/100)/12,0))</f>
        <v>0</v>
      </c>
      <c r="F325" s="164">
        <f t="shared" si="22"/>
        <v>0</v>
      </c>
      <c r="G325" s="796"/>
      <c r="H325" s="797"/>
      <c r="I325" s="165"/>
      <c r="J325" s="165"/>
      <c r="K325" s="165"/>
      <c r="L325" s="165"/>
      <c r="M325" s="166">
        <f t="shared" si="20"/>
        <v>0</v>
      </c>
      <c r="N325" s="173"/>
      <c r="X325" s="132"/>
      <c r="Y325" s="132"/>
      <c r="Z325" s="132"/>
    </row>
    <row r="326" spans="1:26" ht="18" customHeight="1">
      <c r="A326" s="159">
        <f t="shared" si="21"/>
        <v>0</v>
      </c>
      <c r="B326" s="160">
        <f t="shared" si="19"/>
        <v>0</v>
      </c>
      <c r="C326" s="161">
        <f>IF(($P$9-SUM($C$9:C325))&gt;0,$AA$9,0)</f>
        <v>0</v>
      </c>
      <c r="D326" s="162">
        <f>IF(($P$10-SUM($D$9:D325))&gt;0,$AA$10,0)</f>
        <v>0</v>
      </c>
      <c r="E326" s="163">
        <f>IF(P$13&gt;1,"未定",ROUND(((P$9-SUM(C$9:C325))*P$14/100)/12,0))</f>
        <v>0</v>
      </c>
      <c r="F326" s="164">
        <f t="shared" si="22"/>
        <v>0</v>
      </c>
      <c r="G326" s="796"/>
      <c r="H326" s="797"/>
      <c r="I326" s="165"/>
      <c r="J326" s="165"/>
      <c r="K326" s="165"/>
      <c r="L326" s="165"/>
      <c r="M326" s="166">
        <f t="shared" si="20"/>
        <v>0</v>
      </c>
      <c r="N326" s="173"/>
      <c r="X326" s="132"/>
      <c r="Y326" s="132"/>
      <c r="Z326" s="132"/>
    </row>
    <row r="327" spans="1:26" ht="18" customHeight="1">
      <c r="A327" s="159">
        <f t="shared" si="21"/>
        <v>0</v>
      </c>
      <c r="B327" s="160">
        <f t="shared" si="19"/>
        <v>0</v>
      </c>
      <c r="C327" s="161">
        <f>IF(($P$9-SUM($C$9:C326))&gt;0,$AA$9,0)</f>
        <v>0</v>
      </c>
      <c r="D327" s="162">
        <f>IF(($P$10-SUM($D$9:D326))&gt;0,$AA$10,0)</f>
        <v>0</v>
      </c>
      <c r="E327" s="163">
        <f>IF(P$13&gt;1,"未定",ROUND(((P$9-SUM(C$9:C326))*P$14/100)/12,0))</f>
        <v>0</v>
      </c>
      <c r="F327" s="164">
        <f t="shared" si="22"/>
        <v>0</v>
      </c>
      <c r="G327" s="796"/>
      <c r="H327" s="797"/>
      <c r="I327" s="165"/>
      <c r="J327" s="165"/>
      <c r="K327" s="165"/>
      <c r="L327" s="165"/>
      <c r="M327" s="166">
        <f t="shared" si="20"/>
        <v>0</v>
      </c>
      <c r="N327" s="173"/>
      <c r="X327" s="132"/>
      <c r="Y327" s="132"/>
      <c r="Z327" s="132"/>
    </row>
    <row r="328" spans="1:26" ht="18" customHeight="1">
      <c r="A328" s="159">
        <f t="shared" si="21"/>
        <v>0</v>
      </c>
      <c r="B328" s="160">
        <f t="shared" si="19"/>
        <v>0</v>
      </c>
      <c r="C328" s="161">
        <f>IF(($P$9-SUM($C$9:C327))&gt;0,$AA$9,0)</f>
        <v>0</v>
      </c>
      <c r="D328" s="162">
        <f>IF(($P$10-SUM($D$9:D327))&gt;0,$AA$10,0)</f>
        <v>0</v>
      </c>
      <c r="E328" s="163">
        <f>IF(P$13&gt;1,"未定",ROUND(((P$9-SUM(C$9:C327))*P$14/100)/12,0))</f>
        <v>0</v>
      </c>
      <c r="F328" s="164">
        <f t="shared" si="22"/>
        <v>0</v>
      </c>
      <c r="G328" s="796"/>
      <c r="H328" s="797"/>
      <c r="I328" s="165"/>
      <c r="J328" s="165"/>
      <c r="K328" s="165"/>
      <c r="L328" s="165"/>
      <c r="M328" s="166">
        <f t="shared" si="20"/>
        <v>0</v>
      </c>
      <c r="N328" s="173"/>
      <c r="X328" s="132"/>
      <c r="Y328" s="132"/>
      <c r="Z328" s="132"/>
    </row>
    <row r="329" spans="1:26" ht="18" customHeight="1">
      <c r="A329" s="159">
        <f t="shared" si="21"/>
        <v>0</v>
      </c>
      <c r="B329" s="160">
        <f t="shared" ref="B329:B392" si="23">SUM(C329:D329)</f>
        <v>0</v>
      </c>
      <c r="C329" s="161">
        <f>IF(($P$9-SUM($C$9:C328))&gt;0,$AA$9,0)</f>
        <v>0</v>
      </c>
      <c r="D329" s="162">
        <f>IF(($P$10-SUM($D$9:D328))&gt;0,$AA$10,0)</f>
        <v>0</v>
      </c>
      <c r="E329" s="163">
        <f>IF(P$13&gt;1,"未定",ROUND(((P$9-SUM(C$9:C328))*P$14/100)/12,0))</f>
        <v>0</v>
      </c>
      <c r="F329" s="164">
        <f t="shared" si="22"/>
        <v>0</v>
      </c>
      <c r="G329" s="796"/>
      <c r="H329" s="797"/>
      <c r="I329" s="165"/>
      <c r="J329" s="165"/>
      <c r="K329" s="165"/>
      <c r="L329" s="165"/>
      <c r="M329" s="166">
        <f t="shared" ref="M329:M392" si="24">SUM(I329:L329)</f>
        <v>0</v>
      </c>
      <c r="N329" s="173"/>
      <c r="X329" s="132"/>
      <c r="Y329" s="132"/>
      <c r="Z329" s="132"/>
    </row>
    <row r="330" spans="1:26" ht="18" customHeight="1">
      <c r="A330" s="159">
        <f t="shared" ref="A330:A393" si="25">IF(F330&gt;0,A329+1,0)</f>
        <v>0</v>
      </c>
      <c r="B330" s="160">
        <f t="shared" si="23"/>
        <v>0</v>
      </c>
      <c r="C330" s="161">
        <f>IF(($P$9-SUM($C$9:C329))&gt;0,$AA$9,0)</f>
        <v>0</v>
      </c>
      <c r="D330" s="162">
        <f>IF(($P$10-SUM($D$9:D329))&gt;0,$AA$10,0)</f>
        <v>0</v>
      </c>
      <c r="E330" s="163">
        <f>IF(P$13&gt;1,"未定",ROUND(((P$9-SUM(C$9:C329))*P$14/100)/12,0))</f>
        <v>0</v>
      </c>
      <c r="F330" s="164">
        <f t="shared" si="22"/>
        <v>0</v>
      </c>
      <c r="G330" s="174" t="s">
        <v>496</v>
      </c>
      <c r="H330" s="206">
        <f>IF(P$13&gt;1,"未定",SUM(F321:F332))</f>
        <v>0</v>
      </c>
      <c r="I330" s="165"/>
      <c r="J330" s="165"/>
      <c r="K330" s="165"/>
      <c r="L330" s="165"/>
      <c r="M330" s="166">
        <f t="shared" si="24"/>
        <v>0</v>
      </c>
      <c r="N330" s="173"/>
      <c r="X330" s="132"/>
      <c r="Y330" s="132"/>
      <c r="Z330" s="132"/>
    </row>
    <row r="331" spans="1:26" ht="18" customHeight="1">
      <c r="A331" s="159">
        <f t="shared" si="25"/>
        <v>0</v>
      </c>
      <c r="B331" s="160">
        <f t="shared" si="23"/>
        <v>0</v>
      </c>
      <c r="C331" s="161">
        <f>IF(($P$9-SUM($C$9:C330))&gt;0,$AA$9,0)</f>
        <v>0</v>
      </c>
      <c r="D331" s="162">
        <f>IF(($P$10-SUM($D$9:D330))&gt;0,$AA$10,0)</f>
        <v>0</v>
      </c>
      <c r="E331" s="163">
        <f>IF(P$13&gt;1,"未定",ROUND(((P$9-SUM(C$9:C330))*P$14/100)/12,0))</f>
        <v>0</v>
      </c>
      <c r="F331" s="164">
        <f t="shared" si="22"/>
        <v>0</v>
      </c>
      <c r="G331" s="178" t="s">
        <v>527</v>
      </c>
      <c r="H331" s="179">
        <f>SUM(B321:B332)</f>
        <v>0</v>
      </c>
      <c r="I331" s="165"/>
      <c r="J331" s="165"/>
      <c r="K331" s="165"/>
      <c r="L331" s="165"/>
      <c r="M331" s="166">
        <f t="shared" si="24"/>
        <v>0</v>
      </c>
      <c r="N331" s="173"/>
      <c r="X331" s="132"/>
      <c r="Y331" s="132"/>
      <c r="Z331" s="132"/>
    </row>
    <row r="332" spans="1:26" ht="18" customHeight="1">
      <c r="A332" s="182">
        <f t="shared" si="25"/>
        <v>0</v>
      </c>
      <c r="B332" s="183">
        <f t="shared" si="23"/>
        <v>0</v>
      </c>
      <c r="C332" s="184">
        <f>IF(($P$9-SUM($C$9:C331))&gt;0,$AA$9,0)</f>
        <v>0</v>
      </c>
      <c r="D332" s="185">
        <f>IF(($P$10-SUM($D$9:D331))&gt;0,$AA$10,0)</f>
        <v>0</v>
      </c>
      <c r="E332" s="186">
        <f>IF(P$13&gt;1,"未定",ROUND(((P$9-SUM(C$9:C331))*P$14/100)/12,0))</f>
        <v>0</v>
      </c>
      <c r="F332" s="187">
        <f t="shared" si="22"/>
        <v>0</v>
      </c>
      <c r="G332" s="188" t="s">
        <v>529</v>
      </c>
      <c r="H332" s="189">
        <f>IF(P$13&gt;1,"未定",SUM(E321:E332))</f>
        <v>0</v>
      </c>
      <c r="I332" s="190"/>
      <c r="J332" s="190"/>
      <c r="K332" s="190"/>
      <c r="L332" s="190"/>
      <c r="M332" s="191">
        <f t="shared" si="24"/>
        <v>0</v>
      </c>
      <c r="N332" s="173"/>
      <c r="X332" s="132"/>
      <c r="Y332" s="132"/>
      <c r="Z332" s="132"/>
    </row>
    <row r="333" spans="1:26" ht="18" customHeight="1">
      <c r="A333" s="147">
        <f t="shared" si="25"/>
        <v>0</v>
      </c>
      <c r="B333" s="148">
        <f t="shared" si="23"/>
        <v>0</v>
      </c>
      <c r="C333" s="149">
        <f>IF(($P$9-SUM($C$9:C332))&gt;0,$AA$9,0)</f>
        <v>0</v>
      </c>
      <c r="D333" s="150">
        <f>IF(($P$10-SUM($D$9:D332))&gt;0,$AA$10,0)</f>
        <v>0</v>
      </c>
      <c r="E333" s="151">
        <f>IF(P$13&gt;1,"未定",ROUND(((P$9-SUM(C$9:C332))*P$14/100)/12,0))</f>
        <v>0</v>
      </c>
      <c r="F333" s="152">
        <f t="shared" si="22"/>
        <v>0</v>
      </c>
      <c r="G333" s="794" t="s">
        <v>563</v>
      </c>
      <c r="H333" s="795"/>
      <c r="I333" s="153"/>
      <c r="J333" s="153"/>
      <c r="K333" s="153"/>
      <c r="L333" s="153"/>
      <c r="M333" s="155">
        <f t="shared" si="24"/>
        <v>0</v>
      </c>
      <c r="N333" s="173"/>
      <c r="X333" s="132"/>
      <c r="Y333" s="132"/>
      <c r="Z333" s="132"/>
    </row>
    <row r="334" spans="1:26" ht="18" customHeight="1">
      <c r="A334" s="159">
        <f t="shared" si="25"/>
        <v>0</v>
      </c>
      <c r="B334" s="160">
        <f t="shared" si="23"/>
        <v>0</v>
      </c>
      <c r="C334" s="161">
        <f>IF(($P$9-SUM($C$9:C333))&gt;0,$AA$9,0)</f>
        <v>0</v>
      </c>
      <c r="D334" s="162">
        <f>IF(($P$10-SUM($D$9:D333))&gt;0,$AA$10,0)</f>
        <v>0</v>
      </c>
      <c r="E334" s="163">
        <f>IF(P$13&gt;1,"未定",ROUND(((P$9-SUM(C$9:C333))*P$14/100)/12,0))</f>
        <v>0</v>
      </c>
      <c r="F334" s="164">
        <f t="shared" si="22"/>
        <v>0</v>
      </c>
      <c r="G334" s="796"/>
      <c r="H334" s="797"/>
      <c r="I334" s="165"/>
      <c r="J334" s="165"/>
      <c r="K334" s="165"/>
      <c r="L334" s="165"/>
      <c r="M334" s="166">
        <f t="shared" si="24"/>
        <v>0</v>
      </c>
      <c r="N334" s="173"/>
      <c r="X334" s="132"/>
      <c r="Y334" s="132"/>
      <c r="Z334" s="132"/>
    </row>
    <row r="335" spans="1:26" ht="18" customHeight="1">
      <c r="A335" s="159">
        <f t="shared" si="25"/>
        <v>0</v>
      </c>
      <c r="B335" s="160">
        <f t="shared" si="23"/>
        <v>0</v>
      </c>
      <c r="C335" s="161">
        <f>IF(($P$9-SUM($C$9:C334))&gt;0,$AA$9,0)</f>
        <v>0</v>
      </c>
      <c r="D335" s="162">
        <f>IF(($P$10-SUM($D$9:D334))&gt;0,$AA$10,0)</f>
        <v>0</v>
      </c>
      <c r="E335" s="163">
        <f>IF(P$13&gt;1,"未定",ROUND(((P$9-SUM(C$9:C334))*P$14/100)/12,0))</f>
        <v>0</v>
      </c>
      <c r="F335" s="164">
        <f t="shared" si="22"/>
        <v>0</v>
      </c>
      <c r="G335" s="796"/>
      <c r="H335" s="797"/>
      <c r="I335" s="165"/>
      <c r="J335" s="165"/>
      <c r="K335" s="165"/>
      <c r="L335" s="165"/>
      <c r="M335" s="166">
        <f t="shared" si="24"/>
        <v>0</v>
      </c>
      <c r="N335" s="173"/>
      <c r="X335" s="132"/>
      <c r="Y335" s="132"/>
      <c r="Z335" s="132"/>
    </row>
    <row r="336" spans="1:26" ht="18" customHeight="1">
      <c r="A336" s="159">
        <f t="shared" si="25"/>
        <v>0</v>
      </c>
      <c r="B336" s="160">
        <f t="shared" si="23"/>
        <v>0</v>
      </c>
      <c r="C336" s="161">
        <f>IF(($P$9-SUM($C$9:C335))&gt;0,$AA$9,0)</f>
        <v>0</v>
      </c>
      <c r="D336" s="162">
        <f>IF(($P$10-SUM($D$9:D335))&gt;0,$AA$10,0)</f>
        <v>0</v>
      </c>
      <c r="E336" s="163">
        <f>IF(P$13&gt;1,"未定",ROUND(((P$9-SUM(C$9:C335))*P$14/100)/12,0))</f>
        <v>0</v>
      </c>
      <c r="F336" s="164">
        <f t="shared" si="22"/>
        <v>0</v>
      </c>
      <c r="G336" s="796"/>
      <c r="H336" s="797"/>
      <c r="I336" s="165"/>
      <c r="J336" s="165"/>
      <c r="K336" s="165"/>
      <c r="L336" s="165"/>
      <c r="M336" s="166">
        <f t="shared" si="24"/>
        <v>0</v>
      </c>
      <c r="N336" s="173"/>
      <c r="X336" s="132"/>
      <c r="Y336" s="132"/>
      <c r="Z336" s="132"/>
    </row>
    <row r="337" spans="1:26" ht="18" customHeight="1">
      <c r="A337" s="159">
        <f t="shared" si="25"/>
        <v>0</v>
      </c>
      <c r="B337" s="160">
        <f t="shared" si="23"/>
        <v>0</v>
      </c>
      <c r="C337" s="161">
        <f>IF(($P$9-SUM($C$9:C336))&gt;0,$AA$9,0)</f>
        <v>0</v>
      </c>
      <c r="D337" s="162">
        <f>IF(($P$10-SUM($D$9:D336))&gt;0,$AA$10,0)</f>
        <v>0</v>
      </c>
      <c r="E337" s="163">
        <f>IF(P$13&gt;1,"未定",ROUND(((P$9-SUM(C$9:C336))*P$14/100)/12,0))</f>
        <v>0</v>
      </c>
      <c r="F337" s="164">
        <f t="shared" si="22"/>
        <v>0</v>
      </c>
      <c r="G337" s="796"/>
      <c r="H337" s="797"/>
      <c r="I337" s="165"/>
      <c r="J337" s="165"/>
      <c r="K337" s="165"/>
      <c r="L337" s="165"/>
      <c r="M337" s="166">
        <f t="shared" si="24"/>
        <v>0</v>
      </c>
      <c r="N337" s="173"/>
      <c r="X337" s="132"/>
      <c r="Y337" s="132"/>
      <c r="Z337" s="132"/>
    </row>
    <row r="338" spans="1:26" ht="18" customHeight="1">
      <c r="A338" s="159">
        <f t="shared" si="25"/>
        <v>0</v>
      </c>
      <c r="B338" s="160">
        <f t="shared" si="23"/>
        <v>0</v>
      </c>
      <c r="C338" s="161">
        <f>IF(($P$9-SUM($C$9:C337))&gt;0,$AA$9,0)</f>
        <v>0</v>
      </c>
      <c r="D338" s="162">
        <f>IF(($P$10-SUM($D$9:D337))&gt;0,$AA$10,0)</f>
        <v>0</v>
      </c>
      <c r="E338" s="163">
        <f>IF(P$13&gt;1,"未定",ROUND(((P$9-SUM(C$9:C337))*P$14/100)/12,0))</f>
        <v>0</v>
      </c>
      <c r="F338" s="164">
        <f t="shared" si="22"/>
        <v>0</v>
      </c>
      <c r="G338" s="796"/>
      <c r="H338" s="797"/>
      <c r="I338" s="165"/>
      <c r="J338" s="165"/>
      <c r="K338" s="165"/>
      <c r="L338" s="165"/>
      <c r="M338" s="166">
        <f t="shared" si="24"/>
        <v>0</v>
      </c>
      <c r="N338" s="173"/>
      <c r="X338" s="132"/>
      <c r="Y338" s="132"/>
      <c r="Z338" s="132"/>
    </row>
    <row r="339" spans="1:26" ht="18" customHeight="1">
      <c r="A339" s="159">
        <f t="shared" si="25"/>
        <v>0</v>
      </c>
      <c r="B339" s="160">
        <f t="shared" si="23"/>
        <v>0</v>
      </c>
      <c r="C339" s="161">
        <f>IF(($P$9-SUM($C$9:C338))&gt;0,$AA$9,0)</f>
        <v>0</v>
      </c>
      <c r="D339" s="162">
        <f>IF(($P$10-SUM($D$9:D338))&gt;0,$AA$10,0)</f>
        <v>0</v>
      </c>
      <c r="E339" s="163">
        <f>IF(P$13&gt;1,"未定",ROUND(((P$9-SUM(C$9:C338))*P$14/100)/12,0))</f>
        <v>0</v>
      </c>
      <c r="F339" s="164">
        <f t="shared" si="22"/>
        <v>0</v>
      </c>
      <c r="G339" s="796"/>
      <c r="H339" s="797"/>
      <c r="I339" s="165"/>
      <c r="J339" s="165"/>
      <c r="K339" s="165"/>
      <c r="L339" s="165"/>
      <c r="M339" s="166">
        <f t="shared" si="24"/>
        <v>0</v>
      </c>
      <c r="N339" s="173"/>
      <c r="X339" s="132"/>
      <c r="Y339" s="132"/>
      <c r="Z339" s="132"/>
    </row>
    <row r="340" spans="1:26" ht="18" customHeight="1">
      <c r="A340" s="159">
        <f t="shared" si="25"/>
        <v>0</v>
      </c>
      <c r="B340" s="160">
        <f t="shared" si="23"/>
        <v>0</v>
      </c>
      <c r="C340" s="161">
        <f>IF(($P$9-SUM($C$9:C339))&gt;0,$AA$9,0)</f>
        <v>0</v>
      </c>
      <c r="D340" s="162">
        <f>IF(($P$10-SUM($D$9:D339))&gt;0,$AA$10,0)</f>
        <v>0</v>
      </c>
      <c r="E340" s="163">
        <f>IF(P$13&gt;1,"未定",ROUND(((P$9-SUM(C$9:C339))*P$14/100)/12,0))</f>
        <v>0</v>
      </c>
      <c r="F340" s="164">
        <f t="shared" si="22"/>
        <v>0</v>
      </c>
      <c r="G340" s="796"/>
      <c r="H340" s="797"/>
      <c r="I340" s="165"/>
      <c r="J340" s="165"/>
      <c r="K340" s="165"/>
      <c r="L340" s="165"/>
      <c r="M340" s="166">
        <f t="shared" si="24"/>
        <v>0</v>
      </c>
      <c r="N340" s="173"/>
      <c r="X340" s="132"/>
      <c r="Y340" s="132"/>
      <c r="Z340" s="132"/>
    </row>
    <row r="341" spans="1:26" ht="18" customHeight="1">
      <c r="A341" s="159">
        <f t="shared" si="25"/>
        <v>0</v>
      </c>
      <c r="B341" s="160">
        <f t="shared" si="23"/>
        <v>0</v>
      </c>
      <c r="C341" s="161">
        <f>IF(($P$9-SUM($C$9:C340))&gt;0,$AA$9,0)</f>
        <v>0</v>
      </c>
      <c r="D341" s="162">
        <f>IF(($P$10-SUM($D$9:D340))&gt;0,$AA$10,0)</f>
        <v>0</v>
      </c>
      <c r="E341" s="163">
        <f>IF(P$13&gt;1,"未定",ROUND(((P$9-SUM(C$9:C340))*P$14/100)/12,0))</f>
        <v>0</v>
      </c>
      <c r="F341" s="164">
        <f t="shared" si="22"/>
        <v>0</v>
      </c>
      <c r="G341" s="796"/>
      <c r="H341" s="797"/>
      <c r="I341" s="165"/>
      <c r="J341" s="165"/>
      <c r="K341" s="165"/>
      <c r="L341" s="165"/>
      <c r="M341" s="166">
        <f t="shared" si="24"/>
        <v>0</v>
      </c>
      <c r="N341" s="173"/>
      <c r="X341" s="132"/>
      <c r="Y341" s="132"/>
      <c r="Z341" s="132"/>
    </row>
    <row r="342" spans="1:26" ht="18" customHeight="1">
      <c r="A342" s="159">
        <f t="shared" si="25"/>
        <v>0</v>
      </c>
      <c r="B342" s="160">
        <f t="shared" si="23"/>
        <v>0</v>
      </c>
      <c r="C342" s="161">
        <f>IF(($P$9-SUM($C$9:C341))&gt;0,$AA$9,0)</f>
        <v>0</v>
      </c>
      <c r="D342" s="162">
        <f>IF(($P$10-SUM($D$9:D341))&gt;0,$AA$10,0)</f>
        <v>0</v>
      </c>
      <c r="E342" s="163">
        <f>IF(P$13&gt;1,"未定",ROUND(((P$9-SUM(C$9:C341))*P$14/100)/12,0))</f>
        <v>0</v>
      </c>
      <c r="F342" s="164">
        <f t="shared" si="22"/>
        <v>0</v>
      </c>
      <c r="G342" s="174" t="s">
        <v>496</v>
      </c>
      <c r="H342" s="206">
        <f>IF(P$13&gt;1,"未定",SUM(F333:F344))</f>
        <v>0</v>
      </c>
      <c r="I342" s="165"/>
      <c r="J342" s="165"/>
      <c r="K342" s="165"/>
      <c r="L342" s="165"/>
      <c r="M342" s="166">
        <f t="shared" si="24"/>
        <v>0</v>
      </c>
      <c r="N342" s="173"/>
      <c r="X342" s="132"/>
      <c r="Y342" s="132"/>
      <c r="Z342" s="132"/>
    </row>
    <row r="343" spans="1:26" ht="18" customHeight="1">
      <c r="A343" s="159">
        <f t="shared" si="25"/>
        <v>0</v>
      </c>
      <c r="B343" s="160">
        <f t="shared" si="23"/>
        <v>0</v>
      </c>
      <c r="C343" s="161">
        <f>IF(($P$9-SUM($C$9:C342))&gt;0,$AA$9,0)</f>
        <v>0</v>
      </c>
      <c r="D343" s="162">
        <f>IF(($P$10-SUM($D$9:D342))&gt;0,$AA$10,0)</f>
        <v>0</v>
      </c>
      <c r="E343" s="163">
        <f>IF(P$13&gt;1,"未定",ROUND(((P$9-SUM(C$9:C342))*P$14/100)/12,0))</f>
        <v>0</v>
      </c>
      <c r="F343" s="164">
        <f t="shared" si="22"/>
        <v>0</v>
      </c>
      <c r="G343" s="178" t="s">
        <v>527</v>
      </c>
      <c r="H343" s="179">
        <f>SUM(B333:B344)</f>
        <v>0</v>
      </c>
      <c r="I343" s="165"/>
      <c r="J343" s="165"/>
      <c r="K343" s="165"/>
      <c r="L343" s="165"/>
      <c r="M343" s="166">
        <f t="shared" si="24"/>
        <v>0</v>
      </c>
      <c r="N343" s="173"/>
      <c r="X343" s="132"/>
      <c r="Y343" s="132"/>
      <c r="Z343" s="132"/>
    </row>
    <row r="344" spans="1:26" ht="18" customHeight="1">
      <c r="A344" s="182">
        <f t="shared" si="25"/>
        <v>0</v>
      </c>
      <c r="B344" s="183">
        <f t="shared" si="23"/>
        <v>0</v>
      </c>
      <c r="C344" s="184">
        <f>IF(($P$9-SUM($C$9:C343))&gt;0,$AA$9,0)</f>
        <v>0</v>
      </c>
      <c r="D344" s="185">
        <f>IF(($P$10-SUM($D$9:D343))&gt;0,$AA$10,0)</f>
        <v>0</v>
      </c>
      <c r="E344" s="186">
        <f>IF(P$13&gt;1,"未定",ROUND(((P$9-SUM(C$9:C343))*P$14/100)/12,0))</f>
        <v>0</v>
      </c>
      <c r="F344" s="187">
        <f t="shared" si="22"/>
        <v>0</v>
      </c>
      <c r="G344" s="188" t="s">
        <v>529</v>
      </c>
      <c r="H344" s="189">
        <f>IF(P$13&gt;1,"未定",SUM(E333:E344))</f>
        <v>0</v>
      </c>
      <c r="I344" s="190"/>
      <c r="J344" s="190"/>
      <c r="K344" s="190"/>
      <c r="L344" s="190"/>
      <c r="M344" s="191">
        <f t="shared" si="24"/>
        <v>0</v>
      </c>
      <c r="N344" s="173"/>
      <c r="X344" s="132"/>
      <c r="Y344" s="132"/>
      <c r="Z344" s="132"/>
    </row>
    <row r="345" spans="1:26" ht="18" customHeight="1">
      <c r="A345" s="147">
        <f t="shared" si="25"/>
        <v>0</v>
      </c>
      <c r="B345" s="148">
        <f t="shared" si="23"/>
        <v>0</v>
      </c>
      <c r="C345" s="149">
        <f>IF(($P$9-SUM($C$9:C344))&gt;0,$AA$9,0)</f>
        <v>0</v>
      </c>
      <c r="D345" s="150">
        <f>IF(($P$10-SUM($D$9:D344))&gt;0,$AA$10,0)</f>
        <v>0</v>
      </c>
      <c r="E345" s="151">
        <f>IF(P$13&gt;1,"未定",ROUND(((P$9-SUM(C$9:C344))*P$14/100)/12,0))</f>
        <v>0</v>
      </c>
      <c r="F345" s="152">
        <f t="shared" si="22"/>
        <v>0</v>
      </c>
      <c r="G345" s="794" t="s">
        <v>564</v>
      </c>
      <c r="H345" s="795"/>
      <c r="I345" s="153"/>
      <c r="J345" s="153"/>
      <c r="K345" s="153"/>
      <c r="L345" s="153"/>
      <c r="M345" s="155">
        <f t="shared" si="24"/>
        <v>0</v>
      </c>
      <c r="N345" s="173"/>
      <c r="X345" s="132"/>
      <c r="Y345" s="132"/>
      <c r="Z345" s="132"/>
    </row>
    <row r="346" spans="1:26" ht="18" customHeight="1">
      <c r="A346" s="159">
        <f t="shared" si="25"/>
        <v>0</v>
      </c>
      <c r="B346" s="160">
        <f t="shared" si="23"/>
        <v>0</v>
      </c>
      <c r="C346" s="161">
        <f>IF(($P$9-SUM($C$9:C345))&gt;0,$AA$9,0)</f>
        <v>0</v>
      </c>
      <c r="D346" s="162">
        <f>IF(($P$10-SUM($D$9:D345))&gt;0,$AA$10,0)</f>
        <v>0</v>
      </c>
      <c r="E346" s="163">
        <f>IF(P$13&gt;1,"未定",ROUND(((P$9-SUM(C$9:C345))*P$14/100)/12,0))</f>
        <v>0</v>
      </c>
      <c r="F346" s="164">
        <f t="shared" si="22"/>
        <v>0</v>
      </c>
      <c r="G346" s="796"/>
      <c r="H346" s="797"/>
      <c r="I346" s="165"/>
      <c r="J346" s="165"/>
      <c r="K346" s="165"/>
      <c r="L346" s="165"/>
      <c r="M346" s="166">
        <f t="shared" si="24"/>
        <v>0</v>
      </c>
      <c r="N346" s="173"/>
      <c r="X346" s="132"/>
      <c r="Y346" s="132"/>
      <c r="Z346" s="132"/>
    </row>
    <row r="347" spans="1:26" ht="18" customHeight="1">
      <c r="A347" s="159">
        <f t="shared" si="25"/>
        <v>0</v>
      </c>
      <c r="B347" s="160">
        <f t="shared" si="23"/>
        <v>0</v>
      </c>
      <c r="C347" s="161">
        <f>IF(($P$9-SUM($C$9:C346))&gt;0,$AA$9,0)</f>
        <v>0</v>
      </c>
      <c r="D347" s="162">
        <f>IF(($P$10-SUM($D$9:D346))&gt;0,$AA$10,0)</f>
        <v>0</v>
      </c>
      <c r="E347" s="163">
        <f>IF(P$13&gt;1,"未定",ROUND(((P$9-SUM(C$9:C346))*P$14/100)/12,0))</f>
        <v>0</v>
      </c>
      <c r="F347" s="164">
        <f t="shared" si="22"/>
        <v>0</v>
      </c>
      <c r="G347" s="796"/>
      <c r="H347" s="797"/>
      <c r="I347" s="165"/>
      <c r="J347" s="165"/>
      <c r="K347" s="165"/>
      <c r="L347" s="165"/>
      <c r="M347" s="166">
        <f t="shared" si="24"/>
        <v>0</v>
      </c>
      <c r="N347" s="173"/>
      <c r="X347" s="132"/>
      <c r="Y347" s="132"/>
      <c r="Z347" s="132"/>
    </row>
    <row r="348" spans="1:26" ht="18" customHeight="1">
      <c r="A348" s="159">
        <f t="shared" si="25"/>
        <v>0</v>
      </c>
      <c r="B348" s="160">
        <f t="shared" si="23"/>
        <v>0</v>
      </c>
      <c r="C348" s="161">
        <f>IF(($P$9-SUM($C$9:C347))&gt;0,$AA$9,0)</f>
        <v>0</v>
      </c>
      <c r="D348" s="162">
        <f>IF(($P$10-SUM($D$9:D347))&gt;0,$AA$10,0)</f>
        <v>0</v>
      </c>
      <c r="E348" s="163">
        <f>IF(P$13&gt;1,"未定",ROUND(((P$9-SUM(C$9:C347))*P$14/100)/12,0))</f>
        <v>0</v>
      </c>
      <c r="F348" s="164">
        <f t="shared" si="22"/>
        <v>0</v>
      </c>
      <c r="G348" s="796"/>
      <c r="H348" s="797"/>
      <c r="I348" s="165"/>
      <c r="J348" s="165"/>
      <c r="K348" s="165"/>
      <c r="L348" s="165"/>
      <c r="M348" s="166">
        <f t="shared" si="24"/>
        <v>0</v>
      </c>
      <c r="N348" s="173"/>
      <c r="X348" s="132"/>
      <c r="Y348" s="132"/>
      <c r="Z348" s="132"/>
    </row>
    <row r="349" spans="1:26" ht="18" customHeight="1">
      <c r="A349" s="159">
        <f t="shared" si="25"/>
        <v>0</v>
      </c>
      <c r="B349" s="160">
        <f t="shared" si="23"/>
        <v>0</v>
      </c>
      <c r="C349" s="161">
        <f>IF(($P$9-SUM($C$9:C348))&gt;0,$AA$9,0)</f>
        <v>0</v>
      </c>
      <c r="D349" s="162">
        <f>IF(($P$10-SUM($D$9:D348))&gt;0,$AA$10,0)</f>
        <v>0</v>
      </c>
      <c r="E349" s="163">
        <f>IF(P$13&gt;1,"未定",ROUND(((P$9-SUM(C$9:C348))*P$14/100)/12,0))</f>
        <v>0</v>
      </c>
      <c r="F349" s="164">
        <f t="shared" si="22"/>
        <v>0</v>
      </c>
      <c r="G349" s="796"/>
      <c r="H349" s="797"/>
      <c r="I349" s="165"/>
      <c r="J349" s="165"/>
      <c r="K349" s="165"/>
      <c r="L349" s="165"/>
      <c r="M349" s="166">
        <f t="shared" si="24"/>
        <v>0</v>
      </c>
      <c r="N349" s="173"/>
      <c r="X349" s="132"/>
      <c r="Y349" s="132"/>
      <c r="Z349" s="132"/>
    </row>
    <row r="350" spans="1:26" ht="18" customHeight="1">
      <c r="A350" s="159">
        <f t="shared" si="25"/>
        <v>0</v>
      </c>
      <c r="B350" s="160">
        <f t="shared" si="23"/>
        <v>0</v>
      </c>
      <c r="C350" s="161">
        <f>IF(($P$9-SUM($C$9:C349))&gt;0,$AA$9,0)</f>
        <v>0</v>
      </c>
      <c r="D350" s="162">
        <f>IF(($P$10-SUM($D$9:D349))&gt;0,$AA$10,0)</f>
        <v>0</v>
      </c>
      <c r="E350" s="163">
        <f>IF(P$13&gt;1,"未定",ROUND(((P$9-SUM(C$9:C349))*P$14/100)/12,0))</f>
        <v>0</v>
      </c>
      <c r="F350" s="164">
        <f t="shared" si="22"/>
        <v>0</v>
      </c>
      <c r="G350" s="796"/>
      <c r="H350" s="797"/>
      <c r="I350" s="165"/>
      <c r="J350" s="165"/>
      <c r="K350" s="165"/>
      <c r="L350" s="165"/>
      <c r="M350" s="166">
        <f t="shared" si="24"/>
        <v>0</v>
      </c>
      <c r="N350" s="173"/>
      <c r="X350" s="132"/>
      <c r="Y350" s="132"/>
      <c r="Z350" s="132"/>
    </row>
    <row r="351" spans="1:26" ht="18" customHeight="1">
      <c r="A351" s="159">
        <f t="shared" si="25"/>
        <v>0</v>
      </c>
      <c r="B351" s="160">
        <f t="shared" si="23"/>
        <v>0</v>
      </c>
      <c r="C351" s="161">
        <f>IF(($P$9-SUM($C$9:C350))&gt;0,$AA$9,0)</f>
        <v>0</v>
      </c>
      <c r="D351" s="162">
        <f>IF(($P$10-SUM($D$9:D350))&gt;0,$AA$10,0)</f>
        <v>0</v>
      </c>
      <c r="E351" s="163">
        <f>IF(P$13&gt;1,"未定",ROUND(((P$9-SUM(C$9:C350))*P$14/100)/12,0))</f>
        <v>0</v>
      </c>
      <c r="F351" s="164">
        <f t="shared" si="22"/>
        <v>0</v>
      </c>
      <c r="G351" s="796"/>
      <c r="H351" s="797"/>
      <c r="I351" s="165"/>
      <c r="J351" s="165"/>
      <c r="K351" s="165"/>
      <c r="L351" s="165"/>
      <c r="M351" s="166">
        <f t="shared" si="24"/>
        <v>0</v>
      </c>
      <c r="N351" s="173"/>
      <c r="X351" s="132"/>
      <c r="Y351" s="132"/>
      <c r="Z351" s="132"/>
    </row>
    <row r="352" spans="1:26" ht="18" customHeight="1">
      <c r="A352" s="159">
        <f t="shared" si="25"/>
        <v>0</v>
      </c>
      <c r="B352" s="160">
        <f t="shared" si="23"/>
        <v>0</v>
      </c>
      <c r="C352" s="161">
        <f>IF(($P$9-SUM($C$9:C351))&gt;0,$AA$9,0)</f>
        <v>0</v>
      </c>
      <c r="D352" s="162">
        <f>IF(($P$10-SUM($D$9:D351))&gt;0,$AA$10,0)</f>
        <v>0</v>
      </c>
      <c r="E352" s="163">
        <f>IF(P$13&gt;1,"未定",ROUND(((P$9-SUM(C$9:C351))*P$14/100)/12,0))</f>
        <v>0</v>
      </c>
      <c r="F352" s="164">
        <f t="shared" si="22"/>
        <v>0</v>
      </c>
      <c r="G352" s="796"/>
      <c r="H352" s="797"/>
      <c r="I352" s="165"/>
      <c r="J352" s="165"/>
      <c r="K352" s="165"/>
      <c r="L352" s="165"/>
      <c r="M352" s="166">
        <f t="shared" si="24"/>
        <v>0</v>
      </c>
      <c r="N352" s="173"/>
      <c r="X352" s="132"/>
      <c r="Y352" s="132"/>
      <c r="Z352" s="132"/>
    </row>
    <row r="353" spans="1:26" ht="18" customHeight="1">
      <c r="A353" s="159">
        <f t="shared" si="25"/>
        <v>0</v>
      </c>
      <c r="B353" s="160">
        <f t="shared" si="23"/>
        <v>0</v>
      </c>
      <c r="C353" s="161">
        <f>IF(($P$9-SUM($C$9:C352))&gt;0,$AA$9,0)</f>
        <v>0</v>
      </c>
      <c r="D353" s="162">
        <f>IF(($P$10-SUM($D$9:D352))&gt;0,$AA$10,0)</f>
        <v>0</v>
      </c>
      <c r="E353" s="163">
        <f>IF(P$13&gt;1,"未定",ROUND(((P$9-SUM(C$9:C352))*P$14/100)/12,0))</f>
        <v>0</v>
      </c>
      <c r="F353" s="164">
        <f t="shared" si="22"/>
        <v>0</v>
      </c>
      <c r="G353" s="796"/>
      <c r="H353" s="797"/>
      <c r="I353" s="165"/>
      <c r="J353" s="165"/>
      <c r="K353" s="165"/>
      <c r="L353" s="165"/>
      <c r="M353" s="166">
        <f t="shared" si="24"/>
        <v>0</v>
      </c>
      <c r="N353" s="173"/>
      <c r="X353" s="132"/>
      <c r="Y353" s="132"/>
      <c r="Z353" s="132"/>
    </row>
    <row r="354" spans="1:26" ht="18" customHeight="1">
      <c r="A354" s="159">
        <f t="shared" si="25"/>
        <v>0</v>
      </c>
      <c r="B354" s="160">
        <f t="shared" si="23"/>
        <v>0</v>
      </c>
      <c r="C354" s="161">
        <f>IF(($P$9-SUM($C$9:C353))&gt;0,$AA$9,0)</f>
        <v>0</v>
      </c>
      <c r="D354" s="162">
        <f>IF(($P$10-SUM($D$9:D353))&gt;0,$AA$10,0)</f>
        <v>0</v>
      </c>
      <c r="E354" s="163">
        <f>IF(P$13&gt;1,"未定",ROUND(((P$9-SUM(C$9:C353))*P$14/100)/12,0))</f>
        <v>0</v>
      </c>
      <c r="F354" s="164">
        <f t="shared" si="22"/>
        <v>0</v>
      </c>
      <c r="G354" s="174" t="s">
        <v>496</v>
      </c>
      <c r="H354" s="206">
        <f>IF(P$13&gt;1,"未定",SUM(F345:F356))</f>
        <v>0</v>
      </c>
      <c r="I354" s="165"/>
      <c r="J354" s="165"/>
      <c r="K354" s="165"/>
      <c r="L354" s="165"/>
      <c r="M354" s="166">
        <f t="shared" si="24"/>
        <v>0</v>
      </c>
      <c r="N354" s="173"/>
      <c r="X354" s="132"/>
      <c r="Y354" s="132"/>
      <c r="Z354" s="132"/>
    </row>
    <row r="355" spans="1:26" ht="18" customHeight="1">
      <c r="A355" s="159">
        <f t="shared" si="25"/>
        <v>0</v>
      </c>
      <c r="B355" s="160">
        <f t="shared" si="23"/>
        <v>0</v>
      </c>
      <c r="C355" s="161">
        <f>IF(($P$9-SUM($C$9:C354))&gt;0,$AA$9,0)</f>
        <v>0</v>
      </c>
      <c r="D355" s="162">
        <f>IF(($P$10-SUM($D$9:D354))&gt;0,$AA$10,0)</f>
        <v>0</v>
      </c>
      <c r="E355" s="163">
        <f>IF(P$13&gt;1,"未定",ROUND(((P$9-SUM(C$9:C354))*P$14/100)/12,0))</f>
        <v>0</v>
      </c>
      <c r="F355" s="164">
        <f t="shared" si="22"/>
        <v>0</v>
      </c>
      <c r="G355" s="178" t="s">
        <v>527</v>
      </c>
      <c r="H355" s="179">
        <f>SUM(B345:B356)</f>
        <v>0</v>
      </c>
      <c r="I355" s="165"/>
      <c r="J355" s="165"/>
      <c r="K355" s="165"/>
      <c r="L355" s="165"/>
      <c r="M355" s="166">
        <f t="shared" si="24"/>
        <v>0</v>
      </c>
      <c r="N355" s="173"/>
      <c r="X355" s="132"/>
      <c r="Y355" s="132"/>
      <c r="Z355" s="132"/>
    </row>
    <row r="356" spans="1:26" ht="18" customHeight="1">
      <c r="A356" s="182">
        <f t="shared" si="25"/>
        <v>0</v>
      </c>
      <c r="B356" s="183">
        <f t="shared" si="23"/>
        <v>0</v>
      </c>
      <c r="C356" s="184">
        <f>IF(($P$9-SUM($C$9:C355))&gt;0,$AA$9,0)</f>
        <v>0</v>
      </c>
      <c r="D356" s="185">
        <f>IF(($P$10-SUM($D$9:D355))&gt;0,$AA$10,0)</f>
        <v>0</v>
      </c>
      <c r="E356" s="186">
        <f>IF(P$13&gt;1,"未定",ROUND(((P$9-SUM(C$9:C355))*P$14/100)/12,0))</f>
        <v>0</v>
      </c>
      <c r="F356" s="187">
        <f t="shared" si="22"/>
        <v>0</v>
      </c>
      <c r="G356" s="188" t="s">
        <v>529</v>
      </c>
      <c r="H356" s="189">
        <f>IF(P$13&gt;1,"未定",SUM(E345:E356))</f>
        <v>0</v>
      </c>
      <c r="I356" s="190"/>
      <c r="J356" s="190"/>
      <c r="K356" s="190"/>
      <c r="L356" s="190"/>
      <c r="M356" s="191">
        <f t="shared" si="24"/>
        <v>0</v>
      </c>
      <c r="N356" s="173"/>
      <c r="X356" s="132"/>
      <c r="Y356" s="132"/>
      <c r="Z356" s="132"/>
    </row>
    <row r="357" spans="1:26" ht="18" customHeight="1">
      <c r="A357" s="147">
        <f t="shared" si="25"/>
        <v>0</v>
      </c>
      <c r="B357" s="148">
        <f t="shared" si="23"/>
        <v>0</v>
      </c>
      <c r="C357" s="149">
        <f>IF(($P$9-SUM($C$9:C356))&gt;0,$AA$9,0)</f>
        <v>0</v>
      </c>
      <c r="D357" s="150">
        <f>IF(($P$10-SUM($D$9:D356))&gt;0,$AA$10,0)</f>
        <v>0</v>
      </c>
      <c r="E357" s="151">
        <f>IF(P$13&gt;1,"未定",ROUND(((P$9-SUM(C$9:C356))*P$14/100)/12,0))</f>
        <v>0</v>
      </c>
      <c r="F357" s="152">
        <f t="shared" si="22"/>
        <v>0</v>
      </c>
      <c r="G357" s="794" t="s">
        <v>565</v>
      </c>
      <c r="H357" s="795"/>
      <c r="I357" s="153"/>
      <c r="J357" s="153"/>
      <c r="K357" s="153"/>
      <c r="L357" s="153"/>
      <c r="M357" s="155">
        <f t="shared" si="24"/>
        <v>0</v>
      </c>
      <c r="N357" s="173"/>
      <c r="X357" s="132"/>
      <c r="Y357" s="132"/>
      <c r="Z357" s="132"/>
    </row>
    <row r="358" spans="1:26" ht="18" customHeight="1">
      <c r="A358" s="159">
        <f t="shared" si="25"/>
        <v>0</v>
      </c>
      <c r="B358" s="160">
        <f t="shared" si="23"/>
        <v>0</v>
      </c>
      <c r="C358" s="161">
        <f>IF(($P$9-SUM($C$9:C357))&gt;0,$AA$9,0)</f>
        <v>0</v>
      </c>
      <c r="D358" s="162">
        <f>IF(($P$10-SUM($D$9:D357))&gt;0,$AA$10,0)</f>
        <v>0</v>
      </c>
      <c r="E358" s="163">
        <f>IF(P$13&gt;1,"未定",ROUND(((P$9-SUM(C$9:C357))*P$14/100)/12,0))</f>
        <v>0</v>
      </c>
      <c r="F358" s="164">
        <f t="shared" si="22"/>
        <v>0</v>
      </c>
      <c r="G358" s="796"/>
      <c r="H358" s="797"/>
      <c r="I358" s="165"/>
      <c r="J358" s="165"/>
      <c r="K358" s="165"/>
      <c r="L358" s="165"/>
      <c r="M358" s="166">
        <f t="shared" si="24"/>
        <v>0</v>
      </c>
      <c r="N358" s="173"/>
      <c r="X358" s="132"/>
      <c r="Y358" s="132"/>
      <c r="Z358" s="132"/>
    </row>
    <row r="359" spans="1:26" ht="18" customHeight="1">
      <c r="A359" s="159">
        <f t="shared" si="25"/>
        <v>0</v>
      </c>
      <c r="B359" s="160">
        <f t="shared" si="23"/>
        <v>0</v>
      </c>
      <c r="C359" s="161">
        <f>IF(($P$9-SUM($C$9:C358))&gt;0,$AA$9,0)</f>
        <v>0</v>
      </c>
      <c r="D359" s="162">
        <f>IF(($P$10-SUM($D$9:D358))&gt;0,$AA$10,0)</f>
        <v>0</v>
      </c>
      <c r="E359" s="163">
        <f>IF(P$13&gt;1,"未定",ROUND(((P$9-SUM(C$9:C358))*P$14/100)/12,0))</f>
        <v>0</v>
      </c>
      <c r="F359" s="164">
        <f t="shared" si="22"/>
        <v>0</v>
      </c>
      <c r="G359" s="796"/>
      <c r="H359" s="797"/>
      <c r="I359" s="165"/>
      <c r="J359" s="165"/>
      <c r="K359" s="165"/>
      <c r="L359" s="165"/>
      <c r="M359" s="166">
        <f t="shared" si="24"/>
        <v>0</v>
      </c>
      <c r="N359" s="173"/>
      <c r="X359" s="132"/>
      <c r="Y359" s="132"/>
      <c r="Z359" s="132"/>
    </row>
    <row r="360" spans="1:26" ht="18" customHeight="1">
      <c r="A360" s="159">
        <f t="shared" si="25"/>
        <v>0</v>
      </c>
      <c r="B360" s="160">
        <f t="shared" si="23"/>
        <v>0</v>
      </c>
      <c r="C360" s="161">
        <f>IF(($P$9-SUM($C$9:C359))&gt;0,$AA$9,0)</f>
        <v>0</v>
      </c>
      <c r="D360" s="162">
        <f>IF(($P$10-SUM($D$9:D359))&gt;0,$AA$10,0)</f>
        <v>0</v>
      </c>
      <c r="E360" s="163">
        <f>IF(P$13&gt;1,"未定",ROUND(((P$9-SUM(C$9:C359))*P$14/100)/12,0))</f>
        <v>0</v>
      </c>
      <c r="F360" s="164">
        <f t="shared" si="22"/>
        <v>0</v>
      </c>
      <c r="G360" s="796"/>
      <c r="H360" s="797"/>
      <c r="I360" s="165"/>
      <c r="J360" s="165"/>
      <c r="K360" s="165"/>
      <c r="L360" s="165"/>
      <c r="M360" s="166">
        <f t="shared" si="24"/>
        <v>0</v>
      </c>
      <c r="N360" s="173"/>
      <c r="X360" s="132"/>
      <c r="Y360" s="132"/>
      <c r="Z360" s="132"/>
    </row>
    <row r="361" spans="1:26" ht="18" customHeight="1">
      <c r="A361" s="159">
        <f t="shared" si="25"/>
        <v>0</v>
      </c>
      <c r="B361" s="160">
        <f t="shared" si="23"/>
        <v>0</v>
      </c>
      <c r="C361" s="161">
        <f>IF(($P$9-SUM($C$9:C360))&gt;0,$AA$9,0)</f>
        <v>0</v>
      </c>
      <c r="D361" s="162">
        <f>IF(($P$10-SUM($D$9:D360))&gt;0,$AA$10,0)</f>
        <v>0</v>
      </c>
      <c r="E361" s="163">
        <f>IF(P$13&gt;1,"未定",ROUND(((P$9-SUM(C$9:C360))*P$14/100)/12,0))</f>
        <v>0</v>
      </c>
      <c r="F361" s="164">
        <f t="shared" si="22"/>
        <v>0</v>
      </c>
      <c r="G361" s="796"/>
      <c r="H361" s="797"/>
      <c r="I361" s="165"/>
      <c r="J361" s="165"/>
      <c r="K361" s="165"/>
      <c r="L361" s="165"/>
      <c r="M361" s="166">
        <f t="shared" si="24"/>
        <v>0</v>
      </c>
      <c r="N361" s="173"/>
      <c r="X361" s="132"/>
      <c r="Y361" s="132"/>
      <c r="Z361" s="132"/>
    </row>
    <row r="362" spans="1:26" ht="18" customHeight="1">
      <c r="A362" s="159">
        <f t="shared" si="25"/>
        <v>0</v>
      </c>
      <c r="B362" s="160">
        <f t="shared" si="23"/>
        <v>0</v>
      </c>
      <c r="C362" s="161">
        <f>IF(($P$9-SUM($C$9:C361))&gt;0,$AA$9,0)</f>
        <v>0</v>
      </c>
      <c r="D362" s="162">
        <f>IF(($P$10-SUM($D$9:D361))&gt;0,$AA$10,0)</f>
        <v>0</v>
      </c>
      <c r="E362" s="163">
        <f>IF(P$13&gt;1,"未定",ROUND(((P$9-SUM(C$9:C361))*P$14/100)/12,0))</f>
        <v>0</v>
      </c>
      <c r="F362" s="164">
        <f t="shared" si="22"/>
        <v>0</v>
      </c>
      <c r="G362" s="796"/>
      <c r="H362" s="797"/>
      <c r="I362" s="165"/>
      <c r="J362" s="165"/>
      <c r="K362" s="165"/>
      <c r="L362" s="165"/>
      <c r="M362" s="166">
        <f t="shared" si="24"/>
        <v>0</v>
      </c>
      <c r="N362" s="173"/>
      <c r="X362" s="132"/>
      <c r="Y362" s="132"/>
      <c r="Z362" s="132"/>
    </row>
    <row r="363" spans="1:26" ht="18" customHeight="1">
      <c r="A363" s="159">
        <f t="shared" si="25"/>
        <v>0</v>
      </c>
      <c r="B363" s="160">
        <f t="shared" si="23"/>
        <v>0</v>
      </c>
      <c r="C363" s="161">
        <f>IF(($P$9-SUM($C$9:C362))&gt;0,$AA$9,0)</f>
        <v>0</v>
      </c>
      <c r="D363" s="162">
        <f>IF(($P$10-SUM($D$9:D362))&gt;0,$AA$10,0)</f>
        <v>0</v>
      </c>
      <c r="E363" s="163">
        <f>IF(P$13&gt;1,"未定",ROUND(((P$9-SUM(C$9:C362))*P$14/100)/12,0))</f>
        <v>0</v>
      </c>
      <c r="F363" s="164">
        <f t="shared" si="22"/>
        <v>0</v>
      </c>
      <c r="G363" s="796"/>
      <c r="H363" s="797"/>
      <c r="I363" s="165"/>
      <c r="J363" s="165"/>
      <c r="K363" s="165"/>
      <c r="L363" s="165"/>
      <c r="M363" s="166">
        <f t="shared" si="24"/>
        <v>0</v>
      </c>
      <c r="N363" s="173"/>
      <c r="X363" s="132"/>
      <c r="Y363" s="132"/>
      <c r="Z363" s="132"/>
    </row>
    <row r="364" spans="1:26" ht="18" customHeight="1">
      <c r="A364" s="159">
        <f t="shared" si="25"/>
        <v>0</v>
      </c>
      <c r="B364" s="160">
        <f t="shared" si="23"/>
        <v>0</v>
      </c>
      <c r="C364" s="161">
        <f>IF(($P$9-SUM($C$9:C363))&gt;0,$AA$9,0)</f>
        <v>0</v>
      </c>
      <c r="D364" s="162">
        <f>IF(($P$10-SUM($D$9:D363))&gt;0,$AA$10,0)</f>
        <v>0</v>
      </c>
      <c r="E364" s="163">
        <f>IF(P$13&gt;1,"未定",ROUND(((P$9-SUM(C$9:C363))*P$14/100)/12,0))</f>
        <v>0</v>
      </c>
      <c r="F364" s="164">
        <f t="shared" si="22"/>
        <v>0</v>
      </c>
      <c r="G364" s="796"/>
      <c r="H364" s="797"/>
      <c r="I364" s="165"/>
      <c r="J364" s="165"/>
      <c r="K364" s="165"/>
      <c r="L364" s="165"/>
      <c r="M364" s="166">
        <f t="shared" si="24"/>
        <v>0</v>
      </c>
      <c r="N364" s="173"/>
      <c r="X364" s="132"/>
      <c r="Y364" s="132"/>
      <c r="Z364" s="132"/>
    </row>
    <row r="365" spans="1:26" ht="18" customHeight="1">
      <c r="A365" s="159">
        <f t="shared" si="25"/>
        <v>0</v>
      </c>
      <c r="B365" s="160">
        <f t="shared" si="23"/>
        <v>0</v>
      </c>
      <c r="C365" s="161">
        <f>IF(($P$9-SUM($C$9:C364))&gt;0,$AA$9,0)</f>
        <v>0</v>
      </c>
      <c r="D365" s="162">
        <f>IF(($P$10-SUM($D$9:D364))&gt;0,$AA$10,0)</f>
        <v>0</v>
      </c>
      <c r="E365" s="163">
        <f>IF(P$13&gt;1,"未定",ROUND(((P$9-SUM(C$9:C364))*P$14/100)/12,0))</f>
        <v>0</v>
      </c>
      <c r="F365" s="164">
        <f t="shared" si="22"/>
        <v>0</v>
      </c>
      <c r="G365" s="796"/>
      <c r="H365" s="797"/>
      <c r="I365" s="165"/>
      <c r="J365" s="165"/>
      <c r="K365" s="165"/>
      <c r="L365" s="165"/>
      <c r="M365" s="166">
        <f t="shared" si="24"/>
        <v>0</v>
      </c>
      <c r="N365" s="173"/>
      <c r="X365" s="132"/>
      <c r="Y365" s="132"/>
      <c r="Z365" s="132"/>
    </row>
    <row r="366" spans="1:26" ht="18" customHeight="1">
      <c r="A366" s="159">
        <f t="shared" si="25"/>
        <v>0</v>
      </c>
      <c r="B366" s="160">
        <f t="shared" si="23"/>
        <v>0</v>
      </c>
      <c r="C366" s="161">
        <f>IF(($P$9-SUM($C$9:C365))&gt;0,$AA$9,0)</f>
        <v>0</v>
      </c>
      <c r="D366" s="162">
        <f>IF(($P$10-SUM($D$9:D365))&gt;0,$AA$10,0)</f>
        <v>0</v>
      </c>
      <c r="E366" s="163">
        <f>IF(P$13&gt;1,"未定",ROUND(((P$9-SUM(C$9:C365))*P$14/100)/12,0))</f>
        <v>0</v>
      </c>
      <c r="F366" s="164">
        <f t="shared" si="22"/>
        <v>0</v>
      </c>
      <c r="G366" s="174" t="s">
        <v>496</v>
      </c>
      <c r="H366" s="206">
        <f>IF(P$13&gt;1,"未定",SUM(F357:F368))</f>
        <v>0</v>
      </c>
      <c r="I366" s="165"/>
      <c r="J366" s="165"/>
      <c r="K366" s="165"/>
      <c r="L366" s="165"/>
      <c r="M366" s="166">
        <f t="shared" si="24"/>
        <v>0</v>
      </c>
      <c r="N366" s="173"/>
      <c r="X366" s="132"/>
      <c r="Y366" s="132"/>
      <c r="Z366" s="132"/>
    </row>
    <row r="367" spans="1:26" ht="18" customHeight="1">
      <c r="A367" s="159">
        <f t="shared" si="25"/>
        <v>0</v>
      </c>
      <c r="B367" s="160">
        <f t="shared" si="23"/>
        <v>0</v>
      </c>
      <c r="C367" s="161">
        <f>IF(($P$9-SUM($C$9:C366))&gt;0,$AA$9,0)</f>
        <v>0</v>
      </c>
      <c r="D367" s="162">
        <f>IF(($P$10-SUM($D$9:D366))&gt;0,$AA$10,0)</f>
        <v>0</v>
      </c>
      <c r="E367" s="163">
        <f>IF(P$13&gt;1,"未定",ROUND(((P$9-SUM(C$9:C366))*P$14/100)/12,0))</f>
        <v>0</v>
      </c>
      <c r="F367" s="164">
        <f t="shared" si="22"/>
        <v>0</v>
      </c>
      <c r="G367" s="178" t="s">
        <v>527</v>
      </c>
      <c r="H367" s="179">
        <f>SUM(B357:B368)</f>
        <v>0</v>
      </c>
      <c r="I367" s="165"/>
      <c r="J367" s="165"/>
      <c r="K367" s="165"/>
      <c r="L367" s="165"/>
      <c r="M367" s="166">
        <f t="shared" si="24"/>
        <v>0</v>
      </c>
      <c r="N367" s="173"/>
      <c r="X367" s="132"/>
      <c r="Y367" s="132"/>
      <c r="Z367" s="132"/>
    </row>
    <row r="368" spans="1:26" ht="18" customHeight="1">
      <c r="A368" s="182">
        <f t="shared" si="25"/>
        <v>0</v>
      </c>
      <c r="B368" s="183">
        <f t="shared" si="23"/>
        <v>0</v>
      </c>
      <c r="C368" s="184">
        <f>IF(($P$9-SUM($C$9:C367))&gt;0,$AA$9,0)</f>
        <v>0</v>
      </c>
      <c r="D368" s="185">
        <f>IF(($P$10-SUM($D$9:D367))&gt;0,$AA$10,0)</f>
        <v>0</v>
      </c>
      <c r="E368" s="186">
        <f>IF(P$13&gt;1,"未定",ROUND(((P$9-SUM(C$9:C367))*P$14/100)/12,0))</f>
        <v>0</v>
      </c>
      <c r="F368" s="187">
        <f t="shared" si="22"/>
        <v>0</v>
      </c>
      <c r="G368" s="188" t="s">
        <v>529</v>
      </c>
      <c r="H368" s="189">
        <f>IF(P$13&gt;1,"未定",SUM(E357:E368))</f>
        <v>0</v>
      </c>
      <c r="I368" s="190"/>
      <c r="J368" s="190"/>
      <c r="K368" s="190"/>
      <c r="L368" s="190"/>
      <c r="M368" s="191">
        <f t="shared" si="24"/>
        <v>0</v>
      </c>
      <c r="N368" s="173"/>
      <c r="X368" s="132"/>
      <c r="Y368" s="132"/>
      <c r="Z368" s="132"/>
    </row>
    <row r="369" spans="1:26" ht="18" customHeight="1">
      <c r="A369" s="147">
        <f t="shared" si="25"/>
        <v>0</v>
      </c>
      <c r="B369" s="148">
        <f t="shared" si="23"/>
        <v>0</v>
      </c>
      <c r="C369" s="149">
        <f>IF(($P$9-SUM($C$9:C368))&gt;0,$AA$9,0)</f>
        <v>0</v>
      </c>
      <c r="D369" s="150">
        <f>IF(($P$10-SUM($D$9:D368))&gt;0,$AA$10,0)</f>
        <v>0</v>
      </c>
      <c r="E369" s="151">
        <f>IF(P$13&gt;1,"未定",ROUND(((P$9-SUM(C$9:C368))*P$14/100)/12,0))</f>
        <v>0</v>
      </c>
      <c r="F369" s="152">
        <f t="shared" si="22"/>
        <v>0</v>
      </c>
      <c r="G369" s="794" t="s">
        <v>566</v>
      </c>
      <c r="H369" s="795"/>
      <c r="I369" s="153"/>
      <c r="J369" s="153"/>
      <c r="K369" s="153"/>
      <c r="L369" s="153"/>
      <c r="M369" s="155">
        <f t="shared" si="24"/>
        <v>0</v>
      </c>
      <c r="N369" s="173"/>
      <c r="X369" s="132"/>
      <c r="Y369" s="132"/>
      <c r="Z369" s="132"/>
    </row>
    <row r="370" spans="1:26" ht="18" customHeight="1">
      <c r="A370" s="159">
        <f t="shared" si="25"/>
        <v>0</v>
      </c>
      <c r="B370" s="160">
        <f t="shared" si="23"/>
        <v>0</v>
      </c>
      <c r="C370" s="161">
        <f>IF(($P$9-SUM($C$9:C369))&gt;0,$AA$9,0)</f>
        <v>0</v>
      </c>
      <c r="D370" s="162">
        <f>IF(($P$10-SUM($D$9:D369))&gt;0,$AA$10,0)</f>
        <v>0</v>
      </c>
      <c r="E370" s="163">
        <f>IF(P$13&gt;1,"未定",ROUND(((P$9-SUM(C$9:C369))*P$14/100)/12,0))</f>
        <v>0</v>
      </c>
      <c r="F370" s="164">
        <f t="shared" si="22"/>
        <v>0</v>
      </c>
      <c r="G370" s="796"/>
      <c r="H370" s="797"/>
      <c r="I370" s="165"/>
      <c r="J370" s="165"/>
      <c r="K370" s="165"/>
      <c r="L370" s="165"/>
      <c r="M370" s="166">
        <f t="shared" si="24"/>
        <v>0</v>
      </c>
      <c r="N370" s="173"/>
      <c r="X370" s="132"/>
      <c r="Y370" s="132"/>
      <c r="Z370" s="132"/>
    </row>
    <row r="371" spans="1:26" ht="18" customHeight="1">
      <c r="A371" s="159">
        <f t="shared" si="25"/>
        <v>0</v>
      </c>
      <c r="B371" s="160">
        <f t="shared" si="23"/>
        <v>0</v>
      </c>
      <c r="C371" s="161">
        <f>IF(($P$9-SUM($C$9:C370))&gt;0,$AA$9,0)</f>
        <v>0</v>
      </c>
      <c r="D371" s="162">
        <f>IF(($P$10-SUM($D$9:D370))&gt;0,$AA$10,0)</f>
        <v>0</v>
      </c>
      <c r="E371" s="163">
        <f>IF(P$13&gt;1,"未定",ROUND(((P$9-SUM(C$9:C370))*P$14/100)/12,0))</f>
        <v>0</v>
      </c>
      <c r="F371" s="164">
        <f t="shared" si="22"/>
        <v>0</v>
      </c>
      <c r="G371" s="796"/>
      <c r="H371" s="797"/>
      <c r="I371" s="165"/>
      <c r="J371" s="165"/>
      <c r="K371" s="165"/>
      <c r="L371" s="165"/>
      <c r="M371" s="166">
        <f t="shared" si="24"/>
        <v>0</v>
      </c>
      <c r="N371" s="173"/>
      <c r="X371" s="132"/>
      <c r="Y371" s="132"/>
      <c r="Z371" s="132"/>
    </row>
    <row r="372" spans="1:26" ht="18" customHeight="1">
      <c r="A372" s="159">
        <f t="shared" si="25"/>
        <v>0</v>
      </c>
      <c r="B372" s="160">
        <f t="shared" si="23"/>
        <v>0</v>
      </c>
      <c r="C372" s="161">
        <f>IF(($P$9-SUM($C$9:C371))&gt;0,$AA$9,0)</f>
        <v>0</v>
      </c>
      <c r="D372" s="162">
        <f>IF(($P$10-SUM($D$9:D371))&gt;0,$AA$10,0)</f>
        <v>0</v>
      </c>
      <c r="E372" s="163">
        <f>IF(P$13&gt;1,"未定",ROUND(((P$9-SUM(C$9:C371))*P$14/100)/12,0))</f>
        <v>0</v>
      </c>
      <c r="F372" s="164">
        <f t="shared" si="22"/>
        <v>0</v>
      </c>
      <c r="G372" s="796"/>
      <c r="H372" s="797"/>
      <c r="I372" s="165"/>
      <c r="J372" s="165"/>
      <c r="K372" s="165"/>
      <c r="L372" s="165"/>
      <c r="M372" s="166">
        <f t="shared" si="24"/>
        <v>0</v>
      </c>
      <c r="N372" s="173"/>
      <c r="X372" s="132"/>
      <c r="Y372" s="132"/>
      <c r="Z372" s="132"/>
    </row>
    <row r="373" spans="1:26" ht="18" customHeight="1">
      <c r="A373" s="159">
        <f t="shared" si="25"/>
        <v>0</v>
      </c>
      <c r="B373" s="160">
        <f t="shared" si="23"/>
        <v>0</v>
      </c>
      <c r="C373" s="161">
        <f>IF(($P$9-SUM($C$9:C372))&gt;0,$AA$9,0)</f>
        <v>0</v>
      </c>
      <c r="D373" s="162">
        <f>IF(($P$10-SUM($D$9:D372))&gt;0,$AA$10,0)</f>
        <v>0</v>
      </c>
      <c r="E373" s="163">
        <f>IF(P$13&gt;1,"未定",ROUND(((P$9-SUM(C$9:C372))*P$14/100)/12,0))</f>
        <v>0</v>
      </c>
      <c r="F373" s="164">
        <f t="shared" si="22"/>
        <v>0</v>
      </c>
      <c r="G373" s="796"/>
      <c r="H373" s="797"/>
      <c r="I373" s="165"/>
      <c r="J373" s="165"/>
      <c r="K373" s="165"/>
      <c r="L373" s="165"/>
      <c r="M373" s="166">
        <f t="shared" si="24"/>
        <v>0</v>
      </c>
      <c r="N373" s="173"/>
      <c r="X373" s="132"/>
      <c r="Y373" s="132"/>
      <c r="Z373" s="132"/>
    </row>
    <row r="374" spans="1:26" ht="18" customHeight="1">
      <c r="A374" s="159">
        <f t="shared" si="25"/>
        <v>0</v>
      </c>
      <c r="B374" s="160">
        <f t="shared" si="23"/>
        <v>0</v>
      </c>
      <c r="C374" s="161">
        <f>IF(($P$9-SUM($C$9:C373))&gt;0,$AA$9,0)</f>
        <v>0</v>
      </c>
      <c r="D374" s="162">
        <f>IF(($P$10-SUM($D$9:D373))&gt;0,$AA$10,0)</f>
        <v>0</v>
      </c>
      <c r="E374" s="163">
        <f>IF(P$13&gt;1,"未定",ROUND(((P$9-SUM(C$9:C373))*P$14/100)/12,0))</f>
        <v>0</v>
      </c>
      <c r="F374" s="164">
        <f t="shared" si="22"/>
        <v>0</v>
      </c>
      <c r="G374" s="796"/>
      <c r="H374" s="797"/>
      <c r="I374" s="165"/>
      <c r="J374" s="165"/>
      <c r="K374" s="165"/>
      <c r="L374" s="165"/>
      <c r="M374" s="166">
        <f t="shared" si="24"/>
        <v>0</v>
      </c>
      <c r="N374" s="173"/>
      <c r="X374" s="132"/>
      <c r="Y374" s="132"/>
      <c r="Z374" s="132"/>
    </row>
    <row r="375" spans="1:26" ht="18" customHeight="1">
      <c r="A375" s="159">
        <f t="shared" si="25"/>
        <v>0</v>
      </c>
      <c r="B375" s="160">
        <f t="shared" si="23"/>
        <v>0</v>
      </c>
      <c r="C375" s="161">
        <f>IF(($P$9-SUM($C$9:C374))&gt;0,$AA$9,0)</f>
        <v>0</v>
      </c>
      <c r="D375" s="162">
        <f>IF(($P$10-SUM($D$9:D374))&gt;0,$AA$10,0)</f>
        <v>0</v>
      </c>
      <c r="E375" s="163">
        <f>IF(P$13&gt;1,"未定",ROUND(((P$9-SUM(C$9:C374))*P$14/100)/12,0))</f>
        <v>0</v>
      </c>
      <c r="F375" s="164">
        <f t="shared" si="22"/>
        <v>0</v>
      </c>
      <c r="G375" s="796"/>
      <c r="H375" s="797"/>
      <c r="I375" s="165"/>
      <c r="J375" s="165"/>
      <c r="K375" s="165"/>
      <c r="L375" s="165"/>
      <c r="M375" s="166">
        <f t="shared" si="24"/>
        <v>0</v>
      </c>
      <c r="N375" s="173"/>
      <c r="X375" s="132"/>
      <c r="Y375" s="132"/>
      <c r="Z375" s="132"/>
    </row>
    <row r="376" spans="1:26" ht="18" customHeight="1">
      <c r="A376" s="159">
        <f t="shared" si="25"/>
        <v>0</v>
      </c>
      <c r="B376" s="160">
        <f t="shared" si="23"/>
        <v>0</v>
      </c>
      <c r="C376" s="161">
        <f>IF(($P$9-SUM($C$9:C375))&gt;0,$AA$9,0)</f>
        <v>0</v>
      </c>
      <c r="D376" s="162">
        <f>IF(($P$10-SUM($D$9:D375))&gt;0,$AA$10,0)</f>
        <v>0</v>
      </c>
      <c r="E376" s="163">
        <f>IF(P$13&gt;1,"未定",ROUND(((P$9-SUM(C$9:C375))*P$14/100)/12,0))</f>
        <v>0</v>
      </c>
      <c r="F376" s="164">
        <f t="shared" si="22"/>
        <v>0</v>
      </c>
      <c r="G376" s="796"/>
      <c r="H376" s="797"/>
      <c r="I376" s="165"/>
      <c r="J376" s="165"/>
      <c r="K376" s="165"/>
      <c r="L376" s="165"/>
      <c r="M376" s="166">
        <f t="shared" si="24"/>
        <v>0</v>
      </c>
      <c r="N376" s="173"/>
      <c r="X376" s="132"/>
      <c r="Y376" s="132"/>
      <c r="Z376" s="132"/>
    </row>
    <row r="377" spans="1:26" ht="18" customHeight="1">
      <c r="A377" s="159">
        <f t="shared" si="25"/>
        <v>0</v>
      </c>
      <c r="B377" s="160">
        <f t="shared" si="23"/>
        <v>0</v>
      </c>
      <c r="C377" s="161">
        <f>IF(($P$9-SUM($C$9:C376))&gt;0,$AA$9,0)</f>
        <v>0</v>
      </c>
      <c r="D377" s="162">
        <f>IF(($P$10-SUM($D$9:D376))&gt;0,$AA$10,0)</f>
        <v>0</v>
      </c>
      <c r="E377" s="163">
        <f>IF(P$13&gt;1,"未定",ROUND(((P$9-SUM(C$9:C376))*P$14/100)/12,0))</f>
        <v>0</v>
      </c>
      <c r="F377" s="164">
        <f t="shared" si="22"/>
        <v>0</v>
      </c>
      <c r="G377" s="796"/>
      <c r="H377" s="797"/>
      <c r="I377" s="165"/>
      <c r="J377" s="165"/>
      <c r="K377" s="165"/>
      <c r="L377" s="165"/>
      <c r="M377" s="166">
        <f t="shared" si="24"/>
        <v>0</v>
      </c>
      <c r="N377" s="173"/>
      <c r="X377" s="132"/>
      <c r="Y377" s="132"/>
      <c r="Z377" s="132"/>
    </row>
    <row r="378" spans="1:26" ht="18" customHeight="1">
      <c r="A378" s="159">
        <f t="shared" si="25"/>
        <v>0</v>
      </c>
      <c r="B378" s="160">
        <f t="shared" si="23"/>
        <v>0</v>
      </c>
      <c r="C378" s="161">
        <f>IF(($P$9-SUM($C$9:C377))&gt;0,$AA$9,0)</f>
        <v>0</v>
      </c>
      <c r="D378" s="162">
        <f>IF(($P$10-SUM($D$9:D377))&gt;0,$AA$10,0)</f>
        <v>0</v>
      </c>
      <c r="E378" s="163">
        <f>IF(P$13&gt;1,"未定",ROUND(((P$9-SUM(C$9:C377))*P$14/100)/12,0))</f>
        <v>0</v>
      </c>
      <c r="F378" s="164">
        <f t="shared" si="22"/>
        <v>0</v>
      </c>
      <c r="G378" s="174" t="s">
        <v>496</v>
      </c>
      <c r="H378" s="206">
        <f>IF(P$13&gt;1,"未定",SUM(F369:F380))</f>
        <v>0</v>
      </c>
      <c r="I378" s="165"/>
      <c r="J378" s="165"/>
      <c r="K378" s="165"/>
      <c r="L378" s="165"/>
      <c r="M378" s="166">
        <f t="shared" si="24"/>
        <v>0</v>
      </c>
      <c r="N378" s="173"/>
      <c r="X378" s="132"/>
      <c r="Y378" s="132"/>
      <c r="Z378" s="132"/>
    </row>
    <row r="379" spans="1:26" ht="18" customHeight="1">
      <c r="A379" s="159">
        <f t="shared" si="25"/>
        <v>0</v>
      </c>
      <c r="B379" s="160">
        <f t="shared" si="23"/>
        <v>0</v>
      </c>
      <c r="C379" s="161">
        <f>IF(($P$9-SUM($C$9:C378))&gt;0,$AA$9,0)</f>
        <v>0</v>
      </c>
      <c r="D379" s="162">
        <f>IF(($P$10-SUM($D$9:D378))&gt;0,$AA$10,0)</f>
        <v>0</v>
      </c>
      <c r="E379" s="163">
        <f>IF(P$13&gt;1,"未定",ROUND(((P$9-SUM(C$9:C378))*P$14/100)/12,0))</f>
        <v>0</v>
      </c>
      <c r="F379" s="164">
        <f t="shared" si="22"/>
        <v>0</v>
      </c>
      <c r="G379" s="178" t="s">
        <v>527</v>
      </c>
      <c r="H379" s="179">
        <f>SUM(B369:B380)</f>
        <v>0</v>
      </c>
      <c r="I379" s="165"/>
      <c r="J379" s="165"/>
      <c r="K379" s="165"/>
      <c r="L379" s="165"/>
      <c r="M379" s="166">
        <f t="shared" si="24"/>
        <v>0</v>
      </c>
      <c r="N379" s="173"/>
      <c r="X379" s="132"/>
      <c r="Y379" s="132"/>
      <c r="Z379" s="132"/>
    </row>
    <row r="380" spans="1:26" ht="18" customHeight="1">
      <c r="A380" s="182">
        <f t="shared" si="25"/>
        <v>0</v>
      </c>
      <c r="B380" s="183">
        <f t="shared" si="23"/>
        <v>0</v>
      </c>
      <c r="C380" s="184">
        <f>IF(($P$9-SUM($C$9:C379))&gt;0,$AA$9,0)</f>
        <v>0</v>
      </c>
      <c r="D380" s="185">
        <f>IF(($P$10-SUM($D$9:D379))&gt;0,$AA$10,0)</f>
        <v>0</v>
      </c>
      <c r="E380" s="186">
        <f>IF(P$13&gt;1,"未定",ROUND(((P$9-SUM(C$9:C379))*P$14/100)/12,0))</f>
        <v>0</v>
      </c>
      <c r="F380" s="187">
        <f t="shared" si="22"/>
        <v>0</v>
      </c>
      <c r="G380" s="188" t="s">
        <v>529</v>
      </c>
      <c r="H380" s="189">
        <f>IF(P$13&gt;1,"未定",SUM(E369:E380))</f>
        <v>0</v>
      </c>
      <c r="I380" s="190"/>
      <c r="J380" s="190"/>
      <c r="K380" s="190"/>
      <c r="L380" s="190"/>
      <c r="M380" s="191">
        <f t="shared" si="24"/>
        <v>0</v>
      </c>
      <c r="N380" s="173"/>
      <c r="X380" s="132"/>
      <c r="Y380" s="132"/>
      <c r="Z380" s="132"/>
    </row>
    <row r="381" spans="1:26" ht="18" customHeight="1">
      <c r="A381" s="147">
        <f t="shared" si="25"/>
        <v>0</v>
      </c>
      <c r="B381" s="148">
        <f t="shared" si="23"/>
        <v>0</v>
      </c>
      <c r="C381" s="149">
        <f>IF(($P$9-SUM($C$9:C380))&gt;0,$AA$9,0)</f>
        <v>0</v>
      </c>
      <c r="D381" s="150">
        <f>IF(($P$10-SUM($D$9:D380))&gt;0,$AA$10,0)</f>
        <v>0</v>
      </c>
      <c r="E381" s="151">
        <f>IF(P$13&gt;1,"未定",ROUND(((P$9-SUM(C$9:C380))*P$14/100)/12,0))</f>
        <v>0</v>
      </c>
      <c r="F381" s="152">
        <f t="shared" si="22"/>
        <v>0</v>
      </c>
      <c r="G381" s="794" t="s">
        <v>567</v>
      </c>
      <c r="H381" s="795"/>
      <c r="I381" s="153"/>
      <c r="J381" s="153"/>
      <c r="K381" s="153"/>
      <c r="L381" s="153"/>
      <c r="M381" s="155">
        <f t="shared" si="24"/>
        <v>0</v>
      </c>
      <c r="N381" s="173"/>
      <c r="X381" s="132"/>
      <c r="Y381" s="132"/>
      <c r="Z381" s="132"/>
    </row>
    <row r="382" spans="1:26" ht="18" customHeight="1">
      <c r="A382" s="159">
        <f t="shared" si="25"/>
        <v>0</v>
      </c>
      <c r="B382" s="160">
        <f t="shared" si="23"/>
        <v>0</v>
      </c>
      <c r="C382" s="161">
        <f>IF(($P$9-SUM($C$9:C381))&gt;0,$AA$9,0)</f>
        <v>0</v>
      </c>
      <c r="D382" s="162">
        <f>IF(($P$10-SUM($D$9:D381))&gt;0,$AA$10,0)</f>
        <v>0</v>
      </c>
      <c r="E382" s="163">
        <f>IF(P$13&gt;1,"未定",ROUND(((P$9-SUM(C$9:C381))*P$14/100)/12,0))</f>
        <v>0</v>
      </c>
      <c r="F382" s="164">
        <f t="shared" si="22"/>
        <v>0</v>
      </c>
      <c r="G382" s="796"/>
      <c r="H382" s="797"/>
      <c r="I382" s="165"/>
      <c r="J382" s="165"/>
      <c r="K382" s="165"/>
      <c r="L382" s="165"/>
      <c r="M382" s="166">
        <f t="shared" si="24"/>
        <v>0</v>
      </c>
      <c r="N382" s="173"/>
      <c r="X382" s="132"/>
      <c r="Y382" s="132"/>
      <c r="Z382" s="132"/>
    </row>
    <row r="383" spans="1:26" ht="18" customHeight="1">
      <c r="A383" s="159">
        <f t="shared" si="25"/>
        <v>0</v>
      </c>
      <c r="B383" s="160">
        <f t="shared" si="23"/>
        <v>0</v>
      </c>
      <c r="C383" s="161">
        <f>IF(($P$9-SUM($C$9:C382))&gt;0,$AA$9,0)</f>
        <v>0</v>
      </c>
      <c r="D383" s="162">
        <f>IF(($P$10-SUM($D$9:D382))&gt;0,$AA$10,0)</f>
        <v>0</v>
      </c>
      <c r="E383" s="163">
        <f>IF(P$13&gt;1,"未定",ROUND(((P$9-SUM(C$9:C382))*P$14/100)/12,0))</f>
        <v>0</v>
      </c>
      <c r="F383" s="164">
        <f t="shared" si="22"/>
        <v>0</v>
      </c>
      <c r="G383" s="796"/>
      <c r="H383" s="797"/>
      <c r="I383" s="165"/>
      <c r="J383" s="165"/>
      <c r="K383" s="165"/>
      <c r="L383" s="165"/>
      <c r="M383" s="166">
        <f t="shared" si="24"/>
        <v>0</v>
      </c>
      <c r="N383" s="173"/>
      <c r="X383" s="132"/>
      <c r="Y383" s="132"/>
      <c r="Z383" s="132"/>
    </row>
    <row r="384" spans="1:26" ht="18" customHeight="1">
      <c r="A384" s="159">
        <f t="shared" si="25"/>
        <v>0</v>
      </c>
      <c r="B384" s="160">
        <f t="shared" si="23"/>
        <v>0</v>
      </c>
      <c r="C384" s="161">
        <f>IF(($P$9-SUM($C$9:C383))&gt;0,$AA$9,0)</f>
        <v>0</v>
      </c>
      <c r="D384" s="162">
        <f>IF(($P$10-SUM($D$9:D383))&gt;0,$AA$10,0)</f>
        <v>0</v>
      </c>
      <c r="E384" s="163">
        <f>IF(P$13&gt;1,"未定",ROUND(((P$9-SUM(C$9:C383))*P$14/100)/12,0))</f>
        <v>0</v>
      </c>
      <c r="F384" s="164">
        <f t="shared" si="22"/>
        <v>0</v>
      </c>
      <c r="G384" s="796"/>
      <c r="H384" s="797"/>
      <c r="I384" s="165"/>
      <c r="J384" s="165"/>
      <c r="K384" s="165"/>
      <c r="L384" s="165"/>
      <c r="M384" s="166">
        <f t="shared" si="24"/>
        <v>0</v>
      </c>
      <c r="N384" s="173"/>
      <c r="X384" s="132"/>
      <c r="Y384" s="132"/>
      <c r="Z384" s="132"/>
    </row>
    <row r="385" spans="1:26" ht="18" customHeight="1">
      <c r="A385" s="159">
        <f t="shared" si="25"/>
        <v>0</v>
      </c>
      <c r="B385" s="160">
        <f t="shared" si="23"/>
        <v>0</v>
      </c>
      <c r="C385" s="161">
        <f>IF(($P$9-SUM($C$9:C384))&gt;0,$AA$9,0)</f>
        <v>0</v>
      </c>
      <c r="D385" s="162">
        <f>IF(($P$10-SUM($D$9:D384))&gt;0,$AA$10,0)</f>
        <v>0</v>
      </c>
      <c r="E385" s="163">
        <f>IF(P$13&gt;1,"未定",ROUND(((P$9-SUM(C$9:C384))*P$14/100)/12,0))</f>
        <v>0</v>
      </c>
      <c r="F385" s="164">
        <f t="shared" ref="F385:F448" si="26">IF(P$13&gt;1,"未定",B385+E385)</f>
        <v>0</v>
      </c>
      <c r="G385" s="796"/>
      <c r="H385" s="797"/>
      <c r="I385" s="165"/>
      <c r="J385" s="165"/>
      <c r="K385" s="165"/>
      <c r="L385" s="165"/>
      <c r="M385" s="166">
        <f t="shared" si="24"/>
        <v>0</v>
      </c>
      <c r="N385" s="173"/>
      <c r="X385" s="132"/>
      <c r="Y385" s="132"/>
      <c r="Z385" s="132"/>
    </row>
    <row r="386" spans="1:26" ht="18" customHeight="1">
      <c r="A386" s="159">
        <f t="shared" si="25"/>
        <v>0</v>
      </c>
      <c r="B386" s="160">
        <f t="shared" si="23"/>
        <v>0</v>
      </c>
      <c r="C386" s="161">
        <f>IF(($P$9-SUM($C$9:C385))&gt;0,$AA$9,0)</f>
        <v>0</v>
      </c>
      <c r="D386" s="162">
        <f>IF(($P$10-SUM($D$9:D385))&gt;0,$AA$10,0)</f>
        <v>0</v>
      </c>
      <c r="E386" s="163">
        <f>IF(P$13&gt;1,"未定",ROUND(((P$9-SUM(C$9:C385))*P$14/100)/12,0))</f>
        <v>0</v>
      </c>
      <c r="F386" s="164">
        <f t="shared" si="26"/>
        <v>0</v>
      </c>
      <c r="G386" s="796"/>
      <c r="H386" s="797"/>
      <c r="I386" s="165"/>
      <c r="J386" s="165"/>
      <c r="K386" s="165"/>
      <c r="L386" s="165"/>
      <c r="M386" s="166">
        <f t="shared" si="24"/>
        <v>0</v>
      </c>
      <c r="N386" s="173"/>
      <c r="X386" s="132"/>
      <c r="Y386" s="132"/>
      <c r="Z386" s="132"/>
    </row>
    <row r="387" spans="1:26" ht="18" customHeight="1">
      <c r="A387" s="159">
        <f t="shared" si="25"/>
        <v>0</v>
      </c>
      <c r="B387" s="160">
        <f t="shared" si="23"/>
        <v>0</v>
      </c>
      <c r="C387" s="161">
        <f>IF(($P$9-SUM($C$9:C386))&gt;0,$AA$9,0)</f>
        <v>0</v>
      </c>
      <c r="D387" s="162">
        <f>IF(($P$10-SUM($D$9:D386))&gt;0,$AA$10,0)</f>
        <v>0</v>
      </c>
      <c r="E387" s="163">
        <f>IF(P$13&gt;1,"未定",ROUND(((P$9-SUM(C$9:C386))*P$14/100)/12,0))</f>
        <v>0</v>
      </c>
      <c r="F387" s="164">
        <f t="shared" si="26"/>
        <v>0</v>
      </c>
      <c r="G387" s="796"/>
      <c r="H387" s="797"/>
      <c r="I387" s="165"/>
      <c r="J387" s="165"/>
      <c r="K387" s="165"/>
      <c r="L387" s="165"/>
      <c r="M387" s="166">
        <f t="shared" si="24"/>
        <v>0</v>
      </c>
      <c r="N387" s="173"/>
      <c r="X387" s="132"/>
      <c r="Y387" s="132"/>
      <c r="Z387" s="132"/>
    </row>
    <row r="388" spans="1:26" ht="18" customHeight="1">
      <c r="A388" s="159">
        <f t="shared" si="25"/>
        <v>0</v>
      </c>
      <c r="B388" s="160">
        <f t="shared" si="23"/>
        <v>0</v>
      </c>
      <c r="C388" s="161">
        <f>IF(($P$9-SUM($C$9:C387))&gt;0,$AA$9,0)</f>
        <v>0</v>
      </c>
      <c r="D388" s="162">
        <f>IF(($P$10-SUM($D$9:D387))&gt;0,$AA$10,0)</f>
        <v>0</v>
      </c>
      <c r="E388" s="163">
        <f>IF(P$13&gt;1,"未定",ROUND(((P$9-SUM(C$9:C387))*P$14/100)/12,0))</f>
        <v>0</v>
      </c>
      <c r="F388" s="164">
        <f t="shared" si="26"/>
        <v>0</v>
      </c>
      <c r="G388" s="796"/>
      <c r="H388" s="797"/>
      <c r="I388" s="165"/>
      <c r="J388" s="165"/>
      <c r="K388" s="165"/>
      <c r="L388" s="165"/>
      <c r="M388" s="166">
        <f t="shared" si="24"/>
        <v>0</v>
      </c>
      <c r="N388" s="173"/>
      <c r="X388" s="132"/>
      <c r="Y388" s="132"/>
      <c r="Z388" s="132"/>
    </row>
    <row r="389" spans="1:26" ht="18" customHeight="1">
      <c r="A389" s="159">
        <f t="shared" si="25"/>
        <v>0</v>
      </c>
      <c r="B389" s="160">
        <f t="shared" si="23"/>
        <v>0</v>
      </c>
      <c r="C389" s="161">
        <f>IF(($P$9-SUM($C$9:C388))&gt;0,$AA$9,0)</f>
        <v>0</v>
      </c>
      <c r="D389" s="162">
        <f>IF(($P$10-SUM($D$9:D388))&gt;0,$AA$10,0)</f>
        <v>0</v>
      </c>
      <c r="E389" s="163">
        <f>IF(P$13&gt;1,"未定",ROUND(((P$9-SUM(C$9:C388))*P$14/100)/12,0))</f>
        <v>0</v>
      </c>
      <c r="F389" s="164">
        <f t="shared" si="26"/>
        <v>0</v>
      </c>
      <c r="G389" s="796"/>
      <c r="H389" s="797"/>
      <c r="I389" s="165"/>
      <c r="J389" s="165"/>
      <c r="K389" s="165"/>
      <c r="L389" s="165"/>
      <c r="M389" s="166">
        <f t="shared" si="24"/>
        <v>0</v>
      </c>
      <c r="N389" s="173"/>
      <c r="X389" s="132"/>
      <c r="Y389" s="132"/>
      <c r="Z389" s="132"/>
    </row>
    <row r="390" spans="1:26" ht="18" customHeight="1">
      <c r="A390" s="159">
        <f t="shared" si="25"/>
        <v>0</v>
      </c>
      <c r="B390" s="160">
        <f t="shared" si="23"/>
        <v>0</v>
      </c>
      <c r="C390" s="161">
        <f>IF(($P$9-SUM($C$9:C389))&gt;0,$AA$9,0)</f>
        <v>0</v>
      </c>
      <c r="D390" s="162">
        <f>IF(($P$10-SUM($D$9:D389))&gt;0,$AA$10,0)</f>
        <v>0</v>
      </c>
      <c r="E390" s="163">
        <f>IF(P$13&gt;1,"未定",ROUND(((P$9-SUM(C$9:C389))*P$14/100)/12,0))</f>
        <v>0</v>
      </c>
      <c r="F390" s="164">
        <f t="shared" si="26"/>
        <v>0</v>
      </c>
      <c r="G390" s="174" t="s">
        <v>496</v>
      </c>
      <c r="H390" s="206">
        <f>IF(P$13&gt;1,"未定",SUM(F381:F392))</f>
        <v>0</v>
      </c>
      <c r="I390" s="165"/>
      <c r="J390" s="165"/>
      <c r="K390" s="165"/>
      <c r="L390" s="165"/>
      <c r="M390" s="166">
        <f t="shared" si="24"/>
        <v>0</v>
      </c>
      <c r="N390" s="173"/>
      <c r="X390" s="132"/>
      <c r="Y390" s="132"/>
      <c r="Z390" s="132"/>
    </row>
    <row r="391" spans="1:26" ht="18" customHeight="1">
      <c r="A391" s="159">
        <f t="shared" si="25"/>
        <v>0</v>
      </c>
      <c r="B391" s="160">
        <f t="shared" si="23"/>
        <v>0</v>
      </c>
      <c r="C391" s="161">
        <f>IF(($P$9-SUM($C$9:C390))&gt;0,$AA$9,0)</f>
        <v>0</v>
      </c>
      <c r="D391" s="162">
        <f>IF(($P$10-SUM($D$9:D390))&gt;0,$AA$10,0)</f>
        <v>0</v>
      </c>
      <c r="E391" s="163">
        <f>IF(P$13&gt;1,"未定",ROUND(((P$9-SUM(C$9:C390))*P$14/100)/12,0))</f>
        <v>0</v>
      </c>
      <c r="F391" s="164">
        <f t="shared" si="26"/>
        <v>0</v>
      </c>
      <c r="G391" s="178" t="s">
        <v>527</v>
      </c>
      <c r="H391" s="179">
        <f>SUM(B381:B392)</f>
        <v>0</v>
      </c>
      <c r="I391" s="165"/>
      <c r="J391" s="165"/>
      <c r="K391" s="165"/>
      <c r="L391" s="165"/>
      <c r="M391" s="166">
        <f t="shared" si="24"/>
        <v>0</v>
      </c>
      <c r="N391" s="173"/>
      <c r="X391" s="132"/>
      <c r="Y391" s="132"/>
      <c r="Z391" s="132"/>
    </row>
    <row r="392" spans="1:26" ht="18" customHeight="1">
      <c r="A392" s="182">
        <f t="shared" si="25"/>
        <v>0</v>
      </c>
      <c r="B392" s="183">
        <f t="shared" si="23"/>
        <v>0</v>
      </c>
      <c r="C392" s="184">
        <f>IF(($P$9-SUM($C$9:C391))&gt;0,$AA$9,0)</f>
        <v>0</v>
      </c>
      <c r="D392" s="185">
        <f>IF(($P$10-SUM($D$9:D391))&gt;0,$AA$10,0)</f>
        <v>0</v>
      </c>
      <c r="E392" s="186">
        <f>IF(P$13&gt;1,"未定",ROUND(((P$9-SUM(C$9:C391))*P$14/100)/12,0))</f>
        <v>0</v>
      </c>
      <c r="F392" s="187">
        <f t="shared" si="26"/>
        <v>0</v>
      </c>
      <c r="G392" s="188" t="s">
        <v>529</v>
      </c>
      <c r="H392" s="189">
        <f>IF(P$13&gt;1,"未定",SUM(E381:E392))</f>
        <v>0</v>
      </c>
      <c r="I392" s="190"/>
      <c r="J392" s="190"/>
      <c r="K392" s="190"/>
      <c r="L392" s="190"/>
      <c r="M392" s="191">
        <f t="shared" si="24"/>
        <v>0</v>
      </c>
      <c r="N392" s="173"/>
      <c r="X392" s="132"/>
      <c r="Y392" s="132"/>
      <c r="Z392" s="132"/>
    </row>
    <row r="393" spans="1:26" ht="18" customHeight="1">
      <c r="A393" s="147">
        <f t="shared" si="25"/>
        <v>0</v>
      </c>
      <c r="B393" s="148">
        <f t="shared" ref="B393:B456" si="27">SUM(C393:D393)</f>
        <v>0</v>
      </c>
      <c r="C393" s="149">
        <f>IF(($P$9-SUM($C$9:C392))&gt;0,$AA$9,0)</f>
        <v>0</v>
      </c>
      <c r="D393" s="150">
        <f>IF(($P$10-SUM($D$9:D392))&gt;0,$AA$10,0)</f>
        <v>0</v>
      </c>
      <c r="E393" s="151">
        <f>IF(P$13&gt;1,"未定",ROUND(((P$9-SUM(C$9:C392))*P$14/100)/12,0))</f>
        <v>0</v>
      </c>
      <c r="F393" s="152">
        <f t="shared" si="26"/>
        <v>0</v>
      </c>
      <c r="G393" s="794" t="s">
        <v>568</v>
      </c>
      <c r="H393" s="795"/>
      <c r="I393" s="153"/>
      <c r="J393" s="153"/>
      <c r="K393" s="153"/>
      <c r="L393" s="153"/>
      <c r="M393" s="155">
        <f t="shared" ref="M393:M456" si="28">SUM(I393:L393)</f>
        <v>0</v>
      </c>
      <c r="N393" s="173"/>
      <c r="X393" s="132"/>
      <c r="Y393" s="132"/>
      <c r="Z393" s="132"/>
    </row>
    <row r="394" spans="1:26" ht="18" customHeight="1">
      <c r="A394" s="159">
        <f t="shared" ref="A394:A457" si="29">IF(F394&gt;0,A393+1,0)</f>
        <v>0</v>
      </c>
      <c r="B394" s="160">
        <f t="shared" si="27"/>
        <v>0</v>
      </c>
      <c r="C394" s="161">
        <f>IF(($P$9-SUM($C$9:C393))&gt;0,$AA$9,0)</f>
        <v>0</v>
      </c>
      <c r="D394" s="162">
        <f>IF(($P$10-SUM($D$9:D393))&gt;0,$AA$10,0)</f>
        <v>0</v>
      </c>
      <c r="E394" s="163">
        <f>IF(P$13&gt;1,"未定",ROUND(((P$9-SUM(C$9:C393))*P$14/100)/12,0))</f>
        <v>0</v>
      </c>
      <c r="F394" s="164">
        <f t="shared" si="26"/>
        <v>0</v>
      </c>
      <c r="G394" s="796"/>
      <c r="H394" s="797"/>
      <c r="I394" s="165"/>
      <c r="J394" s="165"/>
      <c r="K394" s="165"/>
      <c r="L394" s="165"/>
      <c r="M394" s="166">
        <f t="shared" si="28"/>
        <v>0</v>
      </c>
      <c r="N394" s="173"/>
      <c r="X394" s="132"/>
      <c r="Y394" s="132"/>
      <c r="Z394" s="132"/>
    </row>
    <row r="395" spans="1:26" ht="18" customHeight="1">
      <c r="A395" s="159">
        <f t="shared" si="29"/>
        <v>0</v>
      </c>
      <c r="B395" s="160">
        <f t="shared" si="27"/>
        <v>0</v>
      </c>
      <c r="C395" s="161">
        <f>IF(($P$9-SUM($C$9:C394))&gt;0,$AA$9,0)</f>
        <v>0</v>
      </c>
      <c r="D395" s="162">
        <f>IF(($P$10-SUM($D$9:D394))&gt;0,$AA$10,0)</f>
        <v>0</v>
      </c>
      <c r="E395" s="163">
        <f>IF(P$13&gt;1,"未定",ROUND(((P$9-SUM(C$9:C394))*P$14/100)/12,0))</f>
        <v>0</v>
      </c>
      <c r="F395" s="164">
        <f t="shared" si="26"/>
        <v>0</v>
      </c>
      <c r="G395" s="796"/>
      <c r="H395" s="797"/>
      <c r="I395" s="165"/>
      <c r="J395" s="165"/>
      <c r="K395" s="165"/>
      <c r="L395" s="165"/>
      <c r="M395" s="166">
        <f t="shared" si="28"/>
        <v>0</v>
      </c>
      <c r="N395" s="173"/>
      <c r="X395" s="132"/>
      <c r="Y395" s="132"/>
      <c r="Z395" s="132"/>
    </row>
    <row r="396" spans="1:26" ht="18" customHeight="1">
      <c r="A396" s="159">
        <f t="shared" si="29"/>
        <v>0</v>
      </c>
      <c r="B396" s="160">
        <f t="shared" si="27"/>
        <v>0</v>
      </c>
      <c r="C396" s="161">
        <f>IF(($P$9-SUM($C$9:C395))&gt;0,$AA$9,0)</f>
        <v>0</v>
      </c>
      <c r="D396" s="162">
        <f>IF(($P$10-SUM($D$9:D395))&gt;0,$AA$10,0)</f>
        <v>0</v>
      </c>
      <c r="E396" s="163">
        <f>IF(P$13&gt;1,"未定",ROUND(((P$9-SUM(C$9:C395))*P$14/100)/12,0))</f>
        <v>0</v>
      </c>
      <c r="F396" s="164">
        <f t="shared" si="26"/>
        <v>0</v>
      </c>
      <c r="G396" s="796"/>
      <c r="H396" s="797"/>
      <c r="I396" s="165"/>
      <c r="J396" s="165"/>
      <c r="K396" s="165"/>
      <c r="L396" s="165"/>
      <c r="M396" s="166">
        <f t="shared" si="28"/>
        <v>0</v>
      </c>
      <c r="N396" s="173"/>
      <c r="X396" s="132"/>
      <c r="Y396" s="132"/>
      <c r="Z396" s="132"/>
    </row>
    <row r="397" spans="1:26" ht="18" customHeight="1">
      <c r="A397" s="159">
        <f t="shared" si="29"/>
        <v>0</v>
      </c>
      <c r="B397" s="160">
        <f t="shared" si="27"/>
        <v>0</v>
      </c>
      <c r="C397" s="161">
        <f>IF(($P$9-SUM($C$9:C396))&gt;0,$AA$9,0)</f>
        <v>0</v>
      </c>
      <c r="D397" s="162">
        <f>IF(($P$10-SUM($D$9:D396))&gt;0,$AA$10,0)</f>
        <v>0</v>
      </c>
      <c r="E397" s="163">
        <f>IF(P$13&gt;1,"未定",ROUND(((P$9-SUM(C$9:C396))*P$14/100)/12,0))</f>
        <v>0</v>
      </c>
      <c r="F397" s="164">
        <f t="shared" si="26"/>
        <v>0</v>
      </c>
      <c r="G397" s="796"/>
      <c r="H397" s="797"/>
      <c r="I397" s="165"/>
      <c r="J397" s="165"/>
      <c r="K397" s="165"/>
      <c r="L397" s="165"/>
      <c r="M397" s="166">
        <f t="shared" si="28"/>
        <v>0</v>
      </c>
      <c r="N397" s="173"/>
      <c r="X397" s="132"/>
      <c r="Y397" s="132"/>
      <c r="Z397" s="132"/>
    </row>
    <row r="398" spans="1:26" ht="18" customHeight="1">
      <c r="A398" s="159">
        <f t="shared" si="29"/>
        <v>0</v>
      </c>
      <c r="B398" s="160">
        <f t="shared" si="27"/>
        <v>0</v>
      </c>
      <c r="C398" s="161">
        <f>IF(($P$9-SUM($C$9:C397))&gt;0,$AA$9,0)</f>
        <v>0</v>
      </c>
      <c r="D398" s="162">
        <f>IF(($P$10-SUM($D$9:D397))&gt;0,$AA$10,0)</f>
        <v>0</v>
      </c>
      <c r="E398" s="163">
        <f>IF(P$13&gt;1,"未定",ROUND(((P$9-SUM(C$9:C397))*P$14/100)/12,0))</f>
        <v>0</v>
      </c>
      <c r="F398" s="164">
        <f t="shared" si="26"/>
        <v>0</v>
      </c>
      <c r="G398" s="796"/>
      <c r="H398" s="797"/>
      <c r="I398" s="165"/>
      <c r="J398" s="165"/>
      <c r="K398" s="165"/>
      <c r="L398" s="165"/>
      <c r="M398" s="166">
        <f t="shared" si="28"/>
        <v>0</v>
      </c>
      <c r="N398" s="173"/>
      <c r="X398" s="132"/>
      <c r="Y398" s="132"/>
      <c r="Z398" s="132"/>
    </row>
    <row r="399" spans="1:26" ht="18" customHeight="1">
      <c r="A399" s="159">
        <f t="shared" si="29"/>
        <v>0</v>
      </c>
      <c r="B399" s="160">
        <f t="shared" si="27"/>
        <v>0</v>
      </c>
      <c r="C399" s="161">
        <f>IF(($P$9-SUM($C$9:C398))&gt;0,$AA$9,0)</f>
        <v>0</v>
      </c>
      <c r="D399" s="162">
        <f>IF(($P$10-SUM($D$9:D398))&gt;0,$AA$10,0)</f>
        <v>0</v>
      </c>
      <c r="E399" s="163">
        <f>IF(P$13&gt;1,"未定",ROUND(((P$9-SUM(C$9:C398))*P$14/100)/12,0))</f>
        <v>0</v>
      </c>
      <c r="F399" s="164">
        <f t="shared" si="26"/>
        <v>0</v>
      </c>
      <c r="G399" s="796"/>
      <c r="H399" s="797"/>
      <c r="I399" s="165"/>
      <c r="J399" s="165"/>
      <c r="K399" s="165"/>
      <c r="L399" s="165"/>
      <c r="M399" s="166">
        <f t="shared" si="28"/>
        <v>0</v>
      </c>
      <c r="N399" s="173"/>
      <c r="X399" s="132"/>
      <c r="Y399" s="132"/>
      <c r="Z399" s="132"/>
    </row>
    <row r="400" spans="1:26" ht="18" customHeight="1">
      <c r="A400" s="159">
        <f t="shared" si="29"/>
        <v>0</v>
      </c>
      <c r="B400" s="160">
        <f t="shared" si="27"/>
        <v>0</v>
      </c>
      <c r="C400" s="161">
        <f>IF(($P$9-SUM($C$9:C399))&gt;0,$AA$9,0)</f>
        <v>0</v>
      </c>
      <c r="D400" s="162">
        <f>IF(($P$10-SUM($D$9:D399))&gt;0,$AA$10,0)</f>
        <v>0</v>
      </c>
      <c r="E400" s="163">
        <f>IF(P$13&gt;1,"未定",ROUND(((P$9-SUM(C$9:C399))*P$14/100)/12,0))</f>
        <v>0</v>
      </c>
      <c r="F400" s="164">
        <f t="shared" si="26"/>
        <v>0</v>
      </c>
      <c r="G400" s="796"/>
      <c r="H400" s="797"/>
      <c r="I400" s="165"/>
      <c r="J400" s="165"/>
      <c r="K400" s="165"/>
      <c r="L400" s="165"/>
      <c r="M400" s="166">
        <f t="shared" si="28"/>
        <v>0</v>
      </c>
      <c r="N400" s="173"/>
      <c r="X400" s="132"/>
      <c r="Y400" s="132"/>
      <c r="Z400" s="132"/>
    </row>
    <row r="401" spans="1:26" ht="18" customHeight="1">
      <c r="A401" s="159">
        <f t="shared" si="29"/>
        <v>0</v>
      </c>
      <c r="B401" s="160">
        <f t="shared" si="27"/>
        <v>0</v>
      </c>
      <c r="C401" s="161">
        <f>IF(($P$9-SUM($C$9:C400))&gt;0,$AA$9,0)</f>
        <v>0</v>
      </c>
      <c r="D401" s="162">
        <f>IF(($P$10-SUM($D$9:D400))&gt;0,$AA$10,0)</f>
        <v>0</v>
      </c>
      <c r="E401" s="163">
        <f>IF(P$13&gt;1,"未定",ROUND(((P$9-SUM(C$9:C400))*P$14/100)/12,0))</f>
        <v>0</v>
      </c>
      <c r="F401" s="164">
        <f t="shared" si="26"/>
        <v>0</v>
      </c>
      <c r="G401" s="796"/>
      <c r="H401" s="797"/>
      <c r="I401" s="165"/>
      <c r="J401" s="165"/>
      <c r="K401" s="165"/>
      <c r="L401" s="165"/>
      <c r="M401" s="166">
        <f t="shared" si="28"/>
        <v>0</v>
      </c>
      <c r="N401" s="173"/>
      <c r="X401" s="132"/>
      <c r="Y401" s="132"/>
      <c r="Z401" s="132"/>
    </row>
    <row r="402" spans="1:26" ht="18" customHeight="1">
      <c r="A402" s="159">
        <f t="shared" si="29"/>
        <v>0</v>
      </c>
      <c r="B402" s="160">
        <f t="shared" si="27"/>
        <v>0</v>
      </c>
      <c r="C402" s="161">
        <f>IF(($P$9-SUM($C$9:C401))&gt;0,$AA$9,0)</f>
        <v>0</v>
      </c>
      <c r="D402" s="162">
        <f>IF(($P$10-SUM($D$9:D401))&gt;0,$AA$10,0)</f>
        <v>0</v>
      </c>
      <c r="E402" s="163">
        <f>IF(P$13&gt;1,"未定",ROUND(((P$9-SUM(C$9:C401))*P$14/100)/12,0))</f>
        <v>0</v>
      </c>
      <c r="F402" s="164">
        <f t="shared" si="26"/>
        <v>0</v>
      </c>
      <c r="G402" s="174" t="s">
        <v>496</v>
      </c>
      <c r="H402" s="206">
        <f>IF(P$13&gt;1,"未定",SUM(F393:F404))</f>
        <v>0</v>
      </c>
      <c r="I402" s="165"/>
      <c r="J402" s="165"/>
      <c r="K402" s="165"/>
      <c r="L402" s="165"/>
      <c r="M402" s="166">
        <f t="shared" si="28"/>
        <v>0</v>
      </c>
      <c r="N402" s="173"/>
      <c r="X402" s="132"/>
      <c r="Y402" s="132"/>
      <c r="Z402" s="132"/>
    </row>
    <row r="403" spans="1:26" ht="18" customHeight="1">
      <c r="A403" s="159">
        <f t="shared" si="29"/>
        <v>0</v>
      </c>
      <c r="B403" s="160">
        <f t="shared" si="27"/>
        <v>0</v>
      </c>
      <c r="C403" s="161">
        <f>IF(($P$9-SUM($C$9:C402))&gt;0,$AA$9,0)</f>
        <v>0</v>
      </c>
      <c r="D403" s="162">
        <f>IF(($P$10-SUM($D$9:D402))&gt;0,$AA$10,0)</f>
        <v>0</v>
      </c>
      <c r="E403" s="163">
        <f>IF(P$13&gt;1,"未定",ROUND(((P$9-SUM(C$9:C402))*P$14/100)/12,0))</f>
        <v>0</v>
      </c>
      <c r="F403" s="164">
        <f t="shared" si="26"/>
        <v>0</v>
      </c>
      <c r="G403" s="178" t="s">
        <v>527</v>
      </c>
      <c r="H403" s="179">
        <f>SUM(B393:B404)</f>
        <v>0</v>
      </c>
      <c r="I403" s="165"/>
      <c r="J403" s="165"/>
      <c r="K403" s="165"/>
      <c r="L403" s="165"/>
      <c r="M403" s="166">
        <f t="shared" si="28"/>
        <v>0</v>
      </c>
      <c r="N403" s="173"/>
      <c r="X403" s="132"/>
      <c r="Y403" s="132"/>
      <c r="Z403" s="132"/>
    </row>
    <row r="404" spans="1:26" ht="18" customHeight="1">
      <c r="A404" s="182">
        <f t="shared" si="29"/>
        <v>0</v>
      </c>
      <c r="B404" s="183">
        <f t="shared" si="27"/>
        <v>0</v>
      </c>
      <c r="C404" s="184">
        <f>IF(($P$9-SUM($C$9:C403))&gt;0,$AA$9,0)</f>
        <v>0</v>
      </c>
      <c r="D404" s="185">
        <f>IF(($P$10-SUM($D$9:D403))&gt;0,$AA$10,0)</f>
        <v>0</v>
      </c>
      <c r="E404" s="186">
        <f>IF(P$13&gt;1,"未定",ROUND(((P$9-SUM(C$9:C403))*P$14/100)/12,0))</f>
        <v>0</v>
      </c>
      <c r="F404" s="187">
        <f t="shared" si="26"/>
        <v>0</v>
      </c>
      <c r="G404" s="188" t="s">
        <v>529</v>
      </c>
      <c r="H404" s="189">
        <f>IF(P$13&gt;1,"未定",SUM(E393:E404))</f>
        <v>0</v>
      </c>
      <c r="I404" s="190"/>
      <c r="J404" s="190"/>
      <c r="K404" s="190"/>
      <c r="L404" s="190"/>
      <c r="M404" s="191">
        <f t="shared" si="28"/>
        <v>0</v>
      </c>
      <c r="N404" s="173"/>
      <c r="X404" s="132"/>
      <c r="Y404" s="132"/>
      <c r="Z404" s="132"/>
    </row>
    <row r="405" spans="1:26" ht="18" customHeight="1">
      <c r="A405" s="147">
        <f t="shared" si="29"/>
        <v>0</v>
      </c>
      <c r="B405" s="148">
        <f t="shared" si="27"/>
        <v>0</v>
      </c>
      <c r="C405" s="149">
        <f>IF(($P$9-SUM($C$9:C404))&gt;0,$AA$9,0)</f>
        <v>0</v>
      </c>
      <c r="D405" s="150">
        <f>IF(($P$10-SUM($D$9:D404))&gt;0,$AA$10,0)</f>
        <v>0</v>
      </c>
      <c r="E405" s="151">
        <f>IF(P$13&gt;1,"未定",ROUND(((P$9-SUM(C$9:C404))*P$14/100)/12,0))</f>
        <v>0</v>
      </c>
      <c r="F405" s="152">
        <f t="shared" si="26"/>
        <v>0</v>
      </c>
      <c r="G405" s="794" t="s">
        <v>569</v>
      </c>
      <c r="H405" s="795"/>
      <c r="I405" s="153"/>
      <c r="J405" s="153"/>
      <c r="K405" s="153"/>
      <c r="L405" s="153"/>
      <c r="M405" s="155">
        <f t="shared" si="28"/>
        <v>0</v>
      </c>
      <c r="N405" s="173"/>
      <c r="X405" s="132"/>
      <c r="Y405" s="132"/>
      <c r="Z405" s="132"/>
    </row>
    <row r="406" spans="1:26" ht="18" customHeight="1">
      <c r="A406" s="159">
        <f t="shared" si="29"/>
        <v>0</v>
      </c>
      <c r="B406" s="160">
        <f t="shared" si="27"/>
        <v>0</v>
      </c>
      <c r="C406" s="161">
        <f>IF(($P$9-SUM($C$9:C405))&gt;0,$AA$9,0)</f>
        <v>0</v>
      </c>
      <c r="D406" s="162">
        <f>IF(($P$10-SUM($D$9:D405))&gt;0,$AA$10,0)</f>
        <v>0</v>
      </c>
      <c r="E406" s="163">
        <f>IF(P$13&gt;1,"未定",ROUND(((P$9-SUM(C$9:C405))*P$14/100)/12,0))</f>
        <v>0</v>
      </c>
      <c r="F406" s="164">
        <f t="shared" si="26"/>
        <v>0</v>
      </c>
      <c r="G406" s="796"/>
      <c r="H406" s="797"/>
      <c r="I406" s="165"/>
      <c r="J406" s="165"/>
      <c r="K406" s="165"/>
      <c r="L406" s="165"/>
      <c r="M406" s="166">
        <f t="shared" si="28"/>
        <v>0</v>
      </c>
      <c r="N406" s="173"/>
      <c r="X406" s="132"/>
      <c r="Y406" s="132"/>
      <c r="Z406" s="132"/>
    </row>
    <row r="407" spans="1:26" ht="18" customHeight="1">
      <c r="A407" s="159">
        <f t="shared" si="29"/>
        <v>0</v>
      </c>
      <c r="B407" s="160">
        <f t="shared" si="27"/>
        <v>0</v>
      </c>
      <c r="C407" s="161">
        <f>IF(($P$9-SUM($C$9:C406))&gt;0,$AA$9,0)</f>
        <v>0</v>
      </c>
      <c r="D407" s="162">
        <f>IF(($P$10-SUM($D$9:D406))&gt;0,$AA$10,0)</f>
        <v>0</v>
      </c>
      <c r="E407" s="163">
        <f>IF(P$13&gt;1,"未定",ROUND(((P$9-SUM(C$9:C406))*P$14/100)/12,0))</f>
        <v>0</v>
      </c>
      <c r="F407" s="164">
        <f t="shared" si="26"/>
        <v>0</v>
      </c>
      <c r="G407" s="796"/>
      <c r="H407" s="797"/>
      <c r="I407" s="165"/>
      <c r="J407" s="165"/>
      <c r="K407" s="165"/>
      <c r="L407" s="165"/>
      <c r="M407" s="166">
        <f t="shared" si="28"/>
        <v>0</v>
      </c>
      <c r="N407" s="173"/>
      <c r="X407" s="132"/>
      <c r="Y407" s="132"/>
      <c r="Z407" s="132"/>
    </row>
    <row r="408" spans="1:26" ht="18" customHeight="1">
      <c r="A408" s="159">
        <f t="shared" si="29"/>
        <v>0</v>
      </c>
      <c r="B408" s="160">
        <f t="shared" si="27"/>
        <v>0</v>
      </c>
      <c r="C408" s="161">
        <f>IF(($P$9-SUM($C$9:C407))&gt;0,$AA$9,0)</f>
        <v>0</v>
      </c>
      <c r="D408" s="162">
        <f>IF(($P$10-SUM($D$9:D407))&gt;0,$AA$10,0)</f>
        <v>0</v>
      </c>
      <c r="E408" s="163">
        <f>IF(P$13&gt;1,"未定",ROUND(((P$9-SUM(C$9:C407))*P$14/100)/12,0))</f>
        <v>0</v>
      </c>
      <c r="F408" s="164">
        <f t="shared" si="26"/>
        <v>0</v>
      </c>
      <c r="G408" s="796"/>
      <c r="H408" s="797"/>
      <c r="I408" s="165"/>
      <c r="J408" s="165"/>
      <c r="K408" s="165"/>
      <c r="L408" s="165"/>
      <c r="M408" s="166">
        <f t="shared" si="28"/>
        <v>0</v>
      </c>
      <c r="N408" s="173"/>
      <c r="X408" s="132"/>
      <c r="Y408" s="132"/>
      <c r="Z408" s="132"/>
    </row>
    <row r="409" spans="1:26" ht="18" customHeight="1">
      <c r="A409" s="159">
        <f t="shared" si="29"/>
        <v>0</v>
      </c>
      <c r="B409" s="160">
        <f t="shared" si="27"/>
        <v>0</v>
      </c>
      <c r="C409" s="161">
        <f>IF(($P$9-SUM($C$9:C408))&gt;0,$AA$9,0)</f>
        <v>0</v>
      </c>
      <c r="D409" s="162">
        <f>IF(($P$10-SUM($D$9:D408))&gt;0,$AA$10,0)</f>
        <v>0</v>
      </c>
      <c r="E409" s="163">
        <f>IF(P$13&gt;1,"未定",ROUND(((P$9-SUM(C$9:C408))*P$14/100)/12,0))</f>
        <v>0</v>
      </c>
      <c r="F409" s="164">
        <f t="shared" si="26"/>
        <v>0</v>
      </c>
      <c r="G409" s="796"/>
      <c r="H409" s="797"/>
      <c r="I409" s="165"/>
      <c r="J409" s="165"/>
      <c r="K409" s="165"/>
      <c r="L409" s="165"/>
      <c r="M409" s="166">
        <f t="shared" si="28"/>
        <v>0</v>
      </c>
      <c r="N409" s="173"/>
      <c r="X409" s="132"/>
      <c r="Y409" s="132"/>
      <c r="Z409" s="132"/>
    </row>
    <row r="410" spans="1:26" ht="18" customHeight="1">
      <c r="A410" s="159">
        <f t="shared" si="29"/>
        <v>0</v>
      </c>
      <c r="B410" s="160">
        <f t="shared" si="27"/>
        <v>0</v>
      </c>
      <c r="C410" s="161">
        <f>IF(($P$9-SUM($C$9:C409))&gt;0,$AA$9,0)</f>
        <v>0</v>
      </c>
      <c r="D410" s="162">
        <f>IF(($P$10-SUM($D$9:D409))&gt;0,$AA$10,0)</f>
        <v>0</v>
      </c>
      <c r="E410" s="163">
        <f>IF(P$13&gt;1,"未定",ROUND(((P$9-SUM(C$9:C409))*P$14/100)/12,0))</f>
        <v>0</v>
      </c>
      <c r="F410" s="164">
        <f t="shared" si="26"/>
        <v>0</v>
      </c>
      <c r="G410" s="796"/>
      <c r="H410" s="797"/>
      <c r="I410" s="165"/>
      <c r="J410" s="165"/>
      <c r="K410" s="165"/>
      <c r="L410" s="165"/>
      <c r="M410" s="166">
        <f t="shared" si="28"/>
        <v>0</v>
      </c>
      <c r="N410" s="173"/>
      <c r="X410" s="132"/>
      <c r="Y410" s="132"/>
      <c r="Z410" s="132"/>
    </row>
    <row r="411" spans="1:26" ht="18" customHeight="1">
      <c r="A411" s="159">
        <f t="shared" si="29"/>
        <v>0</v>
      </c>
      <c r="B411" s="160">
        <f t="shared" si="27"/>
        <v>0</v>
      </c>
      <c r="C411" s="161">
        <f>IF(($P$9-SUM($C$9:C410))&gt;0,$AA$9,0)</f>
        <v>0</v>
      </c>
      <c r="D411" s="162">
        <f>IF(($P$10-SUM($D$9:D410))&gt;0,$AA$10,0)</f>
        <v>0</v>
      </c>
      <c r="E411" s="163">
        <f>IF(P$13&gt;1,"未定",ROUND(((P$9-SUM(C$9:C410))*P$14/100)/12,0))</f>
        <v>0</v>
      </c>
      <c r="F411" s="164">
        <f t="shared" si="26"/>
        <v>0</v>
      </c>
      <c r="G411" s="796"/>
      <c r="H411" s="797"/>
      <c r="I411" s="165"/>
      <c r="J411" s="165"/>
      <c r="K411" s="165"/>
      <c r="L411" s="165"/>
      <c r="M411" s="166">
        <f t="shared" si="28"/>
        <v>0</v>
      </c>
      <c r="N411" s="173"/>
      <c r="X411" s="132"/>
      <c r="Y411" s="132"/>
      <c r="Z411" s="132"/>
    </row>
    <row r="412" spans="1:26" ht="18" customHeight="1">
      <c r="A412" s="159">
        <f t="shared" si="29"/>
        <v>0</v>
      </c>
      <c r="B412" s="160">
        <f t="shared" si="27"/>
        <v>0</v>
      </c>
      <c r="C412" s="161">
        <f>IF(($P$9-SUM($C$9:C411))&gt;0,$AA$9,0)</f>
        <v>0</v>
      </c>
      <c r="D412" s="162">
        <f>IF(($P$10-SUM($D$9:D411))&gt;0,$AA$10,0)</f>
        <v>0</v>
      </c>
      <c r="E412" s="163">
        <f>IF(P$13&gt;1,"未定",ROUND(((P$9-SUM(C$9:C411))*P$14/100)/12,0))</f>
        <v>0</v>
      </c>
      <c r="F412" s="164">
        <f t="shared" si="26"/>
        <v>0</v>
      </c>
      <c r="G412" s="796"/>
      <c r="H412" s="797"/>
      <c r="I412" s="165"/>
      <c r="J412" s="165"/>
      <c r="K412" s="165"/>
      <c r="L412" s="165"/>
      <c r="M412" s="166">
        <f t="shared" si="28"/>
        <v>0</v>
      </c>
      <c r="N412" s="173"/>
      <c r="X412" s="132"/>
      <c r="Y412" s="132"/>
      <c r="Z412" s="132"/>
    </row>
    <row r="413" spans="1:26" ht="18" customHeight="1">
      <c r="A413" s="159">
        <f t="shared" si="29"/>
        <v>0</v>
      </c>
      <c r="B413" s="160">
        <f t="shared" si="27"/>
        <v>0</v>
      </c>
      <c r="C413" s="161">
        <f>IF(($P$9-SUM($C$9:C412))&gt;0,$AA$9,0)</f>
        <v>0</v>
      </c>
      <c r="D413" s="162">
        <f>IF(($P$10-SUM($D$9:D412))&gt;0,$AA$10,0)</f>
        <v>0</v>
      </c>
      <c r="E413" s="163">
        <f>IF(P$13&gt;1,"未定",ROUND(((P$9-SUM(C$9:C412))*P$14/100)/12,0))</f>
        <v>0</v>
      </c>
      <c r="F413" s="164">
        <f t="shared" si="26"/>
        <v>0</v>
      </c>
      <c r="G413" s="796"/>
      <c r="H413" s="797"/>
      <c r="I413" s="165"/>
      <c r="J413" s="165"/>
      <c r="K413" s="165"/>
      <c r="L413" s="165"/>
      <c r="M413" s="166">
        <f t="shared" si="28"/>
        <v>0</v>
      </c>
      <c r="N413" s="173"/>
      <c r="X413" s="132"/>
      <c r="Y413" s="132"/>
      <c r="Z413" s="132"/>
    </row>
    <row r="414" spans="1:26" ht="18" customHeight="1">
      <c r="A414" s="159">
        <f t="shared" si="29"/>
        <v>0</v>
      </c>
      <c r="B414" s="160">
        <f t="shared" si="27"/>
        <v>0</v>
      </c>
      <c r="C414" s="161">
        <f>IF(($P$9-SUM($C$9:C413))&gt;0,$AA$9,0)</f>
        <v>0</v>
      </c>
      <c r="D414" s="162">
        <f>IF(($P$10-SUM($D$9:D413))&gt;0,$AA$10,0)</f>
        <v>0</v>
      </c>
      <c r="E414" s="163">
        <f>IF(P$13&gt;1,"未定",ROUND(((P$9-SUM(C$9:C413))*P$14/100)/12,0))</f>
        <v>0</v>
      </c>
      <c r="F414" s="164">
        <f t="shared" si="26"/>
        <v>0</v>
      </c>
      <c r="G414" s="174" t="s">
        <v>496</v>
      </c>
      <c r="H414" s="206">
        <f>IF(P$13&gt;1,"未定",SUM(F405:F416))</f>
        <v>0</v>
      </c>
      <c r="I414" s="165"/>
      <c r="J414" s="165"/>
      <c r="K414" s="165"/>
      <c r="L414" s="165"/>
      <c r="M414" s="166">
        <f t="shared" si="28"/>
        <v>0</v>
      </c>
      <c r="N414" s="173"/>
      <c r="X414" s="132"/>
      <c r="Y414" s="132"/>
      <c r="Z414" s="132"/>
    </row>
    <row r="415" spans="1:26" ht="18" customHeight="1">
      <c r="A415" s="159">
        <f t="shared" si="29"/>
        <v>0</v>
      </c>
      <c r="B415" s="160">
        <f t="shared" si="27"/>
        <v>0</v>
      </c>
      <c r="C415" s="161">
        <f>IF(($P$9-SUM($C$9:C414))&gt;0,$AA$9,0)</f>
        <v>0</v>
      </c>
      <c r="D415" s="162">
        <f>IF(($P$10-SUM($D$9:D414))&gt;0,$AA$10,0)</f>
        <v>0</v>
      </c>
      <c r="E415" s="163">
        <f>IF(P$13&gt;1,"未定",ROUND(((P$9-SUM(C$9:C414))*P$14/100)/12,0))</f>
        <v>0</v>
      </c>
      <c r="F415" s="164">
        <f t="shared" si="26"/>
        <v>0</v>
      </c>
      <c r="G415" s="178" t="s">
        <v>527</v>
      </c>
      <c r="H415" s="179">
        <f>SUM(B405:B416)</f>
        <v>0</v>
      </c>
      <c r="I415" s="165"/>
      <c r="J415" s="165"/>
      <c r="K415" s="165"/>
      <c r="L415" s="165"/>
      <c r="M415" s="166">
        <f t="shared" si="28"/>
        <v>0</v>
      </c>
      <c r="N415" s="173"/>
      <c r="X415" s="132"/>
      <c r="Y415" s="132"/>
      <c r="Z415" s="132"/>
    </row>
    <row r="416" spans="1:26" ht="18" customHeight="1">
      <c r="A416" s="182">
        <f t="shared" si="29"/>
        <v>0</v>
      </c>
      <c r="B416" s="183">
        <f t="shared" si="27"/>
        <v>0</v>
      </c>
      <c r="C416" s="184">
        <f>IF(($P$9-SUM($C$9:C415))&gt;0,$AA$9,0)</f>
        <v>0</v>
      </c>
      <c r="D416" s="185">
        <f>IF(($P$10-SUM($D$9:D415))&gt;0,$AA$10,0)</f>
        <v>0</v>
      </c>
      <c r="E416" s="186">
        <f>IF(P$13&gt;1,"未定",ROUND(((P$9-SUM(C$9:C415))*P$14/100)/12,0))</f>
        <v>0</v>
      </c>
      <c r="F416" s="187">
        <f t="shared" si="26"/>
        <v>0</v>
      </c>
      <c r="G416" s="188" t="s">
        <v>529</v>
      </c>
      <c r="H416" s="189">
        <f>IF(P$13&gt;1,"未定",SUM(E405:E416))</f>
        <v>0</v>
      </c>
      <c r="I416" s="190"/>
      <c r="J416" s="190"/>
      <c r="K416" s="190"/>
      <c r="L416" s="190"/>
      <c r="M416" s="191">
        <f t="shared" si="28"/>
        <v>0</v>
      </c>
      <c r="N416" s="173"/>
      <c r="X416" s="132"/>
      <c r="Y416" s="132"/>
      <c r="Z416" s="132"/>
    </row>
    <row r="417" spans="1:26" ht="18" customHeight="1">
      <c r="A417" s="147">
        <f t="shared" si="29"/>
        <v>0</v>
      </c>
      <c r="B417" s="148">
        <f t="shared" si="27"/>
        <v>0</v>
      </c>
      <c r="C417" s="149">
        <f>IF(($P$9-SUM($C$9:C416))&gt;0,$AA$9,0)</f>
        <v>0</v>
      </c>
      <c r="D417" s="150">
        <f>IF(($P$10-SUM($D$9:D416))&gt;0,$AA$10,0)</f>
        <v>0</v>
      </c>
      <c r="E417" s="151">
        <f>IF(P$13&gt;1,"未定",ROUND(((P$9-SUM(C$9:C416))*P$14/100)/12,0))</f>
        <v>0</v>
      </c>
      <c r="F417" s="152">
        <f t="shared" si="26"/>
        <v>0</v>
      </c>
      <c r="G417" s="794" t="s">
        <v>570</v>
      </c>
      <c r="H417" s="795"/>
      <c r="I417" s="153"/>
      <c r="J417" s="153"/>
      <c r="K417" s="153"/>
      <c r="L417" s="153"/>
      <c r="M417" s="155">
        <f t="shared" si="28"/>
        <v>0</v>
      </c>
      <c r="N417" s="173"/>
      <c r="X417" s="132"/>
      <c r="Y417" s="132"/>
      <c r="Z417" s="132"/>
    </row>
    <row r="418" spans="1:26" ht="18" customHeight="1">
      <c r="A418" s="159">
        <f t="shared" si="29"/>
        <v>0</v>
      </c>
      <c r="B418" s="160">
        <f t="shared" si="27"/>
        <v>0</v>
      </c>
      <c r="C418" s="161">
        <f>IF(($P$9-SUM($C$9:C417))&gt;0,$AA$9,0)</f>
        <v>0</v>
      </c>
      <c r="D418" s="162">
        <f>IF(($P$10-SUM($D$9:D417))&gt;0,$AA$10,0)</f>
        <v>0</v>
      </c>
      <c r="E418" s="163">
        <f>IF(P$13&gt;1,"未定",ROUND(((P$9-SUM(C$9:C417))*P$14/100)/12,0))</f>
        <v>0</v>
      </c>
      <c r="F418" s="164">
        <f t="shared" si="26"/>
        <v>0</v>
      </c>
      <c r="G418" s="796"/>
      <c r="H418" s="797"/>
      <c r="I418" s="165"/>
      <c r="J418" s="165"/>
      <c r="K418" s="165"/>
      <c r="L418" s="165"/>
      <c r="M418" s="166">
        <f t="shared" si="28"/>
        <v>0</v>
      </c>
      <c r="N418" s="173"/>
      <c r="X418" s="132"/>
      <c r="Y418" s="132"/>
      <c r="Z418" s="132"/>
    </row>
    <row r="419" spans="1:26" ht="18" customHeight="1">
      <c r="A419" s="159">
        <f t="shared" si="29"/>
        <v>0</v>
      </c>
      <c r="B419" s="160">
        <f t="shared" si="27"/>
        <v>0</v>
      </c>
      <c r="C419" s="161">
        <f>IF(($P$9-SUM($C$9:C418))&gt;0,$AA$9,0)</f>
        <v>0</v>
      </c>
      <c r="D419" s="162">
        <f>IF(($P$10-SUM($D$9:D418))&gt;0,$AA$10,0)</f>
        <v>0</v>
      </c>
      <c r="E419" s="163">
        <f>IF(P$13&gt;1,"未定",ROUND(((P$9-SUM(C$9:C418))*P$14/100)/12,0))</f>
        <v>0</v>
      </c>
      <c r="F419" s="164">
        <f t="shared" si="26"/>
        <v>0</v>
      </c>
      <c r="G419" s="796"/>
      <c r="H419" s="797"/>
      <c r="I419" s="165"/>
      <c r="J419" s="165"/>
      <c r="K419" s="165"/>
      <c r="L419" s="165"/>
      <c r="M419" s="166">
        <f t="shared" si="28"/>
        <v>0</v>
      </c>
      <c r="N419" s="173"/>
      <c r="X419" s="132"/>
      <c r="Y419" s="132"/>
      <c r="Z419" s="132"/>
    </row>
    <row r="420" spans="1:26" ht="18" customHeight="1">
      <c r="A420" s="159">
        <f t="shared" si="29"/>
        <v>0</v>
      </c>
      <c r="B420" s="160">
        <f t="shared" si="27"/>
        <v>0</v>
      </c>
      <c r="C420" s="161">
        <f>IF(($P$9-SUM($C$9:C419))&gt;0,$AA$9,0)</f>
        <v>0</v>
      </c>
      <c r="D420" s="162">
        <f>IF(($P$10-SUM($D$9:D419))&gt;0,$AA$10,0)</f>
        <v>0</v>
      </c>
      <c r="E420" s="163">
        <f>IF(P$13&gt;1,"未定",ROUND(((P$9-SUM(C$9:C419))*P$14/100)/12,0))</f>
        <v>0</v>
      </c>
      <c r="F420" s="164">
        <f t="shared" si="26"/>
        <v>0</v>
      </c>
      <c r="G420" s="796"/>
      <c r="H420" s="797"/>
      <c r="I420" s="165"/>
      <c r="J420" s="165"/>
      <c r="K420" s="165"/>
      <c r="L420" s="165"/>
      <c r="M420" s="166">
        <f t="shared" si="28"/>
        <v>0</v>
      </c>
      <c r="N420" s="173"/>
      <c r="X420" s="132"/>
      <c r="Y420" s="132"/>
      <c r="Z420" s="132"/>
    </row>
    <row r="421" spans="1:26" ht="18" customHeight="1">
      <c r="A421" s="159">
        <f t="shared" si="29"/>
        <v>0</v>
      </c>
      <c r="B421" s="160">
        <f t="shared" si="27"/>
        <v>0</v>
      </c>
      <c r="C421" s="161">
        <f>IF(($P$9-SUM($C$9:C420))&gt;0,$AA$9,0)</f>
        <v>0</v>
      </c>
      <c r="D421" s="162">
        <f>IF(($P$10-SUM($D$9:D420))&gt;0,$AA$10,0)</f>
        <v>0</v>
      </c>
      <c r="E421" s="163">
        <f>IF(P$13&gt;1,"未定",ROUND(((P$9-SUM(C$9:C420))*P$14/100)/12,0))</f>
        <v>0</v>
      </c>
      <c r="F421" s="164">
        <f t="shared" si="26"/>
        <v>0</v>
      </c>
      <c r="G421" s="796"/>
      <c r="H421" s="797"/>
      <c r="I421" s="165"/>
      <c r="J421" s="165"/>
      <c r="K421" s="165"/>
      <c r="L421" s="165"/>
      <c r="M421" s="166">
        <f t="shared" si="28"/>
        <v>0</v>
      </c>
      <c r="N421" s="173"/>
      <c r="X421" s="132"/>
      <c r="Y421" s="132"/>
      <c r="Z421" s="132"/>
    </row>
    <row r="422" spans="1:26" ht="18" customHeight="1">
      <c r="A422" s="159">
        <f t="shared" si="29"/>
        <v>0</v>
      </c>
      <c r="B422" s="160">
        <f t="shared" si="27"/>
        <v>0</v>
      </c>
      <c r="C422" s="161">
        <f>IF(($P$9-SUM($C$9:C421))&gt;0,$AA$9,0)</f>
        <v>0</v>
      </c>
      <c r="D422" s="162">
        <f>IF(($P$10-SUM($D$9:D421))&gt;0,$AA$10,0)</f>
        <v>0</v>
      </c>
      <c r="E422" s="163">
        <f>IF(P$13&gt;1,"未定",ROUND(((P$9-SUM(C$9:C421))*P$14/100)/12,0))</f>
        <v>0</v>
      </c>
      <c r="F422" s="164">
        <f t="shared" si="26"/>
        <v>0</v>
      </c>
      <c r="G422" s="796"/>
      <c r="H422" s="797"/>
      <c r="I422" s="165"/>
      <c r="J422" s="165"/>
      <c r="K422" s="165"/>
      <c r="L422" s="165"/>
      <c r="M422" s="166">
        <f t="shared" si="28"/>
        <v>0</v>
      </c>
      <c r="N422" s="173"/>
      <c r="X422" s="132"/>
      <c r="Y422" s="132"/>
      <c r="Z422" s="132"/>
    </row>
    <row r="423" spans="1:26" ht="18" customHeight="1">
      <c r="A423" s="159">
        <f t="shared" si="29"/>
        <v>0</v>
      </c>
      <c r="B423" s="160">
        <f t="shared" si="27"/>
        <v>0</v>
      </c>
      <c r="C423" s="161">
        <f>IF(($P$9-SUM($C$9:C422))&gt;0,$AA$9,0)</f>
        <v>0</v>
      </c>
      <c r="D423" s="162">
        <f>IF(($P$10-SUM($D$9:D422))&gt;0,$AA$10,0)</f>
        <v>0</v>
      </c>
      <c r="E423" s="163">
        <f>IF(P$13&gt;1,"未定",ROUND(((P$9-SUM(C$9:C422))*P$14/100)/12,0))</f>
        <v>0</v>
      </c>
      <c r="F423" s="164">
        <f t="shared" si="26"/>
        <v>0</v>
      </c>
      <c r="G423" s="796"/>
      <c r="H423" s="797"/>
      <c r="I423" s="165"/>
      <c r="J423" s="165"/>
      <c r="K423" s="165"/>
      <c r="L423" s="165"/>
      <c r="M423" s="166">
        <f t="shared" si="28"/>
        <v>0</v>
      </c>
      <c r="N423" s="173"/>
      <c r="X423" s="132"/>
      <c r="Y423" s="132"/>
      <c r="Z423" s="132"/>
    </row>
    <row r="424" spans="1:26" ht="18" customHeight="1">
      <c r="A424" s="159">
        <f t="shared" si="29"/>
        <v>0</v>
      </c>
      <c r="B424" s="160">
        <f t="shared" si="27"/>
        <v>0</v>
      </c>
      <c r="C424" s="161">
        <f>IF(($P$9-SUM($C$9:C423))&gt;0,$AA$9,0)</f>
        <v>0</v>
      </c>
      <c r="D424" s="162">
        <f>IF(($P$10-SUM($D$9:D423))&gt;0,$AA$10,0)</f>
        <v>0</v>
      </c>
      <c r="E424" s="163">
        <f>IF(P$13&gt;1,"未定",ROUND(((P$9-SUM(C$9:C423))*P$14/100)/12,0))</f>
        <v>0</v>
      </c>
      <c r="F424" s="164">
        <f t="shared" si="26"/>
        <v>0</v>
      </c>
      <c r="G424" s="796"/>
      <c r="H424" s="797"/>
      <c r="I424" s="165"/>
      <c r="J424" s="165"/>
      <c r="K424" s="165"/>
      <c r="L424" s="165"/>
      <c r="M424" s="166">
        <f t="shared" si="28"/>
        <v>0</v>
      </c>
      <c r="N424" s="173"/>
      <c r="X424" s="132"/>
      <c r="Y424" s="132"/>
      <c r="Z424" s="132"/>
    </row>
    <row r="425" spans="1:26" ht="18" customHeight="1">
      <c r="A425" s="159">
        <f t="shared" si="29"/>
        <v>0</v>
      </c>
      <c r="B425" s="160">
        <f t="shared" si="27"/>
        <v>0</v>
      </c>
      <c r="C425" s="161">
        <f>IF(($P$9-SUM($C$9:C424))&gt;0,$AA$9,0)</f>
        <v>0</v>
      </c>
      <c r="D425" s="162">
        <f>IF(($P$10-SUM($D$9:D424))&gt;0,$AA$10,0)</f>
        <v>0</v>
      </c>
      <c r="E425" s="163">
        <f>IF(P$13&gt;1,"未定",ROUND(((P$9-SUM(C$9:C424))*P$14/100)/12,0))</f>
        <v>0</v>
      </c>
      <c r="F425" s="164">
        <f t="shared" si="26"/>
        <v>0</v>
      </c>
      <c r="G425" s="796"/>
      <c r="H425" s="797"/>
      <c r="I425" s="165"/>
      <c r="J425" s="165"/>
      <c r="K425" s="165"/>
      <c r="L425" s="165"/>
      <c r="M425" s="166">
        <f t="shared" si="28"/>
        <v>0</v>
      </c>
      <c r="N425" s="173"/>
      <c r="X425" s="132"/>
      <c r="Y425" s="132"/>
      <c r="Z425" s="132"/>
    </row>
    <row r="426" spans="1:26" ht="18" customHeight="1">
      <c r="A426" s="159">
        <f t="shared" si="29"/>
        <v>0</v>
      </c>
      <c r="B426" s="160">
        <f t="shared" si="27"/>
        <v>0</v>
      </c>
      <c r="C426" s="161">
        <f>IF(($P$9-SUM($C$9:C425))&gt;0,$AA$9,0)</f>
        <v>0</v>
      </c>
      <c r="D426" s="162">
        <f>IF(($P$10-SUM($D$9:D425))&gt;0,$AA$10,0)</f>
        <v>0</v>
      </c>
      <c r="E426" s="163">
        <f>IF(P$13&gt;1,"未定",ROUND(((P$9-SUM(C$9:C425))*P$14/100)/12,0))</f>
        <v>0</v>
      </c>
      <c r="F426" s="164">
        <f t="shared" si="26"/>
        <v>0</v>
      </c>
      <c r="G426" s="174" t="s">
        <v>496</v>
      </c>
      <c r="H426" s="206">
        <f>IF(P$13&gt;1,"未定",SUM(F417:F428))</f>
        <v>0</v>
      </c>
      <c r="I426" s="165"/>
      <c r="J426" s="165"/>
      <c r="K426" s="165"/>
      <c r="L426" s="165"/>
      <c r="M426" s="166">
        <f t="shared" si="28"/>
        <v>0</v>
      </c>
      <c r="N426" s="173"/>
      <c r="X426" s="132"/>
      <c r="Y426" s="132"/>
      <c r="Z426" s="132"/>
    </row>
    <row r="427" spans="1:26" ht="18" customHeight="1">
      <c r="A427" s="159">
        <f t="shared" si="29"/>
        <v>0</v>
      </c>
      <c r="B427" s="160">
        <f t="shared" si="27"/>
        <v>0</v>
      </c>
      <c r="C427" s="161">
        <f>IF(($P$9-SUM($C$9:C426))&gt;0,$AA$9,0)</f>
        <v>0</v>
      </c>
      <c r="D427" s="162">
        <f>IF(($P$10-SUM($D$9:D426))&gt;0,$AA$10,0)</f>
        <v>0</v>
      </c>
      <c r="E427" s="163">
        <f>IF(P$13&gt;1,"未定",ROUND(((P$9-SUM(C$9:C426))*P$14/100)/12,0))</f>
        <v>0</v>
      </c>
      <c r="F427" s="164">
        <f t="shared" si="26"/>
        <v>0</v>
      </c>
      <c r="G427" s="178" t="s">
        <v>527</v>
      </c>
      <c r="H427" s="179">
        <f>SUM(B417:B428)</f>
        <v>0</v>
      </c>
      <c r="I427" s="165"/>
      <c r="J427" s="165"/>
      <c r="K427" s="165"/>
      <c r="L427" s="165"/>
      <c r="M427" s="166">
        <f t="shared" si="28"/>
        <v>0</v>
      </c>
      <c r="N427" s="173"/>
      <c r="X427" s="132"/>
      <c r="Y427" s="132"/>
      <c r="Z427" s="132"/>
    </row>
    <row r="428" spans="1:26" ht="18" customHeight="1">
      <c r="A428" s="182">
        <f t="shared" si="29"/>
        <v>0</v>
      </c>
      <c r="B428" s="183">
        <f t="shared" si="27"/>
        <v>0</v>
      </c>
      <c r="C428" s="184">
        <f>IF(($P$9-SUM($C$9:C427))&gt;0,$AA$9,0)</f>
        <v>0</v>
      </c>
      <c r="D428" s="185">
        <f>IF(($P$10-SUM($D$9:D427))&gt;0,$AA$10,0)</f>
        <v>0</v>
      </c>
      <c r="E428" s="186">
        <f>IF(P$13&gt;1,"未定",ROUND(((P$9-SUM(C$9:C427))*P$14/100)/12,0))</f>
        <v>0</v>
      </c>
      <c r="F428" s="187">
        <f t="shared" si="26"/>
        <v>0</v>
      </c>
      <c r="G428" s="188" t="s">
        <v>529</v>
      </c>
      <c r="H428" s="189">
        <f>IF(P$13&gt;1,"未定",SUM(E417:E428))</f>
        <v>0</v>
      </c>
      <c r="I428" s="190"/>
      <c r="J428" s="190"/>
      <c r="K428" s="190"/>
      <c r="L428" s="190"/>
      <c r="M428" s="191">
        <f t="shared" si="28"/>
        <v>0</v>
      </c>
      <c r="N428" s="173"/>
      <c r="X428" s="132"/>
      <c r="Y428" s="132"/>
      <c r="Z428" s="132"/>
    </row>
    <row r="429" spans="1:26" ht="18" customHeight="1">
      <c r="A429" s="147">
        <f t="shared" si="29"/>
        <v>0</v>
      </c>
      <c r="B429" s="148">
        <f t="shared" si="27"/>
        <v>0</v>
      </c>
      <c r="C429" s="149">
        <f>IF(($P$9-SUM($C$9:C428))&gt;0,$AA$9,0)</f>
        <v>0</v>
      </c>
      <c r="D429" s="150">
        <f>IF(($P$10-SUM($D$9:D428))&gt;0,$AA$10,0)</f>
        <v>0</v>
      </c>
      <c r="E429" s="151">
        <f>IF(P$13&gt;1,"未定",ROUND(((P$9-SUM(C$9:C428))*P$14/100)/12,0))</f>
        <v>0</v>
      </c>
      <c r="F429" s="152">
        <f t="shared" si="26"/>
        <v>0</v>
      </c>
      <c r="G429" s="794" t="s">
        <v>571</v>
      </c>
      <c r="H429" s="795"/>
      <c r="I429" s="153"/>
      <c r="J429" s="153"/>
      <c r="K429" s="153"/>
      <c r="L429" s="153"/>
      <c r="M429" s="155">
        <f t="shared" si="28"/>
        <v>0</v>
      </c>
      <c r="N429" s="173"/>
      <c r="X429" s="132"/>
      <c r="Y429" s="132"/>
      <c r="Z429" s="132"/>
    </row>
    <row r="430" spans="1:26" ht="18" customHeight="1">
      <c r="A430" s="159">
        <f t="shared" si="29"/>
        <v>0</v>
      </c>
      <c r="B430" s="160">
        <f t="shared" si="27"/>
        <v>0</v>
      </c>
      <c r="C430" s="161">
        <f>IF(($P$9-SUM($C$9:C429))&gt;0,$AA$9,0)</f>
        <v>0</v>
      </c>
      <c r="D430" s="162">
        <f>IF(($P$10-SUM($D$9:D429))&gt;0,$AA$10,0)</f>
        <v>0</v>
      </c>
      <c r="E430" s="163">
        <f>IF(P$13&gt;1,"未定",ROUND(((P$9-SUM(C$9:C429))*P$14/100)/12,0))</f>
        <v>0</v>
      </c>
      <c r="F430" s="164">
        <f t="shared" si="26"/>
        <v>0</v>
      </c>
      <c r="G430" s="796"/>
      <c r="H430" s="797"/>
      <c r="I430" s="165"/>
      <c r="J430" s="165"/>
      <c r="K430" s="165"/>
      <c r="L430" s="165"/>
      <c r="M430" s="166">
        <f t="shared" si="28"/>
        <v>0</v>
      </c>
      <c r="N430" s="173"/>
      <c r="X430" s="132"/>
      <c r="Y430" s="132"/>
      <c r="Z430" s="132"/>
    </row>
    <row r="431" spans="1:26" ht="18" customHeight="1">
      <c r="A431" s="159">
        <f t="shared" si="29"/>
        <v>0</v>
      </c>
      <c r="B431" s="160">
        <f t="shared" si="27"/>
        <v>0</v>
      </c>
      <c r="C431" s="161">
        <f>IF(($P$9-SUM($C$9:C430))&gt;0,$AA$9,0)</f>
        <v>0</v>
      </c>
      <c r="D431" s="162">
        <f>IF(($P$10-SUM($D$9:D430))&gt;0,$AA$10,0)</f>
        <v>0</v>
      </c>
      <c r="E431" s="163">
        <f>IF(P$13&gt;1,"未定",ROUND(((P$9-SUM(C$9:C430))*P$14/100)/12,0))</f>
        <v>0</v>
      </c>
      <c r="F431" s="164">
        <f t="shared" si="26"/>
        <v>0</v>
      </c>
      <c r="G431" s="796"/>
      <c r="H431" s="797"/>
      <c r="I431" s="165"/>
      <c r="J431" s="165"/>
      <c r="K431" s="165"/>
      <c r="L431" s="165"/>
      <c r="M431" s="166">
        <f t="shared" si="28"/>
        <v>0</v>
      </c>
      <c r="N431" s="173"/>
      <c r="X431" s="132"/>
      <c r="Y431" s="132"/>
      <c r="Z431" s="132"/>
    </row>
    <row r="432" spans="1:26" ht="18" customHeight="1">
      <c r="A432" s="159">
        <f t="shared" si="29"/>
        <v>0</v>
      </c>
      <c r="B432" s="160">
        <f t="shared" si="27"/>
        <v>0</v>
      </c>
      <c r="C432" s="161">
        <f>IF(($P$9-SUM($C$9:C431))&gt;0,$AA$9,0)</f>
        <v>0</v>
      </c>
      <c r="D432" s="162">
        <f>IF(($P$10-SUM($D$9:D431))&gt;0,$AA$10,0)</f>
        <v>0</v>
      </c>
      <c r="E432" s="163">
        <f>IF(P$13&gt;1,"未定",ROUND(((P$9-SUM(C$9:C431))*P$14/100)/12,0))</f>
        <v>0</v>
      </c>
      <c r="F432" s="164">
        <f t="shared" si="26"/>
        <v>0</v>
      </c>
      <c r="G432" s="796"/>
      <c r="H432" s="797"/>
      <c r="I432" s="165"/>
      <c r="J432" s="165"/>
      <c r="K432" s="165"/>
      <c r="L432" s="165"/>
      <c r="M432" s="166">
        <f t="shared" si="28"/>
        <v>0</v>
      </c>
      <c r="N432" s="173"/>
      <c r="X432" s="132"/>
      <c r="Y432" s="132"/>
      <c r="Z432" s="132"/>
    </row>
    <row r="433" spans="1:26" ht="18" customHeight="1">
      <c r="A433" s="159">
        <f t="shared" si="29"/>
        <v>0</v>
      </c>
      <c r="B433" s="160">
        <f t="shared" si="27"/>
        <v>0</v>
      </c>
      <c r="C433" s="161">
        <f>IF(($P$9-SUM($C$9:C432))&gt;0,$AA$9,0)</f>
        <v>0</v>
      </c>
      <c r="D433" s="162">
        <f>IF(($P$10-SUM($D$9:D432))&gt;0,$AA$10,0)</f>
        <v>0</v>
      </c>
      <c r="E433" s="163">
        <f>IF(P$13&gt;1,"未定",ROUND(((P$9-SUM(C$9:C432))*P$14/100)/12,0))</f>
        <v>0</v>
      </c>
      <c r="F433" s="164">
        <f t="shared" si="26"/>
        <v>0</v>
      </c>
      <c r="G433" s="796"/>
      <c r="H433" s="797"/>
      <c r="I433" s="165"/>
      <c r="J433" s="165"/>
      <c r="K433" s="165"/>
      <c r="L433" s="165"/>
      <c r="M433" s="166">
        <f t="shared" si="28"/>
        <v>0</v>
      </c>
      <c r="N433" s="173"/>
      <c r="X433" s="132"/>
      <c r="Y433" s="132"/>
      <c r="Z433" s="132"/>
    </row>
    <row r="434" spans="1:26" ht="18" customHeight="1">
      <c r="A434" s="159">
        <f t="shared" si="29"/>
        <v>0</v>
      </c>
      <c r="B434" s="160">
        <f t="shared" si="27"/>
        <v>0</v>
      </c>
      <c r="C434" s="161">
        <f>IF(($P$9-SUM($C$9:C433))&gt;0,$AA$9,0)</f>
        <v>0</v>
      </c>
      <c r="D434" s="162">
        <f>IF(($P$10-SUM($D$9:D433))&gt;0,$AA$10,0)</f>
        <v>0</v>
      </c>
      <c r="E434" s="163">
        <f>IF(P$13&gt;1,"未定",ROUND(((P$9-SUM(C$9:C433))*P$14/100)/12,0))</f>
        <v>0</v>
      </c>
      <c r="F434" s="164">
        <f t="shared" si="26"/>
        <v>0</v>
      </c>
      <c r="G434" s="796"/>
      <c r="H434" s="797"/>
      <c r="I434" s="165"/>
      <c r="J434" s="165"/>
      <c r="K434" s="165"/>
      <c r="L434" s="165"/>
      <c r="M434" s="166">
        <f t="shared" si="28"/>
        <v>0</v>
      </c>
      <c r="N434" s="173"/>
      <c r="X434" s="132"/>
      <c r="Y434" s="132"/>
      <c r="Z434" s="132"/>
    </row>
    <row r="435" spans="1:26" ht="18" customHeight="1">
      <c r="A435" s="159">
        <f t="shared" si="29"/>
        <v>0</v>
      </c>
      <c r="B435" s="160">
        <f t="shared" si="27"/>
        <v>0</v>
      </c>
      <c r="C435" s="161">
        <f>IF(($P$9-SUM($C$9:C434))&gt;0,$AA$9,0)</f>
        <v>0</v>
      </c>
      <c r="D435" s="162">
        <f>IF(($P$10-SUM($D$9:D434))&gt;0,$AA$10,0)</f>
        <v>0</v>
      </c>
      <c r="E435" s="163">
        <f>IF(P$13&gt;1,"未定",ROUND(((P$9-SUM(C$9:C434))*P$14/100)/12,0))</f>
        <v>0</v>
      </c>
      <c r="F435" s="164">
        <f t="shared" si="26"/>
        <v>0</v>
      </c>
      <c r="G435" s="796"/>
      <c r="H435" s="797"/>
      <c r="I435" s="165"/>
      <c r="J435" s="165"/>
      <c r="K435" s="165"/>
      <c r="L435" s="165"/>
      <c r="M435" s="166">
        <f t="shared" si="28"/>
        <v>0</v>
      </c>
      <c r="N435" s="173"/>
      <c r="X435" s="132"/>
      <c r="Y435" s="132"/>
      <c r="Z435" s="132"/>
    </row>
    <row r="436" spans="1:26" ht="18" customHeight="1">
      <c r="A436" s="159">
        <f t="shared" si="29"/>
        <v>0</v>
      </c>
      <c r="B436" s="160">
        <f t="shared" si="27"/>
        <v>0</v>
      </c>
      <c r="C436" s="161">
        <f>IF(($P$9-SUM($C$9:C435))&gt;0,$AA$9,0)</f>
        <v>0</v>
      </c>
      <c r="D436" s="162">
        <f>IF(($P$10-SUM($D$9:D435))&gt;0,$AA$10,0)</f>
        <v>0</v>
      </c>
      <c r="E436" s="163">
        <f>IF(P$13&gt;1,"未定",ROUND(((P$9-SUM(C$9:C435))*P$14/100)/12,0))</f>
        <v>0</v>
      </c>
      <c r="F436" s="164">
        <f t="shared" si="26"/>
        <v>0</v>
      </c>
      <c r="G436" s="796"/>
      <c r="H436" s="797"/>
      <c r="I436" s="165"/>
      <c r="J436" s="165"/>
      <c r="K436" s="165"/>
      <c r="L436" s="165"/>
      <c r="M436" s="166">
        <f t="shared" si="28"/>
        <v>0</v>
      </c>
      <c r="N436" s="173"/>
      <c r="X436" s="132"/>
      <c r="Y436" s="132"/>
      <c r="Z436" s="132"/>
    </row>
    <row r="437" spans="1:26" ht="18" customHeight="1">
      <c r="A437" s="159">
        <f t="shared" si="29"/>
        <v>0</v>
      </c>
      <c r="B437" s="160">
        <f t="shared" si="27"/>
        <v>0</v>
      </c>
      <c r="C437" s="161">
        <f>IF(($P$9-SUM($C$9:C436))&gt;0,$AA$9,0)</f>
        <v>0</v>
      </c>
      <c r="D437" s="162">
        <f>IF(($P$10-SUM($D$9:D436))&gt;0,$AA$10,0)</f>
        <v>0</v>
      </c>
      <c r="E437" s="163">
        <f>IF(P$13&gt;1,"未定",ROUND(((P$9-SUM(C$9:C436))*P$14/100)/12,0))</f>
        <v>0</v>
      </c>
      <c r="F437" s="164">
        <f t="shared" si="26"/>
        <v>0</v>
      </c>
      <c r="G437" s="796"/>
      <c r="H437" s="797"/>
      <c r="I437" s="165"/>
      <c r="J437" s="165"/>
      <c r="K437" s="165"/>
      <c r="L437" s="165"/>
      <c r="M437" s="166">
        <f t="shared" si="28"/>
        <v>0</v>
      </c>
      <c r="N437" s="173"/>
      <c r="X437" s="132"/>
      <c r="Y437" s="132"/>
      <c r="Z437" s="132"/>
    </row>
    <row r="438" spans="1:26" ht="18" customHeight="1">
      <c r="A438" s="159">
        <f t="shared" si="29"/>
        <v>0</v>
      </c>
      <c r="B438" s="160">
        <f t="shared" si="27"/>
        <v>0</v>
      </c>
      <c r="C438" s="161">
        <f>IF(($P$9-SUM($C$9:C437))&gt;0,$AA$9,0)</f>
        <v>0</v>
      </c>
      <c r="D438" s="162">
        <f>IF(($P$10-SUM($D$9:D437))&gt;0,$AA$10,0)</f>
        <v>0</v>
      </c>
      <c r="E438" s="163">
        <f>IF(P$13&gt;1,"未定",ROUND(((P$9-SUM(C$9:C437))*P$14/100)/12,0))</f>
        <v>0</v>
      </c>
      <c r="F438" s="164">
        <f t="shared" si="26"/>
        <v>0</v>
      </c>
      <c r="G438" s="174" t="s">
        <v>496</v>
      </c>
      <c r="H438" s="206">
        <f>IF(P$13&gt;1,"未定",SUM(F429:F440))</f>
        <v>0</v>
      </c>
      <c r="I438" s="165"/>
      <c r="J438" s="165"/>
      <c r="K438" s="165"/>
      <c r="L438" s="165"/>
      <c r="M438" s="166">
        <f t="shared" si="28"/>
        <v>0</v>
      </c>
      <c r="N438" s="173"/>
      <c r="X438" s="132"/>
      <c r="Y438" s="132"/>
      <c r="Z438" s="132"/>
    </row>
    <row r="439" spans="1:26" ht="18" customHeight="1">
      <c r="A439" s="159">
        <f t="shared" si="29"/>
        <v>0</v>
      </c>
      <c r="B439" s="160">
        <f t="shared" si="27"/>
        <v>0</v>
      </c>
      <c r="C439" s="161">
        <f>IF(($P$9-SUM($C$9:C438))&gt;0,$AA$9,0)</f>
        <v>0</v>
      </c>
      <c r="D439" s="162">
        <f>IF(($P$10-SUM($D$9:D438))&gt;0,$AA$10,0)</f>
        <v>0</v>
      </c>
      <c r="E439" s="163">
        <f>IF(P$13&gt;1,"未定",ROUND(((P$9-SUM(C$9:C438))*P$14/100)/12,0))</f>
        <v>0</v>
      </c>
      <c r="F439" s="164">
        <f t="shared" si="26"/>
        <v>0</v>
      </c>
      <c r="G439" s="178" t="s">
        <v>527</v>
      </c>
      <c r="H439" s="179">
        <f>SUM(B429:B440)</f>
        <v>0</v>
      </c>
      <c r="I439" s="165"/>
      <c r="J439" s="165"/>
      <c r="K439" s="165"/>
      <c r="L439" s="165"/>
      <c r="M439" s="166">
        <f t="shared" si="28"/>
        <v>0</v>
      </c>
      <c r="N439" s="173"/>
      <c r="X439" s="132"/>
      <c r="Y439" s="132"/>
      <c r="Z439" s="132"/>
    </row>
    <row r="440" spans="1:26" ht="18" customHeight="1">
      <c r="A440" s="182">
        <f t="shared" si="29"/>
        <v>0</v>
      </c>
      <c r="B440" s="183">
        <f t="shared" si="27"/>
        <v>0</v>
      </c>
      <c r="C440" s="184">
        <f>IF(($P$9-SUM($C$9:C439))&gt;0,$AA$9,0)</f>
        <v>0</v>
      </c>
      <c r="D440" s="185">
        <f>IF(($P$10-SUM($D$9:D439))&gt;0,$AA$10,0)</f>
        <v>0</v>
      </c>
      <c r="E440" s="186">
        <f>IF(P$13&gt;1,"未定",ROUND(((P$9-SUM(C$9:C439))*P$14/100)/12,0))</f>
        <v>0</v>
      </c>
      <c r="F440" s="187">
        <f t="shared" si="26"/>
        <v>0</v>
      </c>
      <c r="G440" s="188" t="s">
        <v>529</v>
      </c>
      <c r="H440" s="189">
        <f>IF(P$13&gt;1,"未定",SUM(E429:E440))</f>
        <v>0</v>
      </c>
      <c r="I440" s="190"/>
      <c r="J440" s="190"/>
      <c r="K440" s="190"/>
      <c r="L440" s="190"/>
      <c r="M440" s="191">
        <f t="shared" si="28"/>
        <v>0</v>
      </c>
      <c r="N440" s="173"/>
      <c r="X440" s="132"/>
      <c r="Y440" s="132"/>
      <c r="Z440" s="132"/>
    </row>
    <row r="441" spans="1:26" ht="18" customHeight="1">
      <c r="A441" s="147">
        <f t="shared" si="29"/>
        <v>0</v>
      </c>
      <c r="B441" s="148">
        <f t="shared" si="27"/>
        <v>0</v>
      </c>
      <c r="C441" s="149">
        <f>IF(($P$9-SUM($C$9:C440))&gt;0,$AA$9,0)</f>
        <v>0</v>
      </c>
      <c r="D441" s="150">
        <f>IF(($P$10-SUM($D$9:D440))&gt;0,$AA$10,0)</f>
        <v>0</v>
      </c>
      <c r="E441" s="151">
        <f>IF(P$13&gt;1,"未定",ROUND(((P$9-SUM(C$9:C440))*P$14/100)/12,0))</f>
        <v>0</v>
      </c>
      <c r="F441" s="152">
        <f t="shared" si="26"/>
        <v>0</v>
      </c>
      <c r="G441" s="794" t="s">
        <v>572</v>
      </c>
      <c r="H441" s="795"/>
      <c r="I441" s="153"/>
      <c r="J441" s="153"/>
      <c r="K441" s="153"/>
      <c r="L441" s="153"/>
      <c r="M441" s="155">
        <f t="shared" si="28"/>
        <v>0</v>
      </c>
      <c r="N441" s="173"/>
      <c r="X441" s="132"/>
      <c r="Y441" s="132"/>
      <c r="Z441" s="132"/>
    </row>
    <row r="442" spans="1:26" ht="18" customHeight="1">
      <c r="A442" s="159">
        <f t="shared" si="29"/>
        <v>0</v>
      </c>
      <c r="B442" s="160">
        <f t="shared" si="27"/>
        <v>0</v>
      </c>
      <c r="C442" s="161">
        <f>IF(($P$9-SUM($C$9:C441))&gt;0,$AA$9,0)</f>
        <v>0</v>
      </c>
      <c r="D442" s="162">
        <f>IF(($P$10-SUM($D$9:D441))&gt;0,$AA$10,0)</f>
        <v>0</v>
      </c>
      <c r="E442" s="163">
        <f>IF(P$13&gt;1,"未定",ROUND(((P$9-SUM(C$9:C441))*P$14/100)/12,0))</f>
        <v>0</v>
      </c>
      <c r="F442" s="164">
        <f t="shared" si="26"/>
        <v>0</v>
      </c>
      <c r="G442" s="796"/>
      <c r="H442" s="797"/>
      <c r="I442" s="165"/>
      <c r="J442" s="165"/>
      <c r="K442" s="165"/>
      <c r="L442" s="165"/>
      <c r="M442" s="166">
        <f t="shared" si="28"/>
        <v>0</v>
      </c>
      <c r="N442" s="173"/>
      <c r="X442" s="132"/>
      <c r="Y442" s="132"/>
      <c r="Z442" s="132"/>
    </row>
    <row r="443" spans="1:26" ht="18" customHeight="1">
      <c r="A443" s="159">
        <f t="shared" si="29"/>
        <v>0</v>
      </c>
      <c r="B443" s="160">
        <f t="shared" si="27"/>
        <v>0</v>
      </c>
      <c r="C443" s="161">
        <f>IF(($P$9-SUM($C$9:C442))&gt;0,$AA$9,0)</f>
        <v>0</v>
      </c>
      <c r="D443" s="162">
        <f>IF(($P$10-SUM($D$9:D442))&gt;0,$AA$10,0)</f>
        <v>0</v>
      </c>
      <c r="E443" s="163">
        <f>IF(P$13&gt;1,"未定",ROUND(((P$9-SUM(C$9:C442))*P$14/100)/12,0))</f>
        <v>0</v>
      </c>
      <c r="F443" s="164">
        <f t="shared" si="26"/>
        <v>0</v>
      </c>
      <c r="G443" s="796"/>
      <c r="H443" s="797"/>
      <c r="I443" s="165"/>
      <c r="J443" s="165"/>
      <c r="K443" s="165"/>
      <c r="L443" s="165"/>
      <c r="M443" s="166">
        <f t="shared" si="28"/>
        <v>0</v>
      </c>
      <c r="N443" s="173"/>
      <c r="X443" s="132"/>
      <c r="Y443" s="132"/>
      <c r="Z443" s="132"/>
    </row>
    <row r="444" spans="1:26" ht="18" customHeight="1">
      <c r="A444" s="159">
        <f t="shared" si="29"/>
        <v>0</v>
      </c>
      <c r="B444" s="160">
        <f t="shared" si="27"/>
        <v>0</v>
      </c>
      <c r="C444" s="161">
        <f>IF(($P$9-SUM($C$9:C443))&gt;0,$AA$9,0)</f>
        <v>0</v>
      </c>
      <c r="D444" s="162">
        <f>IF(($P$10-SUM($D$9:D443))&gt;0,$AA$10,0)</f>
        <v>0</v>
      </c>
      <c r="E444" s="163">
        <f>IF(P$13&gt;1,"未定",ROUND(((P$9-SUM(C$9:C443))*P$14/100)/12,0))</f>
        <v>0</v>
      </c>
      <c r="F444" s="164">
        <f t="shared" si="26"/>
        <v>0</v>
      </c>
      <c r="G444" s="796"/>
      <c r="H444" s="797"/>
      <c r="I444" s="165"/>
      <c r="J444" s="165"/>
      <c r="K444" s="165"/>
      <c r="L444" s="165"/>
      <c r="M444" s="166">
        <f t="shared" si="28"/>
        <v>0</v>
      </c>
      <c r="N444" s="173"/>
      <c r="X444" s="132"/>
      <c r="Y444" s="132"/>
      <c r="Z444" s="132"/>
    </row>
    <row r="445" spans="1:26" ht="18" customHeight="1">
      <c r="A445" s="159">
        <f t="shared" si="29"/>
        <v>0</v>
      </c>
      <c r="B445" s="160">
        <f t="shared" si="27"/>
        <v>0</v>
      </c>
      <c r="C445" s="161">
        <f>IF(($P$9-SUM($C$9:C444))&gt;0,$AA$9,0)</f>
        <v>0</v>
      </c>
      <c r="D445" s="162">
        <f>IF(($P$10-SUM($D$9:D444))&gt;0,$AA$10,0)</f>
        <v>0</v>
      </c>
      <c r="E445" s="163">
        <f>IF(P$13&gt;1,"未定",ROUND(((P$9-SUM(C$9:C444))*P$14/100)/12,0))</f>
        <v>0</v>
      </c>
      <c r="F445" s="164">
        <f t="shared" si="26"/>
        <v>0</v>
      </c>
      <c r="G445" s="796"/>
      <c r="H445" s="797"/>
      <c r="I445" s="165"/>
      <c r="J445" s="165"/>
      <c r="K445" s="165"/>
      <c r="L445" s="165"/>
      <c r="M445" s="166">
        <f t="shared" si="28"/>
        <v>0</v>
      </c>
      <c r="N445" s="173"/>
      <c r="X445" s="132"/>
      <c r="Y445" s="132"/>
      <c r="Z445" s="132"/>
    </row>
    <row r="446" spans="1:26" ht="18" customHeight="1">
      <c r="A446" s="159">
        <f t="shared" si="29"/>
        <v>0</v>
      </c>
      <c r="B446" s="160">
        <f t="shared" si="27"/>
        <v>0</v>
      </c>
      <c r="C446" s="161">
        <f>IF(($P$9-SUM($C$9:C445))&gt;0,$AA$9,0)</f>
        <v>0</v>
      </c>
      <c r="D446" s="162">
        <f>IF(($P$10-SUM($D$9:D445))&gt;0,$AA$10,0)</f>
        <v>0</v>
      </c>
      <c r="E446" s="163">
        <f>IF(P$13&gt;1,"未定",ROUND(((P$9-SUM(C$9:C445))*P$14/100)/12,0))</f>
        <v>0</v>
      </c>
      <c r="F446" s="164">
        <f t="shared" si="26"/>
        <v>0</v>
      </c>
      <c r="G446" s="796"/>
      <c r="H446" s="797"/>
      <c r="I446" s="165"/>
      <c r="J446" s="165"/>
      <c r="K446" s="165"/>
      <c r="L446" s="165"/>
      <c r="M446" s="166">
        <f t="shared" si="28"/>
        <v>0</v>
      </c>
      <c r="N446" s="173"/>
      <c r="X446" s="132"/>
      <c r="Y446" s="132"/>
      <c r="Z446" s="132"/>
    </row>
    <row r="447" spans="1:26" ht="18" customHeight="1">
      <c r="A447" s="159">
        <f t="shared" si="29"/>
        <v>0</v>
      </c>
      <c r="B447" s="160">
        <f t="shared" si="27"/>
        <v>0</v>
      </c>
      <c r="C447" s="161">
        <f>IF(($P$9-SUM($C$9:C446))&gt;0,$AA$9,0)</f>
        <v>0</v>
      </c>
      <c r="D447" s="162">
        <f>IF(($P$10-SUM($D$9:D446))&gt;0,$AA$10,0)</f>
        <v>0</v>
      </c>
      <c r="E447" s="163">
        <f>IF(P$13&gt;1,"未定",ROUND(((P$9-SUM(C$9:C446))*P$14/100)/12,0))</f>
        <v>0</v>
      </c>
      <c r="F447" s="164">
        <f t="shared" si="26"/>
        <v>0</v>
      </c>
      <c r="G447" s="796"/>
      <c r="H447" s="797"/>
      <c r="I447" s="165"/>
      <c r="J447" s="165"/>
      <c r="K447" s="165"/>
      <c r="L447" s="165"/>
      <c r="M447" s="166">
        <f t="shared" si="28"/>
        <v>0</v>
      </c>
      <c r="N447" s="173"/>
      <c r="X447" s="132"/>
      <c r="Y447" s="132"/>
      <c r="Z447" s="132"/>
    </row>
    <row r="448" spans="1:26" ht="18" customHeight="1">
      <c r="A448" s="159">
        <f t="shared" si="29"/>
        <v>0</v>
      </c>
      <c r="B448" s="160">
        <f t="shared" si="27"/>
        <v>0</v>
      </c>
      <c r="C448" s="161">
        <f>IF(($P$9-SUM($C$9:C447))&gt;0,$AA$9,0)</f>
        <v>0</v>
      </c>
      <c r="D448" s="162">
        <f>IF(($P$10-SUM($D$9:D447))&gt;0,$AA$10,0)</f>
        <v>0</v>
      </c>
      <c r="E448" s="163">
        <f>IF(P$13&gt;1,"未定",ROUND(((P$9-SUM(C$9:C447))*P$14/100)/12,0))</f>
        <v>0</v>
      </c>
      <c r="F448" s="164">
        <f t="shared" si="26"/>
        <v>0</v>
      </c>
      <c r="G448" s="796"/>
      <c r="H448" s="797"/>
      <c r="I448" s="165"/>
      <c r="J448" s="165"/>
      <c r="K448" s="165"/>
      <c r="L448" s="165"/>
      <c r="M448" s="166">
        <f t="shared" si="28"/>
        <v>0</v>
      </c>
      <c r="N448" s="173"/>
      <c r="X448" s="132"/>
      <c r="Y448" s="132"/>
      <c r="Z448" s="132"/>
    </row>
    <row r="449" spans="1:26" ht="18" customHeight="1">
      <c r="A449" s="159">
        <f t="shared" si="29"/>
        <v>0</v>
      </c>
      <c r="B449" s="160">
        <f t="shared" si="27"/>
        <v>0</v>
      </c>
      <c r="C449" s="161">
        <f>IF(($P$9-SUM($C$9:C448))&gt;0,$AA$9,0)</f>
        <v>0</v>
      </c>
      <c r="D449" s="162">
        <f>IF(($P$10-SUM($D$9:D448))&gt;0,$AA$10,0)</f>
        <v>0</v>
      </c>
      <c r="E449" s="163">
        <f>IF(P$13&gt;1,"未定",ROUND(((P$9-SUM(C$9:C448))*P$14/100)/12,0))</f>
        <v>0</v>
      </c>
      <c r="F449" s="164">
        <f t="shared" ref="F449:F476" si="30">IF(P$13&gt;1,"未定",B449+E449)</f>
        <v>0</v>
      </c>
      <c r="G449" s="796"/>
      <c r="H449" s="797"/>
      <c r="I449" s="165"/>
      <c r="J449" s="165"/>
      <c r="K449" s="165"/>
      <c r="L449" s="165"/>
      <c r="M449" s="166">
        <f t="shared" si="28"/>
        <v>0</v>
      </c>
      <c r="N449" s="173"/>
      <c r="X449" s="132"/>
      <c r="Y449" s="132"/>
      <c r="Z449" s="132"/>
    </row>
    <row r="450" spans="1:26" ht="18" customHeight="1">
      <c r="A450" s="159">
        <f t="shared" si="29"/>
        <v>0</v>
      </c>
      <c r="B450" s="160">
        <f t="shared" si="27"/>
        <v>0</v>
      </c>
      <c r="C450" s="161">
        <f>IF(($P$9-SUM($C$9:C449))&gt;0,$AA$9,0)</f>
        <v>0</v>
      </c>
      <c r="D450" s="162">
        <f>IF(($P$10-SUM($D$9:D449))&gt;0,$AA$10,0)</f>
        <v>0</v>
      </c>
      <c r="E450" s="163">
        <f>IF(P$13&gt;1,"未定",ROUND(((P$9-SUM(C$9:C449))*P$14/100)/12,0))</f>
        <v>0</v>
      </c>
      <c r="F450" s="164">
        <f t="shared" si="30"/>
        <v>0</v>
      </c>
      <c r="G450" s="174" t="s">
        <v>496</v>
      </c>
      <c r="H450" s="206">
        <f>IF(P$13&gt;1,"未定",SUM(F441:F452))</f>
        <v>0</v>
      </c>
      <c r="I450" s="165"/>
      <c r="J450" s="165"/>
      <c r="K450" s="165"/>
      <c r="L450" s="165"/>
      <c r="M450" s="166">
        <f t="shared" si="28"/>
        <v>0</v>
      </c>
      <c r="N450" s="173"/>
      <c r="X450" s="132"/>
      <c r="Y450" s="132"/>
      <c r="Z450" s="132"/>
    </row>
    <row r="451" spans="1:26" ht="18" customHeight="1">
      <c r="A451" s="159">
        <f t="shared" si="29"/>
        <v>0</v>
      </c>
      <c r="B451" s="160">
        <f t="shared" si="27"/>
        <v>0</v>
      </c>
      <c r="C451" s="161">
        <f>IF(($P$9-SUM($C$9:C450))&gt;0,$AA$9,0)</f>
        <v>0</v>
      </c>
      <c r="D451" s="162">
        <f>IF(($P$10-SUM($D$9:D450))&gt;0,$AA$10,0)</f>
        <v>0</v>
      </c>
      <c r="E451" s="163">
        <f>IF(P$13&gt;1,"未定",ROUND(((P$9-SUM(C$9:C450))*P$14/100)/12,0))</f>
        <v>0</v>
      </c>
      <c r="F451" s="164">
        <f t="shared" si="30"/>
        <v>0</v>
      </c>
      <c r="G451" s="178" t="s">
        <v>527</v>
      </c>
      <c r="H451" s="179">
        <f>SUM(B441:B452)</f>
        <v>0</v>
      </c>
      <c r="I451" s="165"/>
      <c r="J451" s="165"/>
      <c r="K451" s="165"/>
      <c r="L451" s="165"/>
      <c r="M451" s="166">
        <f t="shared" si="28"/>
        <v>0</v>
      </c>
      <c r="N451" s="173"/>
      <c r="X451" s="132"/>
      <c r="Y451" s="132"/>
      <c r="Z451" s="132"/>
    </row>
    <row r="452" spans="1:26" ht="18" customHeight="1">
      <c r="A452" s="182">
        <f t="shared" si="29"/>
        <v>0</v>
      </c>
      <c r="B452" s="183">
        <f t="shared" si="27"/>
        <v>0</v>
      </c>
      <c r="C452" s="184">
        <f>IF(($P$9-SUM($C$9:C451))&gt;0,$AA$9,0)</f>
        <v>0</v>
      </c>
      <c r="D452" s="185">
        <f>IF(($P$10-SUM($D$9:D451))&gt;0,$AA$10,0)</f>
        <v>0</v>
      </c>
      <c r="E452" s="186">
        <f>IF(P$13&gt;1,"未定",ROUND(((P$9-SUM(C$9:C451))*P$14/100)/12,0))</f>
        <v>0</v>
      </c>
      <c r="F452" s="187">
        <f t="shared" si="30"/>
        <v>0</v>
      </c>
      <c r="G452" s="188" t="s">
        <v>529</v>
      </c>
      <c r="H452" s="189">
        <f>IF(P$13&gt;1,"未定",SUM(E441:E452))</f>
        <v>0</v>
      </c>
      <c r="I452" s="190"/>
      <c r="J452" s="190"/>
      <c r="K452" s="190"/>
      <c r="L452" s="190"/>
      <c r="M452" s="191">
        <f t="shared" si="28"/>
        <v>0</v>
      </c>
      <c r="N452" s="173"/>
      <c r="X452" s="132"/>
      <c r="Y452" s="132"/>
      <c r="Z452" s="132"/>
    </row>
    <row r="453" spans="1:26" ht="18" customHeight="1">
      <c r="A453" s="147">
        <f t="shared" si="29"/>
        <v>0</v>
      </c>
      <c r="B453" s="148">
        <f t="shared" si="27"/>
        <v>0</v>
      </c>
      <c r="C453" s="149">
        <f>IF(($P$9-SUM($C$9:C452))&gt;0,$AA$9,0)</f>
        <v>0</v>
      </c>
      <c r="D453" s="150">
        <f>IF(($P$10-SUM($D$9:D452))&gt;0,$AA$10,0)</f>
        <v>0</v>
      </c>
      <c r="E453" s="151">
        <f>IF(P$13&gt;1,"未定",ROUND(((P$9-SUM(C$9:C452))*P$14/100)/12,0))</f>
        <v>0</v>
      </c>
      <c r="F453" s="152">
        <f t="shared" si="30"/>
        <v>0</v>
      </c>
      <c r="G453" s="794" t="s">
        <v>573</v>
      </c>
      <c r="H453" s="795"/>
      <c r="I453" s="153"/>
      <c r="J453" s="153"/>
      <c r="K453" s="153"/>
      <c r="L453" s="153"/>
      <c r="M453" s="155">
        <f t="shared" si="28"/>
        <v>0</v>
      </c>
      <c r="N453" s="173"/>
      <c r="X453" s="132"/>
      <c r="Y453" s="132"/>
      <c r="Z453" s="132"/>
    </row>
    <row r="454" spans="1:26" ht="18" customHeight="1">
      <c r="A454" s="159">
        <f t="shared" si="29"/>
        <v>0</v>
      </c>
      <c r="B454" s="160">
        <f t="shared" si="27"/>
        <v>0</v>
      </c>
      <c r="C454" s="161">
        <f>IF(($P$9-SUM($C$9:C453))&gt;0,$AA$9,0)</f>
        <v>0</v>
      </c>
      <c r="D454" s="162">
        <f>IF(($P$10-SUM($D$9:D453))&gt;0,$AA$10,0)</f>
        <v>0</v>
      </c>
      <c r="E454" s="163">
        <f>IF(P$13&gt;1,"未定",ROUND(((P$9-SUM(C$9:C453))*P$14/100)/12,0))</f>
        <v>0</v>
      </c>
      <c r="F454" s="164">
        <f t="shared" si="30"/>
        <v>0</v>
      </c>
      <c r="G454" s="796"/>
      <c r="H454" s="797"/>
      <c r="I454" s="165"/>
      <c r="J454" s="165"/>
      <c r="K454" s="165"/>
      <c r="L454" s="165"/>
      <c r="M454" s="166">
        <f t="shared" si="28"/>
        <v>0</v>
      </c>
      <c r="N454" s="173"/>
      <c r="X454" s="132"/>
      <c r="Y454" s="132"/>
      <c r="Z454" s="132"/>
    </row>
    <row r="455" spans="1:26" ht="18" customHeight="1">
      <c r="A455" s="159">
        <f t="shared" si="29"/>
        <v>0</v>
      </c>
      <c r="B455" s="160">
        <f t="shared" si="27"/>
        <v>0</v>
      </c>
      <c r="C455" s="161">
        <f>IF(($P$9-SUM($C$9:C454))&gt;0,$AA$9,0)</f>
        <v>0</v>
      </c>
      <c r="D455" s="162">
        <f>IF(($P$10-SUM($D$9:D454))&gt;0,$AA$10,0)</f>
        <v>0</v>
      </c>
      <c r="E455" s="163">
        <f>IF(P$13&gt;1,"未定",ROUND(((P$9-SUM(C$9:C454))*P$14/100)/12,0))</f>
        <v>0</v>
      </c>
      <c r="F455" s="164">
        <f t="shared" si="30"/>
        <v>0</v>
      </c>
      <c r="G455" s="796"/>
      <c r="H455" s="797"/>
      <c r="I455" s="165"/>
      <c r="J455" s="165"/>
      <c r="K455" s="165"/>
      <c r="L455" s="165"/>
      <c r="M455" s="166">
        <f t="shared" si="28"/>
        <v>0</v>
      </c>
      <c r="N455" s="173"/>
      <c r="X455" s="132"/>
      <c r="Y455" s="132"/>
      <c r="Z455" s="132"/>
    </row>
    <row r="456" spans="1:26" ht="18" customHeight="1">
      <c r="A456" s="159">
        <f t="shared" si="29"/>
        <v>0</v>
      </c>
      <c r="B456" s="160">
        <f t="shared" si="27"/>
        <v>0</v>
      </c>
      <c r="C456" s="161">
        <f>IF(($P$9-SUM($C$9:C455))&gt;0,$AA$9,0)</f>
        <v>0</v>
      </c>
      <c r="D456" s="162">
        <f>IF(($P$10-SUM($D$9:D455))&gt;0,$AA$10,0)</f>
        <v>0</v>
      </c>
      <c r="E456" s="163">
        <f>IF(P$13&gt;1,"未定",ROUND(((P$9-SUM(C$9:C455))*P$14/100)/12,0))</f>
        <v>0</v>
      </c>
      <c r="F456" s="164">
        <f t="shared" si="30"/>
        <v>0</v>
      </c>
      <c r="G456" s="796"/>
      <c r="H456" s="797"/>
      <c r="I456" s="165"/>
      <c r="J456" s="165"/>
      <c r="K456" s="165"/>
      <c r="L456" s="165"/>
      <c r="M456" s="166">
        <f t="shared" si="28"/>
        <v>0</v>
      </c>
      <c r="N456" s="173"/>
      <c r="X456" s="132"/>
      <c r="Y456" s="132"/>
      <c r="Z456" s="132"/>
    </row>
    <row r="457" spans="1:26" ht="18" customHeight="1">
      <c r="A457" s="159">
        <f t="shared" si="29"/>
        <v>0</v>
      </c>
      <c r="B457" s="160">
        <f t="shared" ref="B457:B476" si="31">SUM(C457:D457)</f>
        <v>0</v>
      </c>
      <c r="C457" s="161">
        <f>IF(($P$9-SUM($C$9:C456))&gt;0,$AA$9,0)</f>
        <v>0</v>
      </c>
      <c r="D457" s="162">
        <f>IF(($P$10-SUM($D$9:D456))&gt;0,$AA$10,0)</f>
        <v>0</v>
      </c>
      <c r="E457" s="163">
        <f>IF(P$13&gt;1,"未定",ROUND(((P$9-SUM(C$9:C456))*P$14/100)/12,0))</f>
        <v>0</v>
      </c>
      <c r="F457" s="164">
        <f t="shared" si="30"/>
        <v>0</v>
      </c>
      <c r="G457" s="796"/>
      <c r="H457" s="797"/>
      <c r="I457" s="165"/>
      <c r="J457" s="165"/>
      <c r="K457" s="165"/>
      <c r="L457" s="165"/>
      <c r="M457" s="166">
        <f t="shared" ref="M457:M475" si="32">SUM(I457:L457)</f>
        <v>0</v>
      </c>
      <c r="N457" s="173"/>
      <c r="X457" s="132"/>
      <c r="Y457" s="132"/>
      <c r="Z457" s="132"/>
    </row>
    <row r="458" spans="1:26" ht="18" customHeight="1">
      <c r="A458" s="159">
        <f t="shared" ref="A458:A476" si="33">IF(F458&gt;0,A457+1,0)</f>
        <v>0</v>
      </c>
      <c r="B458" s="160">
        <f t="shared" si="31"/>
        <v>0</v>
      </c>
      <c r="C458" s="161">
        <f>IF(($P$9-SUM($C$9:C457))&gt;0,$AA$9,0)</f>
        <v>0</v>
      </c>
      <c r="D458" s="162">
        <f>IF(($P$10-SUM($D$9:D457))&gt;0,$AA$10,0)</f>
        <v>0</v>
      </c>
      <c r="E458" s="163">
        <f>IF(P$13&gt;1,"未定",ROUND(((P$9-SUM(C$9:C457))*P$14/100)/12,0))</f>
        <v>0</v>
      </c>
      <c r="F458" s="164">
        <f t="shared" si="30"/>
        <v>0</v>
      </c>
      <c r="G458" s="796"/>
      <c r="H458" s="797"/>
      <c r="I458" s="165"/>
      <c r="J458" s="165"/>
      <c r="K458" s="165"/>
      <c r="L458" s="165"/>
      <c r="M458" s="166">
        <f t="shared" si="32"/>
        <v>0</v>
      </c>
      <c r="N458" s="173"/>
      <c r="X458" s="132"/>
      <c r="Y458" s="132"/>
      <c r="Z458" s="132"/>
    </row>
    <row r="459" spans="1:26" ht="18" customHeight="1">
      <c r="A459" s="159">
        <f t="shared" si="33"/>
        <v>0</v>
      </c>
      <c r="B459" s="160">
        <f t="shared" si="31"/>
        <v>0</v>
      </c>
      <c r="C459" s="161">
        <f>IF(($P$9-SUM($C$9:C458))&gt;0,$AA$9,0)</f>
        <v>0</v>
      </c>
      <c r="D459" s="162">
        <f>IF(($P$10-SUM($D$9:D458))&gt;0,$AA$10,0)</f>
        <v>0</v>
      </c>
      <c r="E459" s="163">
        <f>IF(P$13&gt;1,"未定",ROUND(((P$9-SUM(C$9:C458))*P$14/100)/12,0))</f>
        <v>0</v>
      </c>
      <c r="F459" s="164">
        <f t="shared" si="30"/>
        <v>0</v>
      </c>
      <c r="G459" s="796"/>
      <c r="H459" s="797"/>
      <c r="I459" s="165"/>
      <c r="J459" s="165"/>
      <c r="K459" s="165"/>
      <c r="L459" s="165"/>
      <c r="M459" s="166">
        <f t="shared" si="32"/>
        <v>0</v>
      </c>
      <c r="N459" s="173"/>
      <c r="X459" s="132"/>
      <c r="Y459" s="132"/>
      <c r="Z459" s="132"/>
    </row>
    <row r="460" spans="1:26" ht="18" customHeight="1">
      <c r="A460" s="159">
        <f t="shared" si="33"/>
        <v>0</v>
      </c>
      <c r="B460" s="160">
        <f t="shared" si="31"/>
        <v>0</v>
      </c>
      <c r="C460" s="161">
        <f>IF(($P$9-SUM($C$9:C459))&gt;0,$AA$9,0)</f>
        <v>0</v>
      </c>
      <c r="D460" s="162">
        <f>IF(($P$10-SUM($D$9:D459))&gt;0,$AA$10,0)</f>
        <v>0</v>
      </c>
      <c r="E460" s="163">
        <f>IF(P$13&gt;1,"未定",ROUND(((P$9-SUM(C$9:C459))*P$14/100)/12,0))</f>
        <v>0</v>
      </c>
      <c r="F460" s="164">
        <f t="shared" si="30"/>
        <v>0</v>
      </c>
      <c r="G460" s="796"/>
      <c r="H460" s="797"/>
      <c r="I460" s="165"/>
      <c r="J460" s="165"/>
      <c r="K460" s="165"/>
      <c r="L460" s="165"/>
      <c r="M460" s="166">
        <f t="shared" si="32"/>
        <v>0</v>
      </c>
      <c r="N460" s="173"/>
      <c r="X460" s="132"/>
      <c r="Y460" s="132"/>
      <c r="Z460" s="132"/>
    </row>
    <row r="461" spans="1:26" ht="18" customHeight="1">
      <c r="A461" s="159">
        <f t="shared" si="33"/>
        <v>0</v>
      </c>
      <c r="B461" s="160">
        <f t="shared" si="31"/>
        <v>0</v>
      </c>
      <c r="C461" s="161">
        <f>IF(($P$9-SUM($C$9:C460))&gt;0,$AA$9,0)</f>
        <v>0</v>
      </c>
      <c r="D461" s="162">
        <f>IF(($P$10-SUM($D$9:D460))&gt;0,$AA$10,0)</f>
        <v>0</v>
      </c>
      <c r="E461" s="163">
        <f>IF(P$13&gt;1,"未定",ROUND(((P$9-SUM(C$9:C460))*P$14/100)/12,0))</f>
        <v>0</v>
      </c>
      <c r="F461" s="164">
        <f t="shared" si="30"/>
        <v>0</v>
      </c>
      <c r="G461" s="796"/>
      <c r="H461" s="797"/>
      <c r="I461" s="165"/>
      <c r="J461" s="165"/>
      <c r="K461" s="165"/>
      <c r="L461" s="165"/>
      <c r="M461" s="166">
        <f t="shared" si="32"/>
        <v>0</v>
      </c>
      <c r="N461" s="173"/>
      <c r="X461" s="132"/>
      <c r="Y461" s="132"/>
      <c r="Z461" s="132"/>
    </row>
    <row r="462" spans="1:26" ht="18" customHeight="1">
      <c r="A462" s="159">
        <f t="shared" si="33"/>
        <v>0</v>
      </c>
      <c r="B462" s="160">
        <f t="shared" si="31"/>
        <v>0</v>
      </c>
      <c r="C462" s="161">
        <f>IF(($P$9-SUM($C$9:C461))&gt;0,$AA$9,0)</f>
        <v>0</v>
      </c>
      <c r="D462" s="162">
        <f>IF(($P$10-SUM($D$9:D461))&gt;0,$AA$10,0)</f>
        <v>0</v>
      </c>
      <c r="E462" s="163">
        <f>IF(P$13&gt;1,"未定",ROUND(((P$9-SUM(C$9:C461))*P$14/100)/12,0))</f>
        <v>0</v>
      </c>
      <c r="F462" s="164">
        <f t="shared" si="30"/>
        <v>0</v>
      </c>
      <c r="G462" s="174" t="s">
        <v>496</v>
      </c>
      <c r="H462" s="206">
        <f>IF(P$13&gt;1,"未定",SUM(F453:F464))</f>
        <v>0</v>
      </c>
      <c r="I462" s="165"/>
      <c r="J462" s="165"/>
      <c r="K462" s="165"/>
      <c r="L462" s="165"/>
      <c r="M462" s="166">
        <f t="shared" si="32"/>
        <v>0</v>
      </c>
      <c r="N462" s="173"/>
      <c r="X462" s="132"/>
      <c r="Y462" s="132"/>
      <c r="Z462" s="132"/>
    </row>
    <row r="463" spans="1:26" ht="18" customHeight="1">
      <c r="A463" s="159">
        <f t="shared" si="33"/>
        <v>0</v>
      </c>
      <c r="B463" s="160">
        <f t="shared" si="31"/>
        <v>0</v>
      </c>
      <c r="C463" s="161">
        <f>IF(($P$9-SUM($C$9:C462))&gt;0,$AA$9,0)</f>
        <v>0</v>
      </c>
      <c r="D463" s="162">
        <f>IF(($P$10-SUM($D$9:D462))&gt;0,$AA$10,0)</f>
        <v>0</v>
      </c>
      <c r="E463" s="163">
        <f>IF(P$13&gt;1,"未定",ROUND(((P$9-SUM(C$9:C462))*P$14/100)/12,0))</f>
        <v>0</v>
      </c>
      <c r="F463" s="164">
        <f t="shared" si="30"/>
        <v>0</v>
      </c>
      <c r="G463" s="178" t="s">
        <v>527</v>
      </c>
      <c r="H463" s="179">
        <f>SUM(B453:B464)</f>
        <v>0</v>
      </c>
      <c r="I463" s="165"/>
      <c r="J463" s="165"/>
      <c r="K463" s="165"/>
      <c r="L463" s="165"/>
      <c r="M463" s="166">
        <f t="shared" si="32"/>
        <v>0</v>
      </c>
      <c r="N463" s="173"/>
      <c r="X463" s="132"/>
      <c r="Y463" s="132"/>
      <c r="Z463" s="132"/>
    </row>
    <row r="464" spans="1:26" ht="18" customHeight="1">
      <c r="A464" s="182">
        <f t="shared" si="33"/>
        <v>0</v>
      </c>
      <c r="B464" s="183">
        <f t="shared" si="31"/>
        <v>0</v>
      </c>
      <c r="C464" s="184">
        <f>IF(($P$9-SUM($C$9:C463))&gt;0,$AA$9,0)</f>
        <v>0</v>
      </c>
      <c r="D464" s="185">
        <f>IF(($P$10-SUM($D$9:D463))&gt;0,$AA$10,0)</f>
        <v>0</v>
      </c>
      <c r="E464" s="186">
        <f>IF(P$13&gt;1,"未定",ROUND(((P$9-SUM(C$9:C463))*P$14/100)/12,0))</f>
        <v>0</v>
      </c>
      <c r="F464" s="187">
        <f t="shared" si="30"/>
        <v>0</v>
      </c>
      <c r="G464" s="188" t="s">
        <v>529</v>
      </c>
      <c r="H464" s="189">
        <f>IF(P$13&gt;1,"未定",SUM(E453:E464))</f>
        <v>0</v>
      </c>
      <c r="I464" s="190"/>
      <c r="J464" s="190"/>
      <c r="K464" s="190"/>
      <c r="L464" s="190"/>
      <c r="M464" s="191">
        <f t="shared" si="32"/>
        <v>0</v>
      </c>
      <c r="N464" s="173"/>
      <c r="X464" s="132"/>
      <c r="Y464" s="132"/>
      <c r="Z464" s="132"/>
    </row>
    <row r="465" spans="1:26" ht="18" customHeight="1">
      <c r="A465" s="147">
        <f t="shared" si="33"/>
        <v>0</v>
      </c>
      <c r="B465" s="148">
        <f t="shared" si="31"/>
        <v>0</v>
      </c>
      <c r="C465" s="149">
        <f>IF(($P$9-SUM($C$9:C464))&gt;0,$AA$9,0)</f>
        <v>0</v>
      </c>
      <c r="D465" s="150">
        <f>IF(($P$10-SUM($D$9:D464))&gt;0,$AA$10,0)</f>
        <v>0</v>
      </c>
      <c r="E465" s="151">
        <f>IF(P$13&gt;1,"未定",ROUND(((P$9-SUM(C$9:C464))*P$14/100)/12,0))</f>
        <v>0</v>
      </c>
      <c r="F465" s="152">
        <f t="shared" si="30"/>
        <v>0</v>
      </c>
      <c r="G465" s="794" t="s">
        <v>574</v>
      </c>
      <c r="H465" s="795"/>
      <c r="I465" s="153"/>
      <c r="J465" s="153"/>
      <c r="K465" s="153"/>
      <c r="L465" s="153"/>
      <c r="M465" s="155">
        <f t="shared" si="32"/>
        <v>0</v>
      </c>
      <c r="N465" s="173"/>
      <c r="X465" s="132"/>
      <c r="Y465" s="132"/>
      <c r="Z465" s="132"/>
    </row>
    <row r="466" spans="1:26" ht="18" customHeight="1">
      <c r="A466" s="159">
        <f t="shared" si="33"/>
        <v>0</v>
      </c>
      <c r="B466" s="160">
        <f t="shared" si="31"/>
        <v>0</v>
      </c>
      <c r="C466" s="161">
        <f>IF(($P$9-SUM($C$9:C465))&gt;0,$AA$9,0)</f>
        <v>0</v>
      </c>
      <c r="D466" s="162">
        <f>IF(($P$10-SUM($D$9:D465))&gt;0,$AA$10,0)</f>
        <v>0</v>
      </c>
      <c r="E466" s="163">
        <f>IF(P$13&gt;1,"未定",ROUND(((P$9-SUM(C$9:C465))*P$14/100)/12,0))</f>
        <v>0</v>
      </c>
      <c r="F466" s="164">
        <f t="shared" si="30"/>
        <v>0</v>
      </c>
      <c r="G466" s="796"/>
      <c r="H466" s="797"/>
      <c r="I466" s="165"/>
      <c r="J466" s="165"/>
      <c r="K466" s="165"/>
      <c r="L466" s="165"/>
      <c r="M466" s="166">
        <f t="shared" si="32"/>
        <v>0</v>
      </c>
      <c r="N466" s="173"/>
      <c r="X466" s="132"/>
      <c r="Y466" s="132"/>
      <c r="Z466" s="132"/>
    </row>
    <row r="467" spans="1:26" ht="18" customHeight="1">
      <c r="A467" s="159">
        <f t="shared" si="33"/>
        <v>0</v>
      </c>
      <c r="B467" s="160">
        <f t="shared" si="31"/>
        <v>0</v>
      </c>
      <c r="C467" s="161">
        <f>IF(($P$9-SUM($C$9:C466))&gt;0,$AA$9,0)</f>
        <v>0</v>
      </c>
      <c r="D467" s="162">
        <f>IF(($P$10-SUM($D$9:D466))&gt;0,$AA$10,0)</f>
        <v>0</v>
      </c>
      <c r="E467" s="163">
        <f>IF(P$13&gt;1,"未定",ROUND(((P$9-SUM(C$9:C466))*P$14/100)/12,0))</f>
        <v>0</v>
      </c>
      <c r="F467" s="164">
        <f t="shared" si="30"/>
        <v>0</v>
      </c>
      <c r="G467" s="796"/>
      <c r="H467" s="797"/>
      <c r="I467" s="165"/>
      <c r="J467" s="165"/>
      <c r="K467" s="165"/>
      <c r="L467" s="165"/>
      <c r="M467" s="166">
        <f t="shared" si="32"/>
        <v>0</v>
      </c>
      <c r="N467" s="173"/>
      <c r="X467" s="132"/>
      <c r="Y467" s="132"/>
      <c r="Z467" s="132"/>
    </row>
    <row r="468" spans="1:26" ht="18" customHeight="1">
      <c r="A468" s="159">
        <f t="shared" si="33"/>
        <v>0</v>
      </c>
      <c r="B468" s="160">
        <f t="shared" si="31"/>
        <v>0</v>
      </c>
      <c r="C468" s="161">
        <f>IF(($P$9-SUM($C$9:C467))&gt;0,$AA$9,0)</f>
        <v>0</v>
      </c>
      <c r="D468" s="162">
        <f>IF(($P$10-SUM($D$9:D467))&gt;0,$AA$10,0)</f>
        <v>0</v>
      </c>
      <c r="E468" s="163">
        <f>IF(P$13&gt;1,"未定",ROUND(((P$9-SUM(C$9:C467))*P$14/100)/12,0))</f>
        <v>0</v>
      </c>
      <c r="F468" s="164">
        <f t="shared" si="30"/>
        <v>0</v>
      </c>
      <c r="G468" s="796"/>
      <c r="H468" s="797"/>
      <c r="I468" s="165"/>
      <c r="J468" s="165"/>
      <c r="K468" s="165"/>
      <c r="L468" s="165"/>
      <c r="M468" s="166">
        <f t="shared" si="32"/>
        <v>0</v>
      </c>
      <c r="N468" s="173"/>
      <c r="X468" s="132"/>
      <c r="Y468" s="132"/>
      <c r="Z468" s="132"/>
    </row>
    <row r="469" spans="1:26" ht="18" customHeight="1">
      <c r="A469" s="159">
        <f t="shared" si="33"/>
        <v>0</v>
      </c>
      <c r="B469" s="160">
        <f t="shared" si="31"/>
        <v>0</v>
      </c>
      <c r="C469" s="161">
        <f>IF(($P$9-SUM($C$9:C468))&gt;0,$AA$9,0)</f>
        <v>0</v>
      </c>
      <c r="D469" s="162">
        <f>IF(($P$10-SUM($D$9:D468))&gt;0,$AA$10,0)</f>
        <v>0</v>
      </c>
      <c r="E469" s="163">
        <f>IF(P$13&gt;1,"未定",ROUND(((P$9-SUM(C$9:C468))*P$14/100)/12,0))</f>
        <v>0</v>
      </c>
      <c r="F469" s="164">
        <f t="shared" si="30"/>
        <v>0</v>
      </c>
      <c r="G469" s="796"/>
      <c r="H469" s="797"/>
      <c r="I469" s="165"/>
      <c r="J469" s="165"/>
      <c r="K469" s="165"/>
      <c r="L469" s="165"/>
      <c r="M469" s="166">
        <f t="shared" si="32"/>
        <v>0</v>
      </c>
      <c r="N469" s="173"/>
      <c r="X469" s="132"/>
      <c r="Y469" s="132"/>
      <c r="Z469" s="132"/>
    </row>
    <row r="470" spans="1:26" ht="18" customHeight="1">
      <c r="A470" s="159">
        <f t="shared" si="33"/>
        <v>0</v>
      </c>
      <c r="B470" s="160">
        <f t="shared" si="31"/>
        <v>0</v>
      </c>
      <c r="C470" s="161">
        <f>IF(($P$9-SUM($C$9:C469))&gt;0,$AA$9,0)</f>
        <v>0</v>
      </c>
      <c r="D470" s="162">
        <f>IF(($P$10-SUM($D$9:D469))&gt;0,$AA$10,0)</f>
        <v>0</v>
      </c>
      <c r="E470" s="163">
        <f>IF(P$13&gt;1,"未定",ROUND(((P$9-SUM(C$9:C469))*P$14/100)/12,0))</f>
        <v>0</v>
      </c>
      <c r="F470" s="164">
        <f t="shared" si="30"/>
        <v>0</v>
      </c>
      <c r="G470" s="796"/>
      <c r="H470" s="797"/>
      <c r="I470" s="165"/>
      <c r="J470" s="165"/>
      <c r="K470" s="165"/>
      <c r="L470" s="165"/>
      <c r="M470" s="166">
        <f t="shared" si="32"/>
        <v>0</v>
      </c>
      <c r="N470" s="173"/>
      <c r="X470" s="132"/>
      <c r="Y470" s="132"/>
      <c r="Z470" s="132"/>
    </row>
    <row r="471" spans="1:26" ht="18" customHeight="1">
      <c r="A471" s="159">
        <f t="shared" si="33"/>
        <v>0</v>
      </c>
      <c r="B471" s="160">
        <f t="shared" si="31"/>
        <v>0</v>
      </c>
      <c r="C471" s="161">
        <f>IF(($P$9-SUM($C$9:C470))&gt;0,$AA$9,0)</f>
        <v>0</v>
      </c>
      <c r="D471" s="162">
        <f>IF(($P$10-SUM($D$9:D470))&gt;0,$AA$10,0)</f>
        <v>0</v>
      </c>
      <c r="E471" s="163">
        <f>IF(P$13&gt;1,"未定",ROUND(((P$9-SUM(C$9:C470))*P$14/100)/12,0))</f>
        <v>0</v>
      </c>
      <c r="F471" s="164">
        <f t="shared" si="30"/>
        <v>0</v>
      </c>
      <c r="G471" s="796"/>
      <c r="H471" s="797"/>
      <c r="I471" s="165"/>
      <c r="J471" s="165"/>
      <c r="K471" s="165"/>
      <c r="L471" s="165"/>
      <c r="M471" s="166">
        <f t="shared" si="32"/>
        <v>0</v>
      </c>
      <c r="N471" s="173"/>
      <c r="X471" s="132"/>
      <c r="Y471" s="132"/>
      <c r="Z471" s="132"/>
    </row>
    <row r="472" spans="1:26" ht="18" customHeight="1">
      <c r="A472" s="159">
        <f t="shared" si="33"/>
        <v>0</v>
      </c>
      <c r="B472" s="160">
        <f t="shared" si="31"/>
        <v>0</v>
      </c>
      <c r="C472" s="161">
        <f>IF(($P$9-SUM($C$9:C471))&gt;0,$AA$9,0)</f>
        <v>0</v>
      </c>
      <c r="D472" s="162">
        <f>IF(($P$10-SUM($D$9:D471))&gt;0,$AA$10,0)</f>
        <v>0</v>
      </c>
      <c r="E472" s="163">
        <f>IF(P$13&gt;1,"未定",ROUND(((P$9-SUM(C$9:C471))*P$14/100)/12,0))</f>
        <v>0</v>
      </c>
      <c r="F472" s="164">
        <f t="shared" si="30"/>
        <v>0</v>
      </c>
      <c r="G472" s="796"/>
      <c r="H472" s="797"/>
      <c r="I472" s="165"/>
      <c r="J472" s="165"/>
      <c r="K472" s="165"/>
      <c r="L472" s="165"/>
      <c r="M472" s="166">
        <f t="shared" si="32"/>
        <v>0</v>
      </c>
      <c r="N472" s="173"/>
      <c r="X472" s="132"/>
      <c r="Y472" s="132"/>
      <c r="Z472" s="132"/>
    </row>
    <row r="473" spans="1:26" ht="18" customHeight="1">
      <c r="A473" s="159">
        <f t="shared" si="33"/>
        <v>0</v>
      </c>
      <c r="B473" s="160">
        <f t="shared" si="31"/>
        <v>0</v>
      </c>
      <c r="C473" s="161">
        <f>IF(($P$9-SUM($C$9:C472))&gt;0,$AA$9,0)</f>
        <v>0</v>
      </c>
      <c r="D473" s="162">
        <f>IF(($P$10-SUM($D$9:D472))&gt;0,$AA$10,0)</f>
        <v>0</v>
      </c>
      <c r="E473" s="163">
        <f>IF(P$13&gt;1,"未定",ROUND(((P$9-SUM(C$9:C472))*P$14/100)/12,0))</f>
        <v>0</v>
      </c>
      <c r="F473" s="164">
        <f t="shared" si="30"/>
        <v>0</v>
      </c>
      <c r="G473" s="796"/>
      <c r="H473" s="797"/>
      <c r="I473" s="165"/>
      <c r="J473" s="165"/>
      <c r="K473" s="165"/>
      <c r="L473" s="165"/>
      <c r="M473" s="166">
        <f t="shared" si="32"/>
        <v>0</v>
      </c>
      <c r="N473" s="173"/>
      <c r="X473" s="132"/>
      <c r="Y473" s="132"/>
      <c r="Z473" s="132"/>
    </row>
    <row r="474" spans="1:26" ht="18" customHeight="1">
      <c r="A474" s="159">
        <f t="shared" si="33"/>
        <v>0</v>
      </c>
      <c r="B474" s="160">
        <f t="shared" si="31"/>
        <v>0</v>
      </c>
      <c r="C474" s="161">
        <f>IF(($P$9-SUM($C$9:C473))&gt;0,$AA$9,0)</f>
        <v>0</v>
      </c>
      <c r="D474" s="162">
        <f>IF(($P$10-SUM($D$9:D473))&gt;0,$AA$10,0)</f>
        <v>0</v>
      </c>
      <c r="E474" s="163">
        <f>IF(P$13&gt;1,"未定",ROUND(((P$9-SUM(C$9:C473))*P$14/100)/12,0))</f>
        <v>0</v>
      </c>
      <c r="F474" s="164">
        <f t="shared" si="30"/>
        <v>0</v>
      </c>
      <c r="G474" s="174" t="s">
        <v>496</v>
      </c>
      <c r="H474" s="206">
        <f>IF(P$13&gt;1,"未定",SUM(F465:F476))</f>
        <v>0</v>
      </c>
      <c r="I474" s="165"/>
      <c r="J474" s="165"/>
      <c r="K474" s="165"/>
      <c r="L474" s="165"/>
      <c r="M474" s="166">
        <f t="shared" si="32"/>
        <v>0</v>
      </c>
      <c r="N474" s="173"/>
      <c r="X474" s="132"/>
      <c r="Y474" s="132"/>
      <c r="Z474" s="132"/>
    </row>
    <row r="475" spans="1:26" ht="18" customHeight="1">
      <c r="A475" s="159">
        <f t="shared" si="33"/>
        <v>0</v>
      </c>
      <c r="B475" s="160">
        <f t="shared" si="31"/>
        <v>0</v>
      </c>
      <c r="C475" s="161">
        <f>IF(($P$9-SUM($C$9:C474))&gt;0,$AA$9,0)</f>
        <v>0</v>
      </c>
      <c r="D475" s="162">
        <f>IF(($P$10-SUM($D$9:D474))&gt;0,$AA$10,0)</f>
        <v>0</v>
      </c>
      <c r="E475" s="163">
        <f>IF(P$13&gt;1,"未定",ROUND(((P$9-SUM(C$9:C474))*P$14/100)/12,0))</f>
        <v>0</v>
      </c>
      <c r="F475" s="164">
        <f t="shared" si="30"/>
        <v>0</v>
      </c>
      <c r="G475" s="178" t="s">
        <v>527</v>
      </c>
      <c r="H475" s="179">
        <f>SUM(B465:B476)</f>
        <v>0</v>
      </c>
      <c r="I475" s="165"/>
      <c r="J475" s="165"/>
      <c r="K475" s="165"/>
      <c r="L475" s="165"/>
      <c r="M475" s="166">
        <f t="shared" si="32"/>
        <v>0</v>
      </c>
      <c r="N475" s="173"/>
      <c r="X475" s="132"/>
      <c r="Y475" s="132"/>
      <c r="Z475" s="132"/>
    </row>
    <row r="476" spans="1:26" ht="18" customHeight="1">
      <c r="A476" s="182">
        <f t="shared" si="33"/>
        <v>0</v>
      </c>
      <c r="B476" s="183">
        <f t="shared" si="31"/>
        <v>0</v>
      </c>
      <c r="C476" s="184">
        <f>IF(($P$9-SUM($C$9:C475))&gt;0,$AA$9,0)</f>
        <v>0</v>
      </c>
      <c r="D476" s="185">
        <f>IF(($P$10-SUM($D$9:D475))&gt;0,$AA$10,0)</f>
        <v>0</v>
      </c>
      <c r="E476" s="186">
        <f>IF(P$13&gt;1,"未定",ROUND(((P$9-SUM(C$9:C475))*P$14/100)/12,0))</f>
        <v>0</v>
      </c>
      <c r="F476" s="187">
        <f t="shared" si="30"/>
        <v>0</v>
      </c>
      <c r="G476" s="188" t="s">
        <v>529</v>
      </c>
      <c r="H476" s="189">
        <f>IF(P$13&gt;1,"未定",SUM(E465:E476))</f>
        <v>0</v>
      </c>
      <c r="I476" s="190"/>
      <c r="J476" s="190"/>
      <c r="K476" s="190"/>
      <c r="L476" s="190"/>
      <c r="M476" s="191">
        <f>SUM(I476:L476)</f>
        <v>0</v>
      </c>
      <c r="N476" s="173"/>
      <c r="X476" s="132"/>
      <c r="Y476" s="132"/>
      <c r="Z476" s="132"/>
    </row>
    <row r="477" spans="1:26" ht="18.75" customHeight="1">
      <c r="A477" s="207" t="s">
        <v>41</v>
      </c>
      <c r="B477" s="208">
        <f>SUM(B9:B476)</f>
        <v>0</v>
      </c>
      <c r="C477" s="209">
        <f>SUM(C9:C476)</f>
        <v>0</v>
      </c>
      <c r="D477" s="210">
        <f>SUM(D9:D476)</f>
        <v>0</v>
      </c>
      <c r="E477" s="211">
        <f>IF(P$13&gt;1,"未定",SUM(E9:E476))</f>
        <v>0</v>
      </c>
      <c r="F477" s="212">
        <f>IF(P13&gt;1,"未定",SUM(F9:F476))</f>
        <v>0</v>
      </c>
      <c r="G477" s="798">
        <f>IF(P13&gt;1,"未定",SUM(G478:H479))</f>
        <v>0</v>
      </c>
      <c r="H477" s="799"/>
      <c r="I477" s="213">
        <f>SUM(I9:I476)</f>
        <v>0</v>
      </c>
      <c r="J477" s="214">
        <f>SUM(J9:J476)</f>
        <v>0</v>
      </c>
      <c r="K477" s="214">
        <f>SUM(K9:K476)</f>
        <v>0</v>
      </c>
      <c r="L477" s="214">
        <f>SUM(L9:L476)</f>
        <v>0</v>
      </c>
      <c r="M477" s="214">
        <f>SUM(M9:M476)</f>
        <v>0</v>
      </c>
      <c r="N477" s="173"/>
      <c r="X477" s="132"/>
      <c r="Y477" s="132"/>
      <c r="Z477" s="132"/>
    </row>
    <row r="478" spans="1:26" ht="22.5" customHeight="1">
      <c r="A478" s="800" t="s">
        <v>575</v>
      </c>
      <c r="B478" s="801"/>
      <c r="C478" s="802"/>
      <c r="D478" s="803"/>
      <c r="E478" s="808" t="s">
        <v>576</v>
      </c>
      <c r="F478" s="809"/>
      <c r="G478" s="810">
        <f>B477</f>
        <v>0</v>
      </c>
      <c r="H478" s="811"/>
      <c r="I478" s="215"/>
      <c r="J478" s="215"/>
      <c r="K478" s="215"/>
      <c r="L478" s="215"/>
      <c r="M478" s="216">
        <f>SUM(I478:L478)</f>
        <v>0</v>
      </c>
      <c r="N478" s="173"/>
      <c r="X478" s="132"/>
      <c r="Y478" s="132"/>
      <c r="Z478" s="132"/>
    </row>
    <row r="479" spans="1:26" ht="22.5" customHeight="1">
      <c r="A479" s="804"/>
      <c r="B479" s="805"/>
      <c r="C479" s="806"/>
      <c r="D479" s="807"/>
      <c r="E479" s="808" t="s">
        <v>577</v>
      </c>
      <c r="F479" s="809"/>
      <c r="G479" s="810">
        <f>E477</f>
        <v>0</v>
      </c>
      <c r="H479" s="811"/>
      <c r="I479" s="215"/>
      <c r="J479" s="215"/>
      <c r="K479" s="215"/>
      <c r="L479" s="215"/>
      <c r="M479" s="217">
        <f>SUM(I479:L479)</f>
        <v>0</v>
      </c>
      <c r="N479" s="218"/>
      <c r="X479" s="132"/>
      <c r="Y479" s="132"/>
      <c r="Z479" s="132"/>
    </row>
    <row r="480" spans="1:26" ht="5.25" customHeight="1"/>
    <row r="481" spans="1:15" ht="32.25" customHeight="1">
      <c r="A481" s="219" t="s">
        <v>578</v>
      </c>
      <c r="B481" s="792" t="s">
        <v>579</v>
      </c>
      <c r="C481" s="793"/>
      <c r="D481" s="793"/>
      <c r="E481" s="793"/>
      <c r="F481" s="793"/>
      <c r="G481" s="793"/>
      <c r="H481" s="793"/>
      <c r="I481" s="793"/>
      <c r="J481" s="793"/>
      <c r="K481" s="793"/>
      <c r="L481" s="793"/>
      <c r="M481" s="793"/>
    </row>
    <row r="482" spans="1:15">
      <c r="A482" s="128" t="s">
        <v>580</v>
      </c>
    </row>
    <row r="483" spans="1:15">
      <c r="A483" s="128" t="s">
        <v>580</v>
      </c>
    </row>
    <row r="485" spans="1:15">
      <c r="O485" s="197"/>
    </row>
  </sheetData>
  <mergeCells count="76">
    <mergeCell ref="O2:W2"/>
    <mergeCell ref="L2:M2"/>
    <mergeCell ref="C2:D2"/>
    <mergeCell ref="G2:H2"/>
    <mergeCell ref="E1:J1"/>
    <mergeCell ref="K1:M1"/>
    <mergeCell ref="A4:A8"/>
    <mergeCell ref="B4:H4"/>
    <mergeCell ref="I4:M4"/>
    <mergeCell ref="B5:D5"/>
    <mergeCell ref="F5:F8"/>
    <mergeCell ref="G5:H8"/>
    <mergeCell ref="I5:I8"/>
    <mergeCell ref="J5:J8"/>
    <mergeCell ref="K5:K8"/>
    <mergeCell ref="L5:L8"/>
    <mergeCell ref="M5:M8"/>
    <mergeCell ref="P5:Q5"/>
    <mergeCell ref="B6:B8"/>
    <mergeCell ref="E6:E8"/>
    <mergeCell ref="O6:O7"/>
    <mergeCell ref="P6:Q7"/>
    <mergeCell ref="P8:Q8"/>
    <mergeCell ref="G9:H17"/>
    <mergeCell ref="P9:Q9"/>
    <mergeCell ref="P10:Q10"/>
    <mergeCell ref="P11:Q11"/>
    <mergeCell ref="P12:Q12"/>
    <mergeCell ref="P13:Q13"/>
    <mergeCell ref="P14:Q14"/>
    <mergeCell ref="O15:S17"/>
    <mergeCell ref="G153:H161"/>
    <mergeCell ref="G21:H29"/>
    <mergeCell ref="G33:H41"/>
    <mergeCell ref="G45:H53"/>
    <mergeCell ref="G57:H65"/>
    <mergeCell ref="G69:H77"/>
    <mergeCell ref="G81:H89"/>
    <mergeCell ref="G93:H101"/>
    <mergeCell ref="G105:H113"/>
    <mergeCell ref="G117:H125"/>
    <mergeCell ref="G129:H137"/>
    <mergeCell ref="G141:H149"/>
    <mergeCell ref="G297:H305"/>
    <mergeCell ref="G165:H173"/>
    <mergeCell ref="G177:H185"/>
    <mergeCell ref="G189:H197"/>
    <mergeCell ref="G201:H209"/>
    <mergeCell ref="G213:H221"/>
    <mergeCell ref="G225:H233"/>
    <mergeCell ref="G237:H245"/>
    <mergeCell ref="G249:H257"/>
    <mergeCell ref="G261:H269"/>
    <mergeCell ref="G273:H281"/>
    <mergeCell ref="G285:H293"/>
    <mergeCell ref="G441:H449"/>
    <mergeCell ref="G309:H317"/>
    <mergeCell ref="G321:H329"/>
    <mergeCell ref="G333:H341"/>
    <mergeCell ref="G345:H353"/>
    <mergeCell ref="G357:H365"/>
    <mergeCell ref="G369:H377"/>
    <mergeCell ref="G381:H389"/>
    <mergeCell ref="G393:H401"/>
    <mergeCell ref="G405:H413"/>
    <mergeCell ref="G417:H425"/>
    <mergeCell ref="G429:H437"/>
    <mergeCell ref="B481:M481"/>
    <mergeCell ref="G453:H461"/>
    <mergeCell ref="G465:H473"/>
    <mergeCell ref="G477:H477"/>
    <mergeCell ref="A478:D479"/>
    <mergeCell ref="E478:F478"/>
    <mergeCell ref="G478:H478"/>
    <mergeCell ref="E479:F479"/>
    <mergeCell ref="G479:H479"/>
  </mergeCells>
  <phoneticPr fontId="2"/>
  <dataValidations count="6">
    <dataValidation type="whole" allowBlank="1" showInputMessage="1" showErrorMessage="1" promptTitle="入力上の注意" prompt="据置期間の上限は、施設種類及び償還期間により異なりますのでご注意ください。" sqref="P12:Q12" xr:uid="{00000000-0002-0000-0F00-000000000000}">
      <formula1>3</formula1>
      <formula2>36</formula2>
    </dataValidation>
    <dataValidation type="whole" allowBlank="1" showInputMessage="1" showErrorMessage="1" promptTitle="入力上の注意" prompt="償還期間の上限は、施設種類、建物構造及び借入申込金額により異なりますのでご注意ください。" sqref="P11:Q11" xr:uid="{00000000-0002-0000-0F00-000001000000}">
      <formula1>3</formula1>
      <formula2>39</formula2>
    </dataValidation>
    <dataValidation type="list" allowBlank="1" showInputMessage="1" showErrorMessage="1" sqref="P5:Q5" xr:uid="{00000000-0002-0000-0F00-000002000000}">
      <formula1>$Y$5:$Z$5</formula1>
    </dataValidation>
    <dataValidation allowBlank="1" showInputMessage="1" showErrorMessage="1" promptTitle="特養ﾕﾆｯﾄの有無" prompt="今次計画において、特養ﾕﾆｯﾄの整備を行なう場合は、「1」を入力してください。" sqref="P6:Q7" xr:uid="{00000000-0002-0000-0F00-000003000000}"/>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xr:uid="{00000000-0002-0000-0F00-000004000000}">
      <formula1>$Y$13:$Z$13</formula1>
    </dataValidation>
    <dataValidation type="custom" allowBlank="1" showInputMessage="1" showErrorMessage="1" promptTitle="ご確認ください" prompt="「無利子分」の入力は、借入金算出内訳で無利子分の借入金を算出した場合に限ります。" sqref="P10:Q10" xr:uid="{00000000-0002-0000-0F00-000005000000}">
      <formula1>P10&lt;=P8</formula1>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Footer>&amp;C&amp;"ＭＳ ゴシック,標準"&amp;P/&amp;N</oddFooter>
  </headerFooter>
  <rowBreaks count="13" manualBreakCount="13">
    <brk id="44" max="12" man="1"/>
    <brk id="80" max="12" man="1"/>
    <brk id="116" max="12" man="1"/>
    <brk id="152" max="12" man="1"/>
    <brk id="188" max="12" man="1"/>
    <brk id="224" max="12" man="1"/>
    <brk id="260" max="12" man="1"/>
    <brk id="296" max="12" man="1"/>
    <brk id="332" max="12" man="1"/>
    <brk id="368" max="12" man="1"/>
    <brk id="404" max="12" man="1"/>
    <brk id="440" max="12" man="1"/>
    <brk id="476" max="12"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37"/>
  <sheetViews>
    <sheetView view="pageBreakPreview" zoomScale="55" zoomScaleNormal="100" zoomScaleSheetLayoutView="55" workbookViewId="0"/>
  </sheetViews>
  <sheetFormatPr defaultColWidth="9" defaultRowHeight="13.5"/>
  <cols>
    <col min="1" max="2" width="6" style="220" customWidth="1"/>
    <col min="3" max="5" width="12.5" style="220" customWidth="1"/>
    <col min="6" max="10" width="11.5" style="220" customWidth="1"/>
    <col min="11" max="11" width="3.75" style="222" customWidth="1"/>
    <col min="12" max="12" width="14.375" style="222" hidden="1" customWidth="1"/>
    <col min="13" max="18" width="9" style="222" hidden="1" customWidth="1"/>
    <col min="19" max="19" width="16.125" style="223" hidden="1" customWidth="1"/>
    <col min="20" max="20" width="10.5" style="223" hidden="1" customWidth="1"/>
    <col min="21" max="21" width="16.125" style="223" hidden="1" customWidth="1"/>
    <col min="22" max="22" width="10.5" style="224" hidden="1" customWidth="1"/>
    <col min="23" max="25" width="9" style="224" hidden="1" customWidth="1"/>
    <col min="26" max="26" width="9" style="220" hidden="1" customWidth="1"/>
    <col min="27" max="16384" width="9" style="220"/>
  </cols>
  <sheetData>
    <row r="1" spans="1:27" ht="21.75" customHeight="1">
      <c r="A1" s="353" t="s">
        <v>693</v>
      </c>
      <c r="B1" s="353"/>
      <c r="H1" s="860">
        <f>'1'!$F$10</f>
        <v>0</v>
      </c>
      <c r="I1" s="860"/>
      <c r="J1" s="860"/>
      <c r="Z1" s="224"/>
      <c r="AA1" s="224"/>
    </row>
    <row r="2" spans="1:27" ht="36.75" customHeight="1">
      <c r="A2" s="896" t="s">
        <v>581</v>
      </c>
      <c r="B2" s="896"/>
      <c r="C2" s="896"/>
      <c r="D2" s="896"/>
      <c r="E2" s="896"/>
      <c r="F2" s="896"/>
      <c r="G2" s="896"/>
      <c r="H2" s="896"/>
      <c r="I2" s="896"/>
      <c r="J2" s="896"/>
      <c r="Z2" s="224"/>
      <c r="AA2" s="224"/>
    </row>
    <row r="3" spans="1:27" ht="21.75" customHeight="1">
      <c r="A3" s="893" t="s">
        <v>582</v>
      </c>
      <c r="B3" s="893"/>
      <c r="C3" s="225"/>
      <c r="D3" s="897" t="str">
        <f>IF(C3=1,"福祉医療機構","民間金融機関（協調融資）")</f>
        <v>民間金融機関（協調融資）</v>
      </c>
      <c r="E3" s="897"/>
      <c r="F3" s="226" t="s">
        <v>583</v>
      </c>
      <c r="G3" s="898"/>
      <c r="H3" s="899"/>
      <c r="I3" s="227" t="s">
        <v>584</v>
      </c>
      <c r="J3" s="221"/>
      <c r="Z3" s="224"/>
      <c r="AA3" s="224"/>
    </row>
    <row r="4" spans="1:27" ht="21.75" customHeight="1">
      <c r="A4" s="893" t="s">
        <v>513</v>
      </c>
      <c r="B4" s="893"/>
      <c r="C4" s="225"/>
      <c r="D4" s="220" t="s">
        <v>585</v>
      </c>
      <c r="F4" s="226" t="s">
        <v>586</v>
      </c>
      <c r="G4" s="894"/>
      <c r="H4" s="895"/>
      <c r="I4" s="227" t="s">
        <v>485</v>
      </c>
      <c r="J4" s="221"/>
      <c r="Z4" s="224"/>
      <c r="AA4" s="224"/>
    </row>
    <row r="5" spans="1:27" ht="20.25" customHeight="1">
      <c r="A5" s="885" t="s">
        <v>587</v>
      </c>
      <c r="B5" s="885"/>
      <c r="C5" s="225"/>
      <c r="D5" s="220" t="s">
        <v>585</v>
      </c>
      <c r="I5" s="221"/>
      <c r="J5" s="221"/>
      <c r="Z5" s="224"/>
      <c r="AA5" s="224"/>
    </row>
    <row r="6" spans="1:27">
      <c r="I6" s="886" t="s">
        <v>588</v>
      </c>
      <c r="J6" s="886"/>
      <c r="Z6" s="224"/>
      <c r="AA6" s="224"/>
    </row>
    <row r="7" spans="1:27" ht="27" customHeight="1">
      <c r="A7" s="877" t="s">
        <v>589</v>
      </c>
      <c r="B7" s="877" t="s">
        <v>590</v>
      </c>
      <c r="C7" s="888" t="s">
        <v>489</v>
      </c>
      <c r="D7" s="889"/>
      <c r="E7" s="890"/>
      <c r="F7" s="891" t="s">
        <v>490</v>
      </c>
      <c r="G7" s="889"/>
      <c r="H7" s="889"/>
      <c r="I7" s="889"/>
      <c r="J7" s="892"/>
      <c r="L7" s="876"/>
      <c r="M7" s="876"/>
      <c r="N7" s="876"/>
      <c r="O7" s="876"/>
      <c r="P7" s="876"/>
      <c r="Q7" s="876"/>
      <c r="R7" s="876"/>
      <c r="Z7" s="224"/>
      <c r="AA7" s="224"/>
    </row>
    <row r="8" spans="1:27" ht="24" customHeight="1">
      <c r="A8" s="887"/>
      <c r="B8" s="887"/>
      <c r="C8" s="228" t="s">
        <v>491</v>
      </c>
      <c r="D8" s="877" t="s">
        <v>492</v>
      </c>
      <c r="E8" s="878" t="s">
        <v>495</v>
      </c>
      <c r="F8" s="880"/>
      <c r="G8" s="882"/>
      <c r="H8" s="882"/>
      <c r="I8" s="882"/>
      <c r="J8" s="877" t="s">
        <v>495</v>
      </c>
      <c r="K8" s="884" t="s">
        <v>591</v>
      </c>
      <c r="Z8" s="224"/>
      <c r="AA8" s="869" t="s">
        <v>592</v>
      </c>
    </row>
    <row r="9" spans="1:27" ht="35.25" customHeight="1">
      <c r="A9" s="867"/>
      <c r="B9" s="867"/>
      <c r="C9" s="229" t="s">
        <v>593</v>
      </c>
      <c r="D9" s="867"/>
      <c r="E9" s="879"/>
      <c r="F9" s="881"/>
      <c r="G9" s="883"/>
      <c r="H9" s="883"/>
      <c r="I9" s="883"/>
      <c r="J9" s="867"/>
      <c r="K9" s="884"/>
      <c r="L9" s="230" t="s">
        <v>501</v>
      </c>
      <c r="M9" s="870">
        <f>G3</f>
        <v>0</v>
      </c>
      <c r="N9" s="871"/>
      <c r="Z9" s="224"/>
      <c r="AA9" s="869"/>
    </row>
    <row r="10" spans="1:27" ht="30" customHeight="1">
      <c r="A10" s="231">
        <v>4</v>
      </c>
      <c r="B10" s="232">
        <v>1</v>
      </c>
      <c r="C10" s="233">
        <f>IF(M12&gt;0,IF($M$13&gt;12,0,T10),0)</f>
        <v>0</v>
      </c>
      <c r="D10" s="234">
        <f>ROUND(M$10*M$15/100,0)</f>
        <v>0</v>
      </c>
      <c r="E10" s="235">
        <f>IF(M10&gt;0,C10+D10,0)</f>
        <v>0</v>
      </c>
      <c r="F10" s="236"/>
      <c r="G10" s="237"/>
      <c r="H10" s="237"/>
      <c r="I10" s="237"/>
      <c r="J10" s="238">
        <f t="shared" ref="J10:J29" si="0">SUM(F10:I10)</f>
        <v>0</v>
      </c>
      <c r="K10" s="239" t="str">
        <f t="shared" ref="K10:K29" si="1">IF(E10=J10,"OK",IF(E10&gt;J10,"不足","超過"))</f>
        <v>OK</v>
      </c>
      <c r="L10" s="240" t="s">
        <v>505</v>
      </c>
      <c r="M10" s="872">
        <f>M9-M11</f>
        <v>0</v>
      </c>
      <c r="N10" s="873"/>
      <c r="O10" s="241"/>
      <c r="S10" s="223" t="s">
        <v>594</v>
      </c>
      <c r="T10" s="223" t="e">
        <f>M10-V10*($M$12-$T$12)+V10</f>
        <v>#DIV/0!</v>
      </c>
      <c r="U10" s="223" t="s">
        <v>595</v>
      </c>
      <c r="V10" s="223" t="e">
        <f>ROUNDDOWN(M10/($M$12-$T$12),-1)</f>
        <v>#DIV/0!</v>
      </c>
      <c r="Z10" s="224"/>
      <c r="AA10" s="242">
        <f t="shared" ref="AA10:AA29" si="2">IF(K10="OK",0,E10-J10)</f>
        <v>0</v>
      </c>
    </row>
    <row r="11" spans="1:27" ht="30" customHeight="1">
      <c r="A11" s="231">
        <f>A10+1</f>
        <v>5</v>
      </c>
      <c r="B11" s="232">
        <f>IF(E11&gt;0,B10+1,0)</f>
        <v>0</v>
      </c>
      <c r="C11" s="233">
        <f>IF(M12&gt;1,IF($M$13&gt;12,T10,V10),0)</f>
        <v>0</v>
      </c>
      <c r="D11" s="234">
        <f>ROUND((M$10-SUM(C$10:C10))*M$15/100,0)</f>
        <v>0</v>
      </c>
      <c r="E11" s="235">
        <f t="shared" ref="E11:E29" si="3">C11+D11</f>
        <v>0</v>
      </c>
      <c r="F11" s="236"/>
      <c r="G11" s="237"/>
      <c r="H11" s="237"/>
      <c r="I11" s="237"/>
      <c r="J11" s="238">
        <f t="shared" si="0"/>
        <v>0</v>
      </c>
      <c r="K11" s="239" t="str">
        <f t="shared" si="1"/>
        <v>OK</v>
      </c>
      <c r="L11" s="243" t="s">
        <v>596</v>
      </c>
      <c r="M11" s="874"/>
      <c r="N11" s="875"/>
      <c r="S11" s="244" t="s">
        <v>511</v>
      </c>
      <c r="T11" s="223" t="e">
        <f>M11-V11*($M$12-$T$12)+V11</f>
        <v>#DIV/0!</v>
      </c>
      <c r="U11" s="244" t="s">
        <v>512</v>
      </c>
      <c r="V11" s="223" t="e">
        <f>ROUNDDOWN(M11/($M$12-$T$12),-1)</f>
        <v>#DIV/0!</v>
      </c>
      <c r="Z11" s="224"/>
      <c r="AA11" s="242">
        <f t="shared" si="2"/>
        <v>0</v>
      </c>
    </row>
    <row r="12" spans="1:27" ht="30" customHeight="1">
      <c r="A12" s="231">
        <f t="shared" ref="A12:A29" si="4">A11+1</f>
        <v>6</v>
      </c>
      <c r="B12" s="232">
        <f>IF(E12&gt;0,B11+1,0)</f>
        <v>0</v>
      </c>
      <c r="C12" s="233">
        <f>IF(($M$10-SUM($C$10:C11))&gt;0,$V$10,0)</f>
        <v>0</v>
      </c>
      <c r="D12" s="234">
        <f>ROUND((M$10-SUM(C$10:C11))*M$15/100,0)</f>
        <v>0</v>
      </c>
      <c r="E12" s="235">
        <f t="shared" si="3"/>
        <v>0</v>
      </c>
      <c r="F12" s="236"/>
      <c r="G12" s="237"/>
      <c r="H12" s="237"/>
      <c r="I12" s="237"/>
      <c r="J12" s="238">
        <f t="shared" si="0"/>
        <v>0</v>
      </c>
      <c r="K12" s="239" t="str">
        <f t="shared" si="1"/>
        <v>OK</v>
      </c>
      <c r="L12" s="245" t="s">
        <v>513</v>
      </c>
      <c r="M12" s="861">
        <f>C4</f>
        <v>0</v>
      </c>
      <c r="N12" s="862"/>
      <c r="O12" s="222" t="s">
        <v>597</v>
      </c>
      <c r="S12" s="223" t="s">
        <v>503</v>
      </c>
      <c r="T12" s="223">
        <f>IF(M13&gt;12,1,0)</f>
        <v>0</v>
      </c>
      <c r="Z12" s="224"/>
      <c r="AA12" s="242">
        <f t="shared" si="2"/>
        <v>0</v>
      </c>
    </row>
    <row r="13" spans="1:27" ht="30" customHeight="1">
      <c r="A13" s="231">
        <f t="shared" si="4"/>
        <v>7</v>
      </c>
      <c r="B13" s="232">
        <f t="shared" ref="B13:B29" si="5">IF(E13&gt;0,B12+1,0)</f>
        <v>0</v>
      </c>
      <c r="C13" s="233">
        <f>IF(($M$10-SUM($C$10:C12))&gt;0,$V$10,0)</f>
        <v>0</v>
      </c>
      <c r="D13" s="234">
        <f>ROUND((M$10-SUM(C$10:C12))*M$15/100,0)</f>
        <v>0</v>
      </c>
      <c r="E13" s="235">
        <f t="shared" si="3"/>
        <v>0</v>
      </c>
      <c r="F13" s="236"/>
      <c r="G13" s="237"/>
      <c r="H13" s="237"/>
      <c r="I13" s="237"/>
      <c r="J13" s="238">
        <f t="shared" si="0"/>
        <v>0</v>
      </c>
      <c r="K13" s="239" t="str">
        <f t="shared" si="1"/>
        <v>OK</v>
      </c>
      <c r="L13" s="245" t="s">
        <v>515</v>
      </c>
      <c r="M13" s="861">
        <f>(C5*12)+1</f>
        <v>1</v>
      </c>
      <c r="N13" s="862"/>
      <c r="O13" s="222" t="s">
        <v>598</v>
      </c>
      <c r="T13" s="246"/>
      <c r="Z13" s="224"/>
      <c r="AA13" s="242">
        <f t="shared" si="2"/>
        <v>0</v>
      </c>
    </row>
    <row r="14" spans="1:27" ht="30" customHeight="1">
      <c r="A14" s="231">
        <f t="shared" si="4"/>
        <v>8</v>
      </c>
      <c r="B14" s="232">
        <f t="shared" si="5"/>
        <v>0</v>
      </c>
      <c r="C14" s="233">
        <f>IF(($M$10-SUM($C$10:C13))&gt;0,$V$10,0)</f>
        <v>0</v>
      </c>
      <c r="D14" s="234">
        <f>ROUND((M$10-SUM(C$10:C13))*M$15/100,0)</f>
        <v>0</v>
      </c>
      <c r="E14" s="235">
        <f t="shared" si="3"/>
        <v>0</v>
      </c>
      <c r="F14" s="236"/>
      <c r="G14" s="237"/>
      <c r="H14" s="237"/>
      <c r="I14" s="237"/>
      <c r="J14" s="238">
        <f t="shared" si="0"/>
        <v>0</v>
      </c>
      <c r="K14" s="239" t="str">
        <f t="shared" si="1"/>
        <v>OK</v>
      </c>
      <c r="L14" s="245" t="s">
        <v>517</v>
      </c>
      <c r="M14" s="861">
        <v>1</v>
      </c>
      <c r="N14" s="862"/>
      <c r="O14" s="222" t="s">
        <v>599</v>
      </c>
      <c r="Z14" s="224"/>
      <c r="AA14" s="242">
        <f t="shared" si="2"/>
        <v>0</v>
      </c>
    </row>
    <row r="15" spans="1:27" ht="30" customHeight="1">
      <c r="A15" s="231">
        <f t="shared" si="4"/>
        <v>9</v>
      </c>
      <c r="B15" s="232">
        <f t="shared" si="5"/>
        <v>0</v>
      </c>
      <c r="C15" s="233">
        <f>IF(($M$10-SUM($C$10:C14))&gt;0,$V$10,0)</f>
        <v>0</v>
      </c>
      <c r="D15" s="234">
        <f>ROUND((M$10-SUM(C$10:C14))*M$15/100,0)</f>
        <v>0</v>
      </c>
      <c r="E15" s="235">
        <f t="shared" si="3"/>
        <v>0</v>
      </c>
      <c r="F15" s="247"/>
      <c r="G15" s="237"/>
      <c r="H15" s="237"/>
      <c r="I15" s="237"/>
      <c r="J15" s="238">
        <f t="shared" si="0"/>
        <v>0</v>
      </c>
      <c r="K15" s="239" t="str">
        <f t="shared" si="1"/>
        <v>OK</v>
      </c>
      <c r="L15" s="245" t="s">
        <v>600</v>
      </c>
      <c r="M15" s="863">
        <f>G4</f>
        <v>0</v>
      </c>
      <c r="N15" s="864"/>
      <c r="O15" s="222" t="s">
        <v>601</v>
      </c>
      <c r="Z15" s="224"/>
      <c r="AA15" s="242">
        <f t="shared" si="2"/>
        <v>0</v>
      </c>
    </row>
    <row r="16" spans="1:27" ht="30" customHeight="1">
      <c r="A16" s="231">
        <f t="shared" si="4"/>
        <v>10</v>
      </c>
      <c r="B16" s="232">
        <f t="shared" si="5"/>
        <v>0</v>
      </c>
      <c r="C16" s="233">
        <f>IF(($M$10-SUM($C$10:C15))&gt;0,$V$10,0)</f>
        <v>0</v>
      </c>
      <c r="D16" s="234">
        <f>ROUND((M$10-SUM(C$10:C15))*M$15/100,0)</f>
        <v>0</v>
      </c>
      <c r="E16" s="235">
        <f t="shared" si="3"/>
        <v>0</v>
      </c>
      <c r="F16" s="247"/>
      <c r="G16" s="237"/>
      <c r="H16" s="237"/>
      <c r="I16" s="237"/>
      <c r="J16" s="238">
        <f t="shared" si="0"/>
        <v>0</v>
      </c>
      <c r="K16" s="239" t="str">
        <f t="shared" si="1"/>
        <v>OK</v>
      </c>
      <c r="Z16" s="224"/>
      <c r="AA16" s="242">
        <f t="shared" si="2"/>
        <v>0</v>
      </c>
    </row>
    <row r="17" spans="1:27" ht="30" customHeight="1">
      <c r="A17" s="231">
        <f t="shared" si="4"/>
        <v>11</v>
      </c>
      <c r="B17" s="232">
        <f t="shared" si="5"/>
        <v>0</v>
      </c>
      <c r="C17" s="233">
        <f>IF(($M$10-SUM($C$10:C16))&gt;0,$V$10,0)</f>
        <v>0</v>
      </c>
      <c r="D17" s="234">
        <f>ROUND((M$10-SUM(C$10:C16))*M$15/100,0)</f>
        <v>0</v>
      </c>
      <c r="E17" s="235">
        <f t="shared" si="3"/>
        <v>0</v>
      </c>
      <c r="F17" s="247"/>
      <c r="G17" s="237"/>
      <c r="H17" s="237"/>
      <c r="I17" s="237"/>
      <c r="J17" s="238">
        <f t="shared" si="0"/>
        <v>0</v>
      </c>
      <c r="K17" s="239" t="str">
        <f t="shared" si="1"/>
        <v>OK</v>
      </c>
      <c r="Z17" s="224"/>
      <c r="AA17" s="242">
        <f t="shared" si="2"/>
        <v>0</v>
      </c>
    </row>
    <row r="18" spans="1:27" ht="30" customHeight="1">
      <c r="A18" s="231">
        <f t="shared" si="4"/>
        <v>12</v>
      </c>
      <c r="B18" s="232">
        <f t="shared" si="5"/>
        <v>0</v>
      </c>
      <c r="C18" s="233">
        <f>IF(($M$10-SUM($C$10:C17))&gt;0,$V$10,0)</f>
        <v>0</v>
      </c>
      <c r="D18" s="234">
        <f>ROUND((M$10-SUM(C$10:C17))*M$15/100,0)</f>
        <v>0</v>
      </c>
      <c r="E18" s="235">
        <f t="shared" si="3"/>
        <v>0</v>
      </c>
      <c r="F18" s="247"/>
      <c r="G18" s="237"/>
      <c r="H18" s="237"/>
      <c r="I18" s="237"/>
      <c r="J18" s="238">
        <f t="shared" si="0"/>
        <v>0</v>
      </c>
      <c r="K18" s="239" t="str">
        <f t="shared" si="1"/>
        <v>OK</v>
      </c>
      <c r="Z18" s="224"/>
      <c r="AA18" s="242">
        <f t="shared" si="2"/>
        <v>0</v>
      </c>
    </row>
    <row r="19" spans="1:27" ht="30" customHeight="1">
      <c r="A19" s="231">
        <f t="shared" si="4"/>
        <v>13</v>
      </c>
      <c r="B19" s="232">
        <f t="shared" si="5"/>
        <v>0</v>
      </c>
      <c r="C19" s="233">
        <f>IF(($M$10-SUM($C$10:C18))&gt;0,$V$10,0)</f>
        <v>0</v>
      </c>
      <c r="D19" s="234">
        <f>ROUND((M$10-SUM(C$10:C18))*M$15/100,0)</f>
        <v>0</v>
      </c>
      <c r="E19" s="235">
        <f t="shared" si="3"/>
        <v>0</v>
      </c>
      <c r="F19" s="247"/>
      <c r="G19" s="237"/>
      <c r="H19" s="237"/>
      <c r="I19" s="237"/>
      <c r="J19" s="238">
        <f t="shared" si="0"/>
        <v>0</v>
      </c>
      <c r="K19" s="239" t="str">
        <f t="shared" si="1"/>
        <v>OK</v>
      </c>
      <c r="Z19" s="224"/>
      <c r="AA19" s="242">
        <f t="shared" si="2"/>
        <v>0</v>
      </c>
    </row>
    <row r="20" spans="1:27" ht="30" customHeight="1">
      <c r="A20" s="231">
        <f t="shared" si="4"/>
        <v>14</v>
      </c>
      <c r="B20" s="232">
        <f t="shared" si="5"/>
        <v>0</v>
      </c>
      <c r="C20" s="233">
        <f>IF(($M$10-SUM($C$10:C19))&gt;0,$V$10,0)</f>
        <v>0</v>
      </c>
      <c r="D20" s="248">
        <f>IF(M$14&gt;1,"未定",ROUND((M$10-SUM(C$10:C19))*M$15/100,0))</f>
        <v>0</v>
      </c>
      <c r="E20" s="235">
        <f t="shared" si="3"/>
        <v>0</v>
      </c>
      <c r="F20" s="247"/>
      <c r="G20" s="237"/>
      <c r="H20" s="237"/>
      <c r="I20" s="237"/>
      <c r="J20" s="238">
        <f t="shared" si="0"/>
        <v>0</v>
      </c>
      <c r="K20" s="239" t="str">
        <f t="shared" si="1"/>
        <v>OK</v>
      </c>
      <c r="Z20" s="224"/>
      <c r="AA20" s="242">
        <f t="shared" si="2"/>
        <v>0</v>
      </c>
    </row>
    <row r="21" spans="1:27" ht="30" customHeight="1">
      <c r="A21" s="231">
        <f t="shared" si="4"/>
        <v>15</v>
      </c>
      <c r="B21" s="232">
        <f t="shared" si="5"/>
        <v>0</v>
      </c>
      <c r="C21" s="233">
        <f>IF(($M$10-SUM($C$10:C20))&gt;0,$V$10,0)</f>
        <v>0</v>
      </c>
      <c r="D21" s="248">
        <f>IF(M$14&gt;1,"未定",ROUND((M$10-SUM(C$10:C20))*M$15/100,0))</f>
        <v>0</v>
      </c>
      <c r="E21" s="235">
        <f t="shared" si="3"/>
        <v>0</v>
      </c>
      <c r="F21" s="247"/>
      <c r="G21" s="237"/>
      <c r="H21" s="237"/>
      <c r="I21" s="237"/>
      <c r="J21" s="238">
        <f t="shared" si="0"/>
        <v>0</v>
      </c>
      <c r="K21" s="239" t="str">
        <f t="shared" si="1"/>
        <v>OK</v>
      </c>
      <c r="Z21" s="224"/>
      <c r="AA21" s="242">
        <f t="shared" si="2"/>
        <v>0</v>
      </c>
    </row>
    <row r="22" spans="1:27" ht="30" customHeight="1">
      <c r="A22" s="231">
        <f t="shared" si="4"/>
        <v>16</v>
      </c>
      <c r="B22" s="232">
        <f t="shared" si="5"/>
        <v>0</v>
      </c>
      <c r="C22" s="233">
        <f>IF(($M$10-SUM($C$10:C21))&gt;0,$V$10,0)</f>
        <v>0</v>
      </c>
      <c r="D22" s="248">
        <f>IF(M$14&gt;1,"未定",ROUND((M$10-SUM(C$10:C21))*M$15/100,0))</f>
        <v>0</v>
      </c>
      <c r="E22" s="235">
        <f t="shared" si="3"/>
        <v>0</v>
      </c>
      <c r="F22" s="247"/>
      <c r="G22" s="237"/>
      <c r="H22" s="237"/>
      <c r="I22" s="237"/>
      <c r="J22" s="238">
        <f t="shared" si="0"/>
        <v>0</v>
      </c>
      <c r="K22" s="239" t="str">
        <f t="shared" si="1"/>
        <v>OK</v>
      </c>
      <c r="Z22" s="224"/>
      <c r="AA22" s="242">
        <f t="shared" si="2"/>
        <v>0</v>
      </c>
    </row>
    <row r="23" spans="1:27" ht="30" customHeight="1">
      <c r="A23" s="231">
        <f t="shared" si="4"/>
        <v>17</v>
      </c>
      <c r="B23" s="232">
        <f t="shared" si="5"/>
        <v>0</v>
      </c>
      <c r="C23" s="233">
        <f>IF(($M$10-SUM($C$10:C22))&gt;0,$V$10,0)</f>
        <v>0</v>
      </c>
      <c r="D23" s="248">
        <f>IF(M$14&gt;1,"未定",ROUND((M$10-SUM(C$10:C22))*M$15/100,0))</f>
        <v>0</v>
      </c>
      <c r="E23" s="235">
        <f t="shared" si="3"/>
        <v>0</v>
      </c>
      <c r="F23" s="247"/>
      <c r="G23" s="237"/>
      <c r="H23" s="237"/>
      <c r="I23" s="237"/>
      <c r="J23" s="238">
        <f t="shared" si="0"/>
        <v>0</v>
      </c>
      <c r="K23" s="239" t="str">
        <f t="shared" si="1"/>
        <v>OK</v>
      </c>
      <c r="Z23" s="224"/>
      <c r="AA23" s="242">
        <f t="shared" si="2"/>
        <v>0</v>
      </c>
    </row>
    <row r="24" spans="1:27" ht="30" customHeight="1">
      <c r="A24" s="231">
        <f t="shared" si="4"/>
        <v>18</v>
      </c>
      <c r="B24" s="232">
        <f t="shared" si="5"/>
        <v>0</v>
      </c>
      <c r="C24" s="233">
        <f>IF(($M$10-SUM($C$10:C23))&gt;0,$V$10,0)</f>
        <v>0</v>
      </c>
      <c r="D24" s="248">
        <f>IF(M$14&gt;1,"未定",ROUND((M$10-SUM(C$10:C23))*M$15/100,0))</f>
        <v>0</v>
      </c>
      <c r="E24" s="235">
        <f t="shared" si="3"/>
        <v>0</v>
      </c>
      <c r="F24" s="247"/>
      <c r="G24" s="237"/>
      <c r="H24" s="237"/>
      <c r="I24" s="237"/>
      <c r="J24" s="238">
        <f t="shared" si="0"/>
        <v>0</v>
      </c>
      <c r="K24" s="239" t="str">
        <f t="shared" si="1"/>
        <v>OK</v>
      </c>
      <c r="Z24" s="224"/>
      <c r="AA24" s="242">
        <f t="shared" si="2"/>
        <v>0</v>
      </c>
    </row>
    <row r="25" spans="1:27" ht="30" customHeight="1">
      <c r="A25" s="231">
        <f t="shared" si="4"/>
        <v>19</v>
      </c>
      <c r="B25" s="232">
        <f t="shared" si="5"/>
        <v>0</v>
      </c>
      <c r="C25" s="233">
        <f>IF(($M$10-SUM($C$10:C24))&gt;0,$V$10,0)</f>
        <v>0</v>
      </c>
      <c r="D25" s="248">
        <f>IF(M$14&gt;1,"未定",ROUND((M$10-SUM(C$10:C24))*M$15/100,0))</f>
        <v>0</v>
      </c>
      <c r="E25" s="235">
        <f t="shared" si="3"/>
        <v>0</v>
      </c>
      <c r="F25" s="247"/>
      <c r="G25" s="237"/>
      <c r="H25" s="237"/>
      <c r="I25" s="237"/>
      <c r="J25" s="238">
        <f t="shared" si="0"/>
        <v>0</v>
      </c>
      <c r="K25" s="239" t="str">
        <f t="shared" si="1"/>
        <v>OK</v>
      </c>
      <c r="Z25" s="224"/>
      <c r="AA25" s="242">
        <f t="shared" si="2"/>
        <v>0</v>
      </c>
    </row>
    <row r="26" spans="1:27" ht="30" customHeight="1">
      <c r="A26" s="231">
        <f t="shared" si="4"/>
        <v>20</v>
      </c>
      <c r="B26" s="232">
        <f t="shared" si="5"/>
        <v>0</v>
      </c>
      <c r="C26" s="233">
        <f>IF(($M$10-SUM($C$10:C25))&gt;0,$V$10,0)</f>
        <v>0</v>
      </c>
      <c r="D26" s="248">
        <f>IF(M$14&gt;1,"未定",ROUND((M$10-SUM(C$10:C25))*M$15/100,0))</f>
        <v>0</v>
      </c>
      <c r="E26" s="235">
        <f t="shared" si="3"/>
        <v>0</v>
      </c>
      <c r="F26" s="247"/>
      <c r="G26" s="237"/>
      <c r="H26" s="237"/>
      <c r="I26" s="237"/>
      <c r="J26" s="238">
        <f t="shared" si="0"/>
        <v>0</v>
      </c>
      <c r="K26" s="239" t="str">
        <f t="shared" si="1"/>
        <v>OK</v>
      </c>
      <c r="Z26" s="224"/>
      <c r="AA26" s="242">
        <f t="shared" si="2"/>
        <v>0</v>
      </c>
    </row>
    <row r="27" spans="1:27" ht="30" customHeight="1">
      <c r="A27" s="231">
        <f t="shared" si="4"/>
        <v>21</v>
      </c>
      <c r="B27" s="232">
        <f t="shared" si="5"/>
        <v>0</v>
      </c>
      <c r="C27" s="233">
        <f>IF(($M$10-SUM($C$10:C26))&gt;0,$V$10,0)</f>
        <v>0</v>
      </c>
      <c r="D27" s="248">
        <f>IF(M$14&gt;1,"未定",ROUND((M$10-SUM(C$10:C26))*M$15/100,0))</f>
        <v>0</v>
      </c>
      <c r="E27" s="235">
        <f t="shared" si="3"/>
        <v>0</v>
      </c>
      <c r="F27" s="247"/>
      <c r="G27" s="237"/>
      <c r="H27" s="237"/>
      <c r="I27" s="237"/>
      <c r="J27" s="238">
        <f t="shared" si="0"/>
        <v>0</v>
      </c>
      <c r="K27" s="239" t="str">
        <f t="shared" si="1"/>
        <v>OK</v>
      </c>
      <c r="Z27" s="224"/>
      <c r="AA27" s="242">
        <f t="shared" si="2"/>
        <v>0</v>
      </c>
    </row>
    <row r="28" spans="1:27" ht="30" customHeight="1">
      <c r="A28" s="231">
        <f t="shared" si="4"/>
        <v>22</v>
      </c>
      <c r="B28" s="232">
        <f t="shared" si="5"/>
        <v>0</v>
      </c>
      <c r="C28" s="233">
        <f>IF(($M$10-SUM($C$10:C27))&gt;0,$V$10,0)</f>
        <v>0</v>
      </c>
      <c r="D28" s="248">
        <f>IF(M$14&gt;1,"未定",ROUND((M$10-SUM(C$10:C27))*M$15/100,0))</f>
        <v>0</v>
      </c>
      <c r="E28" s="235">
        <f t="shared" si="3"/>
        <v>0</v>
      </c>
      <c r="F28" s="247"/>
      <c r="G28" s="237"/>
      <c r="H28" s="237"/>
      <c r="I28" s="237"/>
      <c r="J28" s="238">
        <f t="shared" si="0"/>
        <v>0</v>
      </c>
      <c r="K28" s="239" t="str">
        <f t="shared" si="1"/>
        <v>OK</v>
      </c>
      <c r="Z28" s="224"/>
      <c r="AA28" s="242">
        <f t="shared" si="2"/>
        <v>0</v>
      </c>
    </row>
    <row r="29" spans="1:27" ht="30" customHeight="1" thickBot="1">
      <c r="A29" s="231">
        <f t="shared" si="4"/>
        <v>23</v>
      </c>
      <c r="B29" s="249">
        <f t="shared" si="5"/>
        <v>0</v>
      </c>
      <c r="C29" s="250">
        <f>IF(($M$10-SUM($C$10:C28))&gt;0,$V$10,0)</f>
        <v>0</v>
      </c>
      <c r="D29" s="251">
        <f>IF(M$14&gt;1,"未定",ROUND((M$10-SUM(C$10:C28))*M$15/100,0))</f>
        <v>0</v>
      </c>
      <c r="E29" s="252">
        <f t="shared" si="3"/>
        <v>0</v>
      </c>
      <c r="F29" s="253"/>
      <c r="G29" s="254"/>
      <c r="H29" s="254"/>
      <c r="I29" s="254"/>
      <c r="J29" s="255">
        <f t="shared" si="0"/>
        <v>0</v>
      </c>
      <c r="K29" s="239" t="str">
        <f t="shared" si="1"/>
        <v>OK</v>
      </c>
      <c r="Z29" s="224"/>
      <c r="AA29" s="242">
        <f t="shared" si="2"/>
        <v>0</v>
      </c>
    </row>
    <row r="30" spans="1:27" ht="30" customHeight="1" thickBot="1">
      <c r="A30" s="865" t="s">
        <v>41</v>
      </c>
      <c r="B30" s="866"/>
      <c r="C30" s="256">
        <f>SUM(C10:C29)</f>
        <v>0</v>
      </c>
      <c r="D30" s="257">
        <f>IF(M$14&gt;1,"未定",SUM(D10:D29))</f>
        <v>0</v>
      </c>
      <c r="E30" s="258">
        <f>IF(M$14&gt;1,"未定",SUM(E10:E29))</f>
        <v>0</v>
      </c>
      <c r="F30" s="257">
        <f>SUM(F10:F29)</f>
        <v>0</v>
      </c>
      <c r="G30" s="259">
        <f>SUM(G10:G29)</f>
        <v>0</v>
      </c>
      <c r="H30" s="259">
        <f>SUM(H10:H29)</f>
        <v>0</v>
      </c>
      <c r="I30" s="259">
        <f>SUM(I10:I29)</f>
        <v>0</v>
      </c>
      <c r="J30" s="260">
        <f>SUM(J10:J29)</f>
        <v>0</v>
      </c>
      <c r="Z30" s="224"/>
      <c r="AA30" s="224"/>
    </row>
    <row r="31" spans="1:27" ht="22.5" customHeight="1">
      <c r="A31" s="867" t="s">
        <v>575</v>
      </c>
      <c r="B31" s="867"/>
      <c r="C31" s="867"/>
      <c r="D31" s="261" t="s">
        <v>525</v>
      </c>
      <c r="E31" s="262">
        <f>C30</f>
        <v>0</v>
      </c>
      <c r="F31" s="247"/>
      <c r="G31" s="237"/>
      <c r="H31" s="237"/>
      <c r="I31" s="237"/>
      <c r="J31" s="234">
        <f>SUM(F31:I31)</f>
        <v>0</v>
      </c>
      <c r="Z31" s="224"/>
      <c r="AA31" s="224"/>
    </row>
    <row r="32" spans="1:27" ht="22.5" customHeight="1">
      <c r="A32" s="868"/>
      <c r="B32" s="868"/>
      <c r="C32" s="868"/>
      <c r="D32" s="261" t="s">
        <v>526</v>
      </c>
      <c r="E32" s="262">
        <f>D30</f>
        <v>0</v>
      </c>
      <c r="F32" s="263"/>
      <c r="G32" s="264"/>
      <c r="H32" s="237"/>
      <c r="I32" s="264"/>
      <c r="J32" s="238">
        <f>SUM(F32:I32)</f>
        <v>0</v>
      </c>
      <c r="Z32" s="224"/>
      <c r="AA32" s="224"/>
    </row>
    <row r="33" spans="2:27" ht="5.25" customHeight="1">
      <c r="Z33" s="224"/>
      <c r="AA33" s="224"/>
    </row>
    <row r="34" spans="2:27">
      <c r="Z34" s="224"/>
      <c r="AA34" s="224"/>
    </row>
    <row r="35" spans="2:27">
      <c r="B35" s="265"/>
      <c r="Z35" s="224"/>
      <c r="AA35" s="224"/>
    </row>
    <row r="36" spans="2:27">
      <c r="Z36" s="224"/>
      <c r="AA36" s="224"/>
    </row>
    <row r="37" spans="2:27">
      <c r="Z37" s="224"/>
      <c r="AA37" s="224"/>
    </row>
  </sheetData>
  <mergeCells count="32">
    <mergeCell ref="H1:J1"/>
    <mergeCell ref="A4:B4"/>
    <mergeCell ref="G4:H4"/>
    <mergeCell ref="A2:J2"/>
    <mergeCell ref="A3:B3"/>
    <mergeCell ref="D3:E3"/>
    <mergeCell ref="G3:H3"/>
    <mergeCell ref="A5:B5"/>
    <mergeCell ref="I6:J6"/>
    <mergeCell ref="A7:A9"/>
    <mergeCell ref="B7:B9"/>
    <mergeCell ref="C7:E7"/>
    <mergeCell ref="F7:J7"/>
    <mergeCell ref="L7:R7"/>
    <mergeCell ref="D8:D9"/>
    <mergeCell ref="E8:E9"/>
    <mergeCell ref="F8:F9"/>
    <mergeCell ref="G8:G9"/>
    <mergeCell ref="H8:H9"/>
    <mergeCell ref="I8:I9"/>
    <mergeCell ref="J8:J9"/>
    <mergeCell ref="K8:K9"/>
    <mergeCell ref="M14:N14"/>
    <mergeCell ref="M15:N15"/>
    <mergeCell ref="A30:B30"/>
    <mergeCell ref="A31:C32"/>
    <mergeCell ref="AA8:AA9"/>
    <mergeCell ref="M9:N9"/>
    <mergeCell ref="M10:N10"/>
    <mergeCell ref="M11:N11"/>
    <mergeCell ref="M12:N12"/>
    <mergeCell ref="M13:N13"/>
  </mergeCells>
  <phoneticPr fontId="2"/>
  <dataValidations count="3">
    <dataValidation allowBlank="1" showInputMessage="1" showErrorMessage="1" promptTitle="「１０年見直し」を選択した場合の注意事項" prompt="機構との契約締結から10年経過した時点で金利を見直すため、11年次目以降の利息欄には「未定」と表示されます。" sqref="M14:N14" xr:uid="{00000000-0002-0000-1000-000000000000}"/>
    <dataValidation type="list" allowBlank="1" showInputMessage="1" showErrorMessage="1" sqref="M15:N15" xr:uid="{00000000-0002-0000-1000-000001000000}">
      <formula1>"2.5,2.6"</formula1>
    </dataValidation>
    <dataValidation type="custom" allowBlank="1" showInputMessage="1" showErrorMessage="1" promptTitle="ご確認ください" prompt="「無利子分」の入力は、借入金算出内訳で無利子分の借入金を算出した場合に限ります。" sqref="M11:N11" xr:uid="{00000000-0002-0000-1000-000002000000}">
      <formula1>M11&lt;=M9</formula1>
    </dataValidation>
  </dataValidations>
  <printOptions horizontalCentered="1"/>
  <pageMargins left="0.70866141732283472" right="0.27559055118110237" top="0.6692913385826772" bottom="0.59055118110236227" header="0.39370078740157483" footer="0.51181102362204722"/>
  <pageSetup paperSize="9" scale="86" orientation="portrait" blackAndWhite="1"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T26"/>
  <sheetViews>
    <sheetView view="pageBreakPreview" zoomScale="130" zoomScaleNormal="100" zoomScaleSheetLayoutView="130" workbookViewId="0"/>
  </sheetViews>
  <sheetFormatPr defaultColWidth="9" defaultRowHeight="13.5"/>
  <cols>
    <col min="1" max="1" width="2.625" style="126" customWidth="1"/>
    <col min="2" max="2" width="5.25" style="126" bestFit="1" customWidth="1"/>
    <col min="3" max="8" width="12.625" style="126" customWidth="1"/>
    <col min="9" max="9" width="9" style="126"/>
    <col min="10" max="20" width="5.875" style="126" customWidth="1"/>
    <col min="21" max="16384" width="9" style="126"/>
  </cols>
  <sheetData>
    <row r="1" spans="2:20" s="266" customFormat="1" ht="19.5" customHeight="1">
      <c r="B1" s="410" t="s">
        <v>694</v>
      </c>
      <c r="C1" s="410"/>
      <c r="F1" s="860">
        <f>'1'!$F$10</f>
        <v>0</v>
      </c>
      <c r="G1" s="860"/>
      <c r="H1" s="860"/>
    </row>
    <row r="2" spans="2:20" s="266" customFormat="1" ht="27.75" customHeight="1">
      <c r="B2" s="905" t="s">
        <v>602</v>
      </c>
      <c r="C2" s="905"/>
      <c r="D2" s="905"/>
      <c r="E2" s="905"/>
      <c r="F2" s="905"/>
      <c r="G2" s="905"/>
      <c r="H2" s="905"/>
      <c r="J2" s="900" t="s">
        <v>729</v>
      </c>
      <c r="K2" s="900"/>
      <c r="L2" s="900"/>
      <c r="M2" s="900"/>
      <c r="N2" s="900"/>
      <c r="O2" s="900"/>
      <c r="P2" s="900"/>
      <c r="Q2" s="900"/>
      <c r="R2" s="900"/>
      <c r="S2" s="900"/>
      <c r="T2" s="900"/>
    </row>
    <row r="3" spans="2:20" s="266" customFormat="1">
      <c r="H3" s="267" t="s">
        <v>603</v>
      </c>
      <c r="J3" s="424"/>
      <c r="K3" s="424"/>
      <c r="L3" s="424"/>
      <c r="M3" s="424"/>
      <c r="N3" s="424"/>
      <c r="O3" s="424"/>
      <c r="P3" s="424"/>
      <c r="Q3" s="424"/>
      <c r="R3" s="424"/>
      <c r="S3" s="424"/>
      <c r="T3" s="424"/>
    </row>
    <row r="4" spans="2:20" s="266" customFormat="1" ht="18" customHeight="1">
      <c r="B4" s="906" t="s">
        <v>604</v>
      </c>
      <c r="C4" s="268" t="s">
        <v>605</v>
      </c>
      <c r="D4" s="269" t="s">
        <v>605</v>
      </c>
      <c r="E4" s="269" t="s">
        <v>605</v>
      </c>
      <c r="F4" s="269" t="s">
        <v>605</v>
      </c>
      <c r="G4" s="270" t="s">
        <v>605</v>
      </c>
      <c r="H4" s="907" t="s">
        <v>245</v>
      </c>
      <c r="J4" s="901">
        <v>1</v>
      </c>
      <c r="K4" s="903" t="s">
        <v>730</v>
      </c>
      <c r="L4" s="903"/>
      <c r="M4" s="903"/>
      <c r="N4" s="903"/>
      <c r="O4" s="903"/>
      <c r="P4" s="903"/>
      <c r="Q4" s="903"/>
      <c r="R4" s="903"/>
      <c r="S4" s="903"/>
      <c r="T4" s="903"/>
    </row>
    <row r="5" spans="2:20" s="266" customFormat="1" ht="18" customHeight="1">
      <c r="B5" s="906"/>
      <c r="C5" s="271"/>
      <c r="D5" s="272"/>
      <c r="E5" s="272"/>
      <c r="F5" s="272"/>
      <c r="G5" s="273"/>
      <c r="H5" s="908"/>
      <c r="J5" s="902"/>
      <c r="K5" s="903"/>
      <c r="L5" s="903"/>
      <c r="M5" s="903"/>
      <c r="N5" s="903"/>
      <c r="O5" s="903"/>
      <c r="P5" s="903"/>
      <c r="Q5" s="903"/>
      <c r="R5" s="903"/>
      <c r="S5" s="903"/>
      <c r="T5" s="903"/>
    </row>
    <row r="6" spans="2:20" ht="18" customHeight="1">
      <c r="B6" s="274">
        <v>1</v>
      </c>
      <c r="C6" s="275"/>
      <c r="D6" s="276"/>
      <c r="E6" s="276"/>
      <c r="F6" s="276"/>
      <c r="G6" s="277"/>
      <c r="H6" s="278">
        <f t="shared" ref="H6:H25" si="0">SUM(C6:G6)</f>
        <v>0</v>
      </c>
      <c r="J6" s="426"/>
      <c r="K6" s="903"/>
      <c r="L6" s="903"/>
      <c r="M6" s="903"/>
      <c r="N6" s="903"/>
      <c r="O6" s="903"/>
      <c r="P6" s="903"/>
      <c r="Q6" s="903"/>
      <c r="R6" s="903"/>
      <c r="S6" s="903"/>
      <c r="T6" s="903"/>
    </row>
    <row r="7" spans="2:20" ht="18" customHeight="1">
      <c r="B7" s="279">
        <f t="shared" ref="B7:B25" si="1">B6+1</f>
        <v>2</v>
      </c>
      <c r="C7" s="280"/>
      <c r="D7" s="281"/>
      <c r="E7" s="281"/>
      <c r="F7" s="281"/>
      <c r="G7" s="282"/>
      <c r="H7" s="283">
        <f t="shared" si="0"/>
        <v>0</v>
      </c>
      <c r="J7" s="426"/>
      <c r="K7" s="425"/>
      <c r="L7" s="425"/>
      <c r="M7" s="425"/>
      <c r="N7" s="425"/>
      <c r="O7" s="425"/>
      <c r="P7" s="425"/>
      <c r="Q7" s="425"/>
      <c r="R7" s="425"/>
      <c r="S7" s="425"/>
      <c r="T7" s="425"/>
    </row>
    <row r="8" spans="2:20" ht="18" customHeight="1">
      <c r="B8" s="279">
        <f t="shared" si="1"/>
        <v>3</v>
      </c>
      <c r="C8" s="280"/>
      <c r="D8" s="281"/>
      <c r="E8" s="281"/>
      <c r="F8" s="281"/>
      <c r="G8" s="282"/>
      <c r="H8" s="283">
        <f t="shared" si="0"/>
        <v>0</v>
      </c>
      <c r="J8" s="427">
        <v>2</v>
      </c>
      <c r="K8" s="904" t="s">
        <v>731</v>
      </c>
      <c r="L8" s="904"/>
      <c r="M8" s="904"/>
      <c r="N8" s="904"/>
      <c r="O8" s="904"/>
      <c r="P8" s="904"/>
      <c r="Q8" s="904"/>
      <c r="R8" s="904"/>
      <c r="S8" s="904"/>
      <c r="T8" s="904"/>
    </row>
    <row r="9" spans="2:20" ht="18" customHeight="1">
      <c r="B9" s="279">
        <f t="shared" si="1"/>
        <v>4</v>
      </c>
      <c r="C9" s="280"/>
      <c r="D9" s="281"/>
      <c r="E9" s="281"/>
      <c r="F9" s="281"/>
      <c r="G9" s="282"/>
      <c r="H9" s="283">
        <f t="shared" si="0"/>
        <v>0</v>
      </c>
      <c r="J9" s="426"/>
      <c r="K9" s="904"/>
      <c r="L9" s="904"/>
      <c r="M9" s="904"/>
      <c r="N9" s="904"/>
      <c r="O9" s="904"/>
      <c r="P9" s="904"/>
      <c r="Q9" s="904"/>
      <c r="R9" s="904"/>
      <c r="S9" s="904"/>
      <c r="T9" s="904"/>
    </row>
    <row r="10" spans="2:20" ht="18" customHeight="1">
      <c r="B10" s="279">
        <f t="shared" si="1"/>
        <v>5</v>
      </c>
      <c r="C10" s="280"/>
      <c r="D10" s="281"/>
      <c r="E10" s="281"/>
      <c r="F10" s="281"/>
      <c r="G10" s="282"/>
      <c r="H10" s="283">
        <f t="shared" si="0"/>
        <v>0</v>
      </c>
      <c r="J10" s="424"/>
      <c r="K10" s="904"/>
      <c r="L10" s="904"/>
      <c r="M10" s="904"/>
      <c r="N10" s="904"/>
      <c r="O10" s="904"/>
      <c r="P10" s="904"/>
      <c r="Q10" s="904"/>
      <c r="R10" s="904"/>
      <c r="S10" s="904"/>
      <c r="T10" s="904"/>
    </row>
    <row r="11" spans="2:20" ht="18" customHeight="1">
      <c r="B11" s="279">
        <f t="shared" si="1"/>
        <v>6</v>
      </c>
      <c r="C11" s="280"/>
      <c r="D11" s="281"/>
      <c r="E11" s="281"/>
      <c r="F11" s="281"/>
      <c r="G11" s="282"/>
      <c r="H11" s="283">
        <f t="shared" si="0"/>
        <v>0</v>
      </c>
      <c r="K11" s="904"/>
      <c r="L11" s="904"/>
      <c r="M11" s="904"/>
      <c r="N11" s="904"/>
      <c r="O11" s="904"/>
      <c r="P11" s="904"/>
      <c r="Q11" s="904"/>
      <c r="R11" s="904"/>
      <c r="S11" s="904"/>
      <c r="T11" s="904"/>
    </row>
    <row r="12" spans="2:20" ht="18" customHeight="1">
      <c r="B12" s="279">
        <f t="shared" si="1"/>
        <v>7</v>
      </c>
      <c r="C12" s="280"/>
      <c r="D12" s="281"/>
      <c r="E12" s="281"/>
      <c r="F12" s="281"/>
      <c r="G12" s="282"/>
      <c r="H12" s="283">
        <f t="shared" si="0"/>
        <v>0</v>
      </c>
      <c r="K12" s="904"/>
      <c r="L12" s="904"/>
      <c r="M12" s="904"/>
      <c r="N12" s="904"/>
      <c r="O12" s="904"/>
      <c r="P12" s="904"/>
      <c r="Q12" s="904"/>
      <c r="R12" s="904"/>
      <c r="S12" s="904"/>
      <c r="T12" s="904"/>
    </row>
    <row r="13" spans="2:20" ht="18" customHeight="1">
      <c r="B13" s="279">
        <f t="shared" si="1"/>
        <v>8</v>
      </c>
      <c r="C13" s="280"/>
      <c r="D13" s="281"/>
      <c r="E13" s="281"/>
      <c r="F13" s="281"/>
      <c r="G13" s="282"/>
      <c r="H13" s="283">
        <f t="shared" si="0"/>
        <v>0</v>
      </c>
      <c r="K13" s="904"/>
      <c r="L13" s="904"/>
      <c r="M13" s="904"/>
      <c r="N13" s="904"/>
      <c r="O13" s="904"/>
      <c r="P13" s="904"/>
      <c r="Q13" s="904"/>
      <c r="R13" s="904"/>
      <c r="S13" s="904"/>
      <c r="T13" s="904"/>
    </row>
    <row r="14" spans="2:20" ht="18" customHeight="1">
      <c r="B14" s="279">
        <f t="shared" si="1"/>
        <v>9</v>
      </c>
      <c r="C14" s="280"/>
      <c r="D14" s="281"/>
      <c r="E14" s="281"/>
      <c r="F14" s="281"/>
      <c r="G14" s="282"/>
      <c r="H14" s="283">
        <f t="shared" si="0"/>
        <v>0</v>
      </c>
      <c r="K14" s="904"/>
      <c r="L14" s="904"/>
      <c r="M14" s="904"/>
      <c r="N14" s="904"/>
      <c r="O14" s="904"/>
      <c r="P14" s="904"/>
      <c r="Q14" s="904"/>
      <c r="R14" s="904"/>
      <c r="S14" s="904"/>
      <c r="T14" s="904"/>
    </row>
    <row r="15" spans="2:20" ht="18" customHeight="1">
      <c r="B15" s="279">
        <f t="shared" si="1"/>
        <v>10</v>
      </c>
      <c r="C15" s="280"/>
      <c r="D15" s="281"/>
      <c r="E15" s="281"/>
      <c r="F15" s="281"/>
      <c r="G15" s="282"/>
      <c r="H15" s="283">
        <f t="shared" si="0"/>
        <v>0</v>
      </c>
      <c r="K15" s="904"/>
      <c r="L15" s="904"/>
      <c r="M15" s="904"/>
      <c r="N15" s="904"/>
      <c r="O15" s="904"/>
      <c r="P15" s="904"/>
      <c r="Q15" s="904"/>
      <c r="R15" s="904"/>
      <c r="S15" s="904"/>
      <c r="T15" s="904"/>
    </row>
    <row r="16" spans="2:20" ht="18" customHeight="1">
      <c r="B16" s="279">
        <f t="shared" si="1"/>
        <v>11</v>
      </c>
      <c r="C16" s="280"/>
      <c r="D16" s="281"/>
      <c r="E16" s="281"/>
      <c r="F16" s="281"/>
      <c r="G16" s="282"/>
      <c r="H16" s="283">
        <f t="shared" si="0"/>
        <v>0</v>
      </c>
      <c r="K16" s="904"/>
      <c r="L16" s="904"/>
      <c r="M16" s="904"/>
      <c r="N16" s="904"/>
      <c r="O16" s="904"/>
      <c r="P16" s="904"/>
      <c r="Q16" s="904"/>
      <c r="R16" s="904"/>
      <c r="S16" s="904"/>
      <c r="T16" s="904"/>
    </row>
    <row r="17" spans="2:8" ht="18" customHeight="1">
      <c r="B17" s="279">
        <f t="shared" si="1"/>
        <v>12</v>
      </c>
      <c r="C17" s="280"/>
      <c r="D17" s="281"/>
      <c r="E17" s="281"/>
      <c r="F17" s="281"/>
      <c r="G17" s="282"/>
      <c r="H17" s="283">
        <f t="shared" si="0"/>
        <v>0</v>
      </c>
    </row>
    <row r="18" spans="2:8" ht="18" customHeight="1">
      <c r="B18" s="279">
        <f t="shared" si="1"/>
        <v>13</v>
      </c>
      <c r="C18" s="280"/>
      <c r="D18" s="281"/>
      <c r="E18" s="281"/>
      <c r="F18" s="281"/>
      <c r="G18" s="282"/>
      <c r="H18" s="283">
        <f t="shared" si="0"/>
        <v>0</v>
      </c>
    </row>
    <row r="19" spans="2:8" ht="18" customHeight="1">
      <c r="B19" s="279">
        <f t="shared" si="1"/>
        <v>14</v>
      </c>
      <c r="C19" s="280"/>
      <c r="D19" s="281"/>
      <c r="E19" s="281"/>
      <c r="F19" s="281"/>
      <c r="G19" s="282"/>
      <c r="H19" s="283">
        <f t="shared" si="0"/>
        <v>0</v>
      </c>
    </row>
    <row r="20" spans="2:8" ht="18" customHeight="1">
      <c r="B20" s="279">
        <f t="shared" si="1"/>
        <v>15</v>
      </c>
      <c r="C20" s="280"/>
      <c r="D20" s="281"/>
      <c r="E20" s="281"/>
      <c r="F20" s="281"/>
      <c r="G20" s="282"/>
      <c r="H20" s="283">
        <f t="shared" si="0"/>
        <v>0</v>
      </c>
    </row>
    <row r="21" spans="2:8" ht="18" customHeight="1">
      <c r="B21" s="279">
        <f t="shared" si="1"/>
        <v>16</v>
      </c>
      <c r="C21" s="280"/>
      <c r="D21" s="281"/>
      <c r="E21" s="281"/>
      <c r="F21" s="281"/>
      <c r="G21" s="282"/>
      <c r="H21" s="283">
        <f t="shared" si="0"/>
        <v>0</v>
      </c>
    </row>
    <row r="22" spans="2:8" ht="18" customHeight="1">
      <c r="B22" s="279">
        <f t="shared" si="1"/>
        <v>17</v>
      </c>
      <c r="C22" s="280"/>
      <c r="D22" s="281"/>
      <c r="E22" s="281"/>
      <c r="F22" s="281"/>
      <c r="G22" s="282"/>
      <c r="H22" s="283">
        <f t="shared" si="0"/>
        <v>0</v>
      </c>
    </row>
    <row r="23" spans="2:8" ht="18" customHeight="1">
      <c r="B23" s="279">
        <f t="shared" si="1"/>
        <v>18</v>
      </c>
      <c r="C23" s="280"/>
      <c r="D23" s="281"/>
      <c r="E23" s="281"/>
      <c r="F23" s="281"/>
      <c r="G23" s="282"/>
      <c r="H23" s="283">
        <f t="shared" si="0"/>
        <v>0</v>
      </c>
    </row>
    <row r="24" spans="2:8" ht="18" customHeight="1">
      <c r="B24" s="279">
        <f t="shared" si="1"/>
        <v>19</v>
      </c>
      <c r="C24" s="280"/>
      <c r="D24" s="281"/>
      <c r="E24" s="281"/>
      <c r="F24" s="281"/>
      <c r="G24" s="282"/>
      <c r="H24" s="283">
        <f t="shared" si="0"/>
        <v>0</v>
      </c>
    </row>
    <row r="25" spans="2:8" ht="18" customHeight="1">
      <c r="B25" s="284">
        <f t="shared" si="1"/>
        <v>20</v>
      </c>
      <c r="C25" s="285"/>
      <c r="D25" s="286"/>
      <c r="E25" s="286"/>
      <c r="F25" s="286"/>
      <c r="G25" s="287"/>
      <c r="H25" s="288">
        <f t="shared" si="0"/>
        <v>0</v>
      </c>
    </row>
    <row r="26" spans="2:8" ht="18" customHeight="1">
      <c r="B26" s="289" t="s">
        <v>245</v>
      </c>
      <c r="C26" s="290">
        <f t="shared" ref="C26:H26" si="2">SUM(C6:C25)</f>
        <v>0</v>
      </c>
      <c r="D26" s="291">
        <f t="shared" si="2"/>
        <v>0</v>
      </c>
      <c r="E26" s="291">
        <f t="shared" si="2"/>
        <v>0</v>
      </c>
      <c r="F26" s="291">
        <f t="shared" si="2"/>
        <v>0</v>
      </c>
      <c r="G26" s="292">
        <f t="shared" si="2"/>
        <v>0</v>
      </c>
      <c r="H26" s="293">
        <f t="shared" si="2"/>
        <v>0</v>
      </c>
    </row>
  </sheetData>
  <mergeCells count="8">
    <mergeCell ref="F1:H1"/>
    <mergeCell ref="J2:T2"/>
    <mergeCell ref="J4:J5"/>
    <mergeCell ref="K4:T6"/>
    <mergeCell ref="K8:T16"/>
    <mergeCell ref="B2:H2"/>
    <mergeCell ref="B4:B5"/>
    <mergeCell ref="H4:H5"/>
  </mergeCells>
  <phoneticPr fontId="2"/>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
  <sheetViews>
    <sheetView view="pageBreakPreview" zoomScale="160" zoomScaleNormal="100" zoomScaleSheetLayoutView="160" workbookViewId="0"/>
  </sheetViews>
  <sheetFormatPr defaultColWidth="9" defaultRowHeight="13.5"/>
  <cols>
    <col min="1" max="1" width="2.625" style="126" customWidth="1"/>
    <col min="2" max="2" width="3.625" style="126" customWidth="1"/>
    <col min="3" max="3" width="5.625" style="126" customWidth="1"/>
    <col min="4" max="6" width="12.125" style="126" customWidth="1"/>
    <col min="7" max="10" width="11.25" style="126" customWidth="1"/>
    <col min="11" max="16384" width="9" style="126"/>
  </cols>
  <sheetData>
    <row r="1" spans="1:10" s="266" customFormat="1" ht="20.25" customHeight="1">
      <c r="A1" s="410" t="s">
        <v>695</v>
      </c>
      <c r="B1" s="410"/>
      <c r="C1" s="410"/>
      <c r="D1" s="410"/>
      <c r="H1" s="860">
        <f>'1'!$F$10</f>
        <v>0</v>
      </c>
      <c r="I1" s="860"/>
      <c r="J1" s="860"/>
    </row>
    <row r="2" spans="1:10" s="266" customFormat="1" ht="24" customHeight="1">
      <c r="A2" s="905" t="s">
        <v>606</v>
      </c>
      <c r="B2" s="905"/>
      <c r="C2" s="905"/>
      <c r="D2" s="905"/>
      <c r="E2" s="905"/>
      <c r="F2" s="905"/>
      <c r="G2" s="905"/>
      <c r="H2" s="905"/>
      <c r="I2" s="905"/>
      <c r="J2" s="905"/>
    </row>
    <row r="3" spans="1:10" s="266" customFormat="1"/>
    <row r="4" spans="1:10" s="266" customFormat="1" ht="17.25" customHeight="1">
      <c r="C4" s="267"/>
      <c r="D4" s="916" t="s">
        <v>607</v>
      </c>
      <c r="E4" s="916"/>
      <c r="F4" s="917"/>
      <c r="G4" s="917"/>
    </row>
    <row r="5" spans="1:10" s="266" customFormat="1" ht="17.25" customHeight="1">
      <c r="C5" s="267"/>
      <c r="D5" s="916" t="s">
        <v>608</v>
      </c>
      <c r="E5" s="916"/>
      <c r="F5" s="917"/>
      <c r="G5" s="917"/>
      <c r="H5" s="266" t="s">
        <v>609</v>
      </c>
    </row>
    <row r="6" spans="1:10" s="266" customFormat="1" ht="14.25" thickBot="1">
      <c r="J6" s="267" t="s">
        <v>603</v>
      </c>
    </row>
    <row r="7" spans="1:10" s="266" customFormat="1" ht="18" customHeight="1">
      <c r="A7" s="294"/>
      <c r="B7" s="909" t="s">
        <v>610</v>
      </c>
      <c r="C7" s="909"/>
      <c r="D7" s="909" t="s">
        <v>611</v>
      </c>
      <c r="E7" s="909"/>
      <c r="F7" s="910"/>
      <c r="G7" s="911" t="s">
        <v>612</v>
      </c>
      <c r="H7" s="912"/>
      <c r="I7" s="912"/>
      <c r="J7" s="913"/>
    </row>
    <row r="8" spans="1:10" s="266" customFormat="1" ht="27" customHeight="1">
      <c r="A8" s="295"/>
      <c r="B8" s="296" t="s">
        <v>604</v>
      </c>
      <c r="C8" s="297" t="s">
        <v>613</v>
      </c>
      <c r="D8" s="298" t="s">
        <v>614</v>
      </c>
      <c r="E8" s="299" t="s">
        <v>615</v>
      </c>
      <c r="F8" s="298" t="s">
        <v>245</v>
      </c>
      <c r="G8" s="300" t="s">
        <v>245</v>
      </c>
      <c r="H8" s="301"/>
      <c r="I8" s="302"/>
      <c r="J8" s="303"/>
    </row>
    <row r="9" spans="1:10" s="266" customFormat="1" ht="22.5" customHeight="1">
      <c r="A9" s="295"/>
      <c r="B9" s="268">
        <v>1</v>
      </c>
      <c r="C9" s="304">
        <v>4</v>
      </c>
      <c r="D9" s="305"/>
      <c r="E9" s="306"/>
      <c r="F9" s="307">
        <f t="shared" ref="F9:F29" si="0">SUM(D9:E9)</f>
        <v>0</v>
      </c>
      <c r="G9" s="308">
        <f t="shared" ref="G9:G29" si="1">SUM(H9:J9)</f>
        <v>0</v>
      </c>
      <c r="H9" s="309"/>
      <c r="I9" s="310"/>
      <c r="J9" s="311"/>
    </row>
    <row r="10" spans="1:10" s="266" customFormat="1" ht="22.5" customHeight="1">
      <c r="A10" s="295"/>
      <c r="B10" s="312">
        <v>2</v>
      </c>
      <c r="C10" s="313">
        <f>C9+1</f>
        <v>5</v>
      </c>
      <c r="D10" s="314"/>
      <c r="E10" s="315"/>
      <c r="F10" s="316">
        <f t="shared" si="0"/>
        <v>0</v>
      </c>
      <c r="G10" s="317">
        <f t="shared" si="1"/>
        <v>0</v>
      </c>
      <c r="H10" s="318"/>
      <c r="I10" s="319"/>
      <c r="J10" s="320"/>
    </row>
    <row r="11" spans="1:10" s="266" customFormat="1" ht="22.5" customHeight="1">
      <c r="A11" s="295"/>
      <c r="B11" s="312">
        <v>3</v>
      </c>
      <c r="C11" s="313">
        <f t="shared" ref="C11:C28" si="2">C10+1</f>
        <v>6</v>
      </c>
      <c r="D11" s="314"/>
      <c r="E11" s="315"/>
      <c r="F11" s="316">
        <f t="shared" si="0"/>
        <v>0</v>
      </c>
      <c r="G11" s="317">
        <f t="shared" si="1"/>
        <v>0</v>
      </c>
      <c r="H11" s="318"/>
      <c r="I11" s="319"/>
      <c r="J11" s="320"/>
    </row>
    <row r="12" spans="1:10" s="266" customFormat="1" ht="22.5" customHeight="1">
      <c r="A12" s="295"/>
      <c r="B12" s="312">
        <v>4</v>
      </c>
      <c r="C12" s="313">
        <f t="shared" si="2"/>
        <v>7</v>
      </c>
      <c r="D12" s="314"/>
      <c r="E12" s="315"/>
      <c r="F12" s="316">
        <f t="shared" si="0"/>
        <v>0</v>
      </c>
      <c r="G12" s="317">
        <f t="shared" si="1"/>
        <v>0</v>
      </c>
      <c r="H12" s="318"/>
      <c r="I12" s="319"/>
      <c r="J12" s="320"/>
    </row>
    <row r="13" spans="1:10" s="266" customFormat="1" ht="22.5" customHeight="1">
      <c r="A13" s="295"/>
      <c r="B13" s="312">
        <v>5</v>
      </c>
      <c r="C13" s="313">
        <f t="shared" si="2"/>
        <v>8</v>
      </c>
      <c r="D13" s="314"/>
      <c r="E13" s="315"/>
      <c r="F13" s="316">
        <f t="shared" si="0"/>
        <v>0</v>
      </c>
      <c r="G13" s="317">
        <f t="shared" si="1"/>
        <v>0</v>
      </c>
      <c r="H13" s="318"/>
      <c r="I13" s="319"/>
      <c r="J13" s="320"/>
    </row>
    <row r="14" spans="1:10" s="266" customFormat="1" ht="22.5" customHeight="1">
      <c r="A14" s="295"/>
      <c r="B14" s="312">
        <v>6</v>
      </c>
      <c r="C14" s="313">
        <f t="shared" si="2"/>
        <v>9</v>
      </c>
      <c r="D14" s="314"/>
      <c r="E14" s="315"/>
      <c r="F14" s="316">
        <f t="shared" si="0"/>
        <v>0</v>
      </c>
      <c r="G14" s="317">
        <f t="shared" si="1"/>
        <v>0</v>
      </c>
      <c r="H14" s="318"/>
      <c r="I14" s="319"/>
      <c r="J14" s="320"/>
    </row>
    <row r="15" spans="1:10" s="266" customFormat="1" ht="22.5" customHeight="1">
      <c r="A15" s="295"/>
      <c r="B15" s="312">
        <v>7</v>
      </c>
      <c r="C15" s="313">
        <f t="shared" si="2"/>
        <v>10</v>
      </c>
      <c r="D15" s="314"/>
      <c r="E15" s="315"/>
      <c r="F15" s="316">
        <f t="shared" si="0"/>
        <v>0</v>
      </c>
      <c r="G15" s="317">
        <f t="shared" si="1"/>
        <v>0</v>
      </c>
      <c r="H15" s="318"/>
      <c r="I15" s="319"/>
      <c r="J15" s="320"/>
    </row>
    <row r="16" spans="1:10" s="266" customFormat="1" ht="22.5" customHeight="1">
      <c r="A16" s="295"/>
      <c r="B16" s="312">
        <v>8</v>
      </c>
      <c r="C16" s="313">
        <f t="shared" si="2"/>
        <v>11</v>
      </c>
      <c r="D16" s="314"/>
      <c r="E16" s="315"/>
      <c r="F16" s="316">
        <f t="shared" si="0"/>
        <v>0</v>
      </c>
      <c r="G16" s="317">
        <f t="shared" si="1"/>
        <v>0</v>
      </c>
      <c r="H16" s="318"/>
      <c r="I16" s="319"/>
      <c r="J16" s="320"/>
    </row>
    <row r="17" spans="1:10" s="266" customFormat="1" ht="22.5" customHeight="1">
      <c r="A17" s="295"/>
      <c r="B17" s="312">
        <v>9</v>
      </c>
      <c r="C17" s="313">
        <f t="shared" si="2"/>
        <v>12</v>
      </c>
      <c r="D17" s="314"/>
      <c r="E17" s="315"/>
      <c r="F17" s="316">
        <f t="shared" si="0"/>
        <v>0</v>
      </c>
      <c r="G17" s="317">
        <f t="shared" si="1"/>
        <v>0</v>
      </c>
      <c r="H17" s="318"/>
      <c r="I17" s="319"/>
      <c r="J17" s="320"/>
    </row>
    <row r="18" spans="1:10" s="266" customFormat="1" ht="22.5" customHeight="1">
      <c r="A18" s="295"/>
      <c r="B18" s="312">
        <v>10</v>
      </c>
      <c r="C18" s="313">
        <f t="shared" si="2"/>
        <v>13</v>
      </c>
      <c r="D18" s="314"/>
      <c r="E18" s="315"/>
      <c r="F18" s="316">
        <f t="shared" si="0"/>
        <v>0</v>
      </c>
      <c r="G18" s="317">
        <f t="shared" si="1"/>
        <v>0</v>
      </c>
      <c r="H18" s="318"/>
      <c r="I18" s="319"/>
      <c r="J18" s="320"/>
    </row>
    <row r="19" spans="1:10" s="266" customFormat="1" ht="22.5" customHeight="1">
      <c r="A19" s="295"/>
      <c r="B19" s="312">
        <v>11</v>
      </c>
      <c r="C19" s="313">
        <f t="shared" si="2"/>
        <v>14</v>
      </c>
      <c r="D19" s="314"/>
      <c r="E19" s="315"/>
      <c r="F19" s="316">
        <f t="shared" si="0"/>
        <v>0</v>
      </c>
      <c r="G19" s="317">
        <f t="shared" si="1"/>
        <v>0</v>
      </c>
      <c r="H19" s="318"/>
      <c r="I19" s="319"/>
      <c r="J19" s="320"/>
    </row>
    <row r="20" spans="1:10" s="266" customFormat="1" ht="22.5" customHeight="1">
      <c r="A20" s="295"/>
      <c r="B20" s="312">
        <v>12</v>
      </c>
      <c r="C20" s="313">
        <f t="shared" si="2"/>
        <v>15</v>
      </c>
      <c r="D20" s="314"/>
      <c r="E20" s="315"/>
      <c r="F20" s="316">
        <f t="shared" si="0"/>
        <v>0</v>
      </c>
      <c r="G20" s="317">
        <f t="shared" si="1"/>
        <v>0</v>
      </c>
      <c r="H20" s="318"/>
      <c r="I20" s="319"/>
      <c r="J20" s="320"/>
    </row>
    <row r="21" spans="1:10" s="266" customFormat="1" ht="22.5" customHeight="1">
      <c r="A21" s="295"/>
      <c r="B21" s="312">
        <v>13</v>
      </c>
      <c r="C21" s="313">
        <f t="shared" si="2"/>
        <v>16</v>
      </c>
      <c r="D21" s="314"/>
      <c r="E21" s="315"/>
      <c r="F21" s="316">
        <f t="shared" si="0"/>
        <v>0</v>
      </c>
      <c r="G21" s="317">
        <f t="shared" si="1"/>
        <v>0</v>
      </c>
      <c r="H21" s="318"/>
      <c r="I21" s="319"/>
      <c r="J21" s="320"/>
    </row>
    <row r="22" spans="1:10" s="266" customFormat="1" ht="22.5" customHeight="1">
      <c r="A22" s="295"/>
      <c r="B22" s="312">
        <v>14</v>
      </c>
      <c r="C22" s="313">
        <f t="shared" si="2"/>
        <v>17</v>
      </c>
      <c r="D22" s="314"/>
      <c r="E22" s="315"/>
      <c r="F22" s="316">
        <f t="shared" si="0"/>
        <v>0</v>
      </c>
      <c r="G22" s="317">
        <f t="shared" si="1"/>
        <v>0</v>
      </c>
      <c r="H22" s="318"/>
      <c r="I22" s="319"/>
      <c r="J22" s="320"/>
    </row>
    <row r="23" spans="1:10" s="266" customFormat="1" ht="22.5" customHeight="1">
      <c r="A23" s="295"/>
      <c r="B23" s="312">
        <v>15</v>
      </c>
      <c r="C23" s="313">
        <f t="shared" si="2"/>
        <v>18</v>
      </c>
      <c r="D23" s="314"/>
      <c r="E23" s="315"/>
      <c r="F23" s="316">
        <f t="shared" si="0"/>
        <v>0</v>
      </c>
      <c r="G23" s="317">
        <f t="shared" si="1"/>
        <v>0</v>
      </c>
      <c r="H23" s="318"/>
      <c r="I23" s="319"/>
      <c r="J23" s="320"/>
    </row>
    <row r="24" spans="1:10" s="266" customFormat="1" ht="22.5" customHeight="1">
      <c r="A24" s="295"/>
      <c r="B24" s="312">
        <v>16</v>
      </c>
      <c r="C24" s="313">
        <f t="shared" si="2"/>
        <v>19</v>
      </c>
      <c r="D24" s="314"/>
      <c r="E24" s="315"/>
      <c r="F24" s="316">
        <f t="shared" si="0"/>
        <v>0</v>
      </c>
      <c r="G24" s="317">
        <f t="shared" si="1"/>
        <v>0</v>
      </c>
      <c r="H24" s="318"/>
      <c r="I24" s="319"/>
      <c r="J24" s="320"/>
    </row>
    <row r="25" spans="1:10" s="266" customFormat="1" ht="22.5" customHeight="1">
      <c r="A25" s="295"/>
      <c r="B25" s="312">
        <v>17</v>
      </c>
      <c r="C25" s="313">
        <f t="shared" si="2"/>
        <v>20</v>
      </c>
      <c r="D25" s="314"/>
      <c r="E25" s="315"/>
      <c r="F25" s="316">
        <f t="shared" si="0"/>
        <v>0</v>
      </c>
      <c r="G25" s="317">
        <f t="shared" si="1"/>
        <v>0</v>
      </c>
      <c r="H25" s="318"/>
      <c r="I25" s="319"/>
      <c r="J25" s="320"/>
    </row>
    <row r="26" spans="1:10" s="266" customFormat="1" ht="22.5" customHeight="1">
      <c r="A26" s="295"/>
      <c r="B26" s="312">
        <v>18</v>
      </c>
      <c r="C26" s="313">
        <f t="shared" si="2"/>
        <v>21</v>
      </c>
      <c r="D26" s="314"/>
      <c r="E26" s="315"/>
      <c r="F26" s="316">
        <f t="shared" si="0"/>
        <v>0</v>
      </c>
      <c r="G26" s="317">
        <f t="shared" si="1"/>
        <v>0</v>
      </c>
      <c r="H26" s="318"/>
      <c r="I26" s="319"/>
      <c r="J26" s="320"/>
    </row>
    <row r="27" spans="1:10" s="266" customFormat="1" ht="22.5" customHeight="1">
      <c r="A27" s="295"/>
      <c r="B27" s="312">
        <v>19</v>
      </c>
      <c r="C27" s="313">
        <f t="shared" si="2"/>
        <v>22</v>
      </c>
      <c r="D27" s="314"/>
      <c r="E27" s="315"/>
      <c r="F27" s="316">
        <f t="shared" si="0"/>
        <v>0</v>
      </c>
      <c r="G27" s="317">
        <f t="shared" si="1"/>
        <v>0</v>
      </c>
      <c r="H27" s="318"/>
      <c r="I27" s="319"/>
      <c r="J27" s="320"/>
    </row>
    <row r="28" spans="1:10" s="266" customFormat="1" ht="22.5" customHeight="1">
      <c r="A28" s="295"/>
      <c r="B28" s="321">
        <v>20</v>
      </c>
      <c r="C28" s="313">
        <f t="shared" si="2"/>
        <v>23</v>
      </c>
      <c r="D28" s="322"/>
      <c r="E28" s="323"/>
      <c r="F28" s="324">
        <f t="shared" si="0"/>
        <v>0</v>
      </c>
      <c r="G28" s="325">
        <f t="shared" si="1"/>
        <v>0</v>
      </c>
      <c r="H28" s="326"/>
      <c r="I28" s="327"/>
      <c r="J28" s="328"/>
    </row>
    <row r="29" spans="1:10" s="266" customFormat="1" ht="22.5" customHeight="1" thickBot="1">
      <c r="A29" s="329"/>
      <c r="B29" s="914" t="s">
        <v>245</v>
      </c>
      <c r="C29" s="915"/>
      <c r="D29" s="330">
        <f>SUM(D9:D28)</f>
        <v>0</v>
      </c>
      <c r="E29" s="331">
        <f>SUM(E9:E28)</f>
        <v>0</v>
      </c>
      <c r="F29" s="330">
        <f t="shared" si="0"/>
        <v>0</v>
      </c>
      <c r="G29" s="332">
        <f t="shared" si="1"/>
        <v>0</v>
      </c>
      <c r="H29" s="333">
        <f>SUM(H9:H28)</f>
        <v>0</v>
      </c>
      <c r="I29" s="334">
        <f>SUM(I9:I28)</f>
        <v>0</v>
      </c>
      <c r="J29" s="335">
        <f>SUM(J9:J28)</f>
        <v>0</v>
      </c>
    </row>
  </sheetData>
  <mergeCells count="10">
    <mergeCell ref="H1:J1"/>
    <mergeCell ref="B7:C7"/>
    <mergeCell ref="D7:F7"/>
    <mergeCell ref="G7:J7"/>
    <mergeCell ref="B29:C29"/>
    <mergeCell ref="A2:J2"/>
    <mergeCell ref="D4:E4"/>
    <mergeCell ref="F4:G4"/>
    <mergeCell ref="D5:E5"/>
    <mergeCell ref="F5:G5"/>
  </mergeCells>
  <phoneticPr fontId="2"/>
  <pageMargins left="0.73" right="0.39" top="0.49" bottom="0.67" header="0.22" footer="0.51200000000000001"/>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I84"/>
  <sheetViews>
    <sheetView view="pageBreakPreview" zoomScale="85" zoomScaleNormal="100" zoomScaleSheetLayoutView="85" workbookViewId="0"/>
  </sheetViews>
  <sheetFormatPr defaultRowHeight="13.5"/>
  <cols>
    <col min="1" max="1" width="5.625" customWidth="1"/>
    <col min="2" max="2" width="32.625" bestFit="1" customWidth="1"/>
    <col min="3" max="3" width="49.5" style="490" customWidth="1"/>
  </cols>
  <sheetData>
    <row r="1" spans="1:9" ht="14.25">
      <c r="A1" s="1" t="s">
        <v>796</v>
      </c>
      <c r="C1" s="64">
        <f>$F$8</f>
        <v>0</v>
      </c>
    </row>
    <row r="2" spans="1:9" ht="17.25">
      <c r="A2" s="529" t="s">
        <v>793</v>
      </c>
      <c r="B2" s="529"/>
      <c r="C2" s="529"/>
      <c r="D2" s="408"/>
      <c r="E2" s="408"/>
      <c r="F2" s="408"/>
      <c r="G2" s="408"/>
      <c r="H2" s="408"/>
      <c r="I2" s="408"/>
    </row>
    <row r="3" spans="1:9" ht="17.25">
      <c r="A3" s="351"/>
      <c r="B3" s="351"/>
      <c r="C3" s="491"/>
      <c r="D3" s="408"/>
      <c r="E3" s="408"/>
      <c r="F3" s="408"/>
      <c r="G3" s="408"/>
      <c r="H3" s="408"/>
      <c r="I3" s="408"/>
    </row>
    <row r="4" spans="1:9" s="12" customFormat="1" ht="39.75" customHeight="1">
      <c r="A4" s="486">
        <v>1</v>
      </c>
      <c r="B4" s="487" t="s">
        <v>15</v>
      </c>
      <c r="C4" s="492">
        <f>'1'!$F$10</f>
        <v>0</v>
      </c>
    </row>
    <row r="5" spans="1:9" s="12" customFormat="1" ht="39.75" customHeight="1">
      <c r="A5" s="486">
        <v>2</v>
      </c>
      <c r="B5" s="489" t="s">
        <v>879</v>
      </c>
      <c r="C5" s="492">
        <f>COUNTA('2'!A9:A20)</f>
        <v>1</v>
      </c>
    </row>
    <row r="6" spans="1:9" s="12" customFormat="1" ht="39.75" customHeight="1">
      <c r="A6" s="486">
        <v>3</v>
      </c>
      <c r="B6" s="487" t="s">
        <v>880</v>
      </c>
      <c r="C6" s="492">
        <f>'4'!$E$6</f>
        <v>0</v>
      </c>
    </row>
    <row r="7" spans="1:9" s="12" customFormat="1" ht="39.75" customHeight="1">
      <c r="A7" s="486">
        <v>4</v>
      </c>
      <c r="B7" s="487" t="s">
        <v>881</v>
      </c>
      <c r="C7" s="493">
        <f>'4'!E7</f>
        <v>0</v>
      </c>
    </row>
    <row r="8" spans="1:9" s="12" customFormat="1" ht="39.75" customHeight="1">
      <c r="A8" s="486">
        <v>5</v>
      </c>
      <c r="B8" s="489" t="s">
        <v>794</v>
      </c>
      <c r="C8" s="488">
        <f>'4'!$E$23</f>
        <v>0</v>
      </c>
    </row>
    <row r="9" spans="1:9" s="12" customFormat="1" ht="39.75" customHeight="1">
      <c r="A9" s="486">
        <v>6</v>
      </c>
      <c r="B9" s="487" t="s">
        <v>790</v>
      </c>
      <c r="C9" s="494">
        <f>'4'!$D$36</f>
        <v>0</v>
      </c>
    </row>
    <row r="10" spans="1:9" s="12" customFormat="1" ht="39.75" customHeight="1">
      <c r="A10" s="486">
        <v>7</v>
      </c>
      <c r="B10" s="487" t="s">
        <v>791</v>
      </c>
      <c r="C10" s="494">
        <f>'4'!$D$37</f>
        <v>0</v>
      </c>
    </row>
    <row r="11" spans="1:9" s="12" customFormat="1" ht="39.75" customHeight="1">
      <c r="A11" s="486">
        <v>8</v>
      </c>
      <c r="B11" s="487" t="s">
        <v>792</v>
      </c>
      <c r="C11" s="494">
        <f>'4'!$D$38</f>
        <v>0</v>
      </c>
    </row>
    <row r="12" spans="1:9" s="12" customFormat="1">
      <c r="A12" s="485"/>
      <c r="C12" s="66"/>
    </row>
    <row r="13" spans="1:9" s="12" customFormat="1">
      <c r="A13" s="485"/>
      <c r="C13" s="66"/>
    </row>
    <row r="14" spans="1:9" s="12" customFormat="1">
      <c r="A14" s="485"/>
      <c r="C14" s="66"/>
    </row>
    <row r="15" spans="1:9" s="12" customFormat="1">
      <c r="A15" s="485"/>
      <c r="C15" s="66"/>
    </row>
    <row r="16" spans="1:9" s="12" customFormat="1">
      <c r="C16" s="66"/>
    </row>
    <row r="17" spans="3:3" s="12" customFormat="1">
      <c r="C17" s="66"/>
    </row>
    <row r="18" spans="3:3" s="12" customFormat="1">
      <c r="C18" s="66"/>
    </row>
    <row r="19" spans="3:3" s="12" customFormat="1">
      <c r="C19" s="66"/>
    </row>
    <row r="20" spans="3:3" s="12" customFormat="1">
      <c r="C20" s="66"/>
    </row>
    <row r="21" spans="3:3" s="12" customFormat="1">
      <c r="C21" s="66"/>
    </row>
    <row r="22" spans="3:3" s="12" customFormat="1">
      <c r="C22" s="66"/>
    </row>
    <row r="23" spans="3:3" s="12" customFormat="1">
      <c r="C23" s="66"/>
    </row>
    <row r="24" spans="3:3" s="12" customFormat="1">
      <c r="C24" s="66"/>
    </row>
    <row r="25" spans="3:3" s="12" customFormat="1">
      <c r="C25" s="66"/>
    </row>
    <row r="26" spans="3:3" s="12" customFormat="1">
      <c r="C26" s="66"/>
    </row>
    <row r="27" spans="3:3" s="12" customFormat="1">
      <c r="C27" s="66"/>
    </row>
    <row r="28" spans="3:3" s="12" customFormat="1">
      <c r="C28" s="66"/>
    </row>
    <row r="29" spans="3:3" s="12" customFormat="1">
      <c r="C29" s="66"/>
    </row>
    <row r="30" spans="3:3" s="12" customFormat="1">
      <c r="C30" s="66"/>
    </row>
    <row r="31" spans="3:3" s="12" customFormat="1">
      <c r="C31" s="66"/>
    </row>
    <row r="32" spans="3:3" s="12" customFormat="1">
      <c r="C32" s="66"/>
    </row>
    <row r="33" spans="3:3" s="12" customFormat="1">
      <c r="C33" s="66"/>
    </row>
    <row r="34" spans="3:3" s="12" customFormat="1">
      <c r="C34" s="66"/>
    </row>
    <row r="35" spans="3:3" s="12" customFormat="1">
      <c r="C35" s="66"/>
    </row>
    <row r="36" spans="3:3" s="12" customFormat="1">
      <c r="C36" s="66"/>
    </row>
    <row r="37" spans="3:3" s="12" customFormat="1">
      <c r="C37" s="66"/>
    </row>
    <row r="38" spans="3:3" s="12" customFormat="1">
      <c r="C38" s="66"/>
    </row>
    <row r="39" spans="3:3" s="12" customFormat="1">
      <c r="C39" s="66"/>
    </row>
    <row r="40" spans="3:3" s="12" customFormat="1">
      <c r="C40" s="66"/>
    </row>
    <row r="41" spans="3:3" s="12" customFormat="1">
      <c r="C41" s="66"/>
    </row>
    <row r="42" spans="3:3" s="12" customFormat="1">
      <c r="C42" s="66"/>
    </row>
    <row r="43" spans="3:3" s="12" customFormat="1">
      <c r="C43" s="66"/>
    </row>
    <row r="44" spans="3:3" s="12" customFormat="1">
      <c r="C44" s="66"/>
    </row>
    <row r="45" spans="3:3" s="12" customFormat="1">
      <c r="C45" s="66"/>
    </row>
    <row r="46" spans="3:3" s="12" customFormat="1">
      <c r="C46" s="66"/>
    </row>
    <row r="47" spans="3:3" s="12" customFormat="1">
      <c r="C47" s="66"/>
    </row>
    <row r="48" spans="3:3" s="12" customFormat="1">
      <c r="C48" s="66"/>
    </row>
    <row r="49" spans="3:3" s="12" customFormat="1">
      <c r="C49" s="66"/>
    </row>
    <row r="50" spans="3:3" s="12" customFormat="1">
      <c r="C50" s="66"/>
    </row>
    <row r="51" spans="3:3" s="12" customFormat="1">
      <c r="C51" s="66"/>
    </row>
    <row r="52" spans="3:3" s="12" customFormat="1">
      <c r="C52" s="66"/>
    </row>
    <row r="53" spans="3:3" s="12" customFormat="1">
      <c r="C53" s="66"/>
    </row>
    <row r="54" spans="3:3" s="12" customFormat="1">
      <c r="C54" s="66"/>
    </row>
    <row r="55" spans="3:3" s="12" customFormat="1">
      <c r="C55" s="66"/>
    </row>
    <row r="56" spans="3:3" s="12" customFormat="1">
      <c r="C56" s="66"/>
    </row>
    <row r="57" spans="3:3" s="12" customFormat="1">
      <c r="C57" s="66"/>
    </row>
    <row r="58" spans="3:3" s="12" customFormat="1">
      <c r="C58" s="66"/>
    </row>
    <row r="59" spans="3:3" s="12" customFormat="1">
      <c r="C59" s="66"/>
    </row>
    <row r="60" spans="3:3" s="12" customFormat="1">
      <c r="C60" s="66"/>
    </row>
    <row r="61" spans="3:3" s="12" customFormat="1">
      <c r="C61" s="66"/>
    </row>
    <row r="62" spans="3:3" s="12" customFormat="1">
      <c r="C62" s="66"/>
    </row>
    <row r="63" spans="3:3" s="12" customFormat="1">
      <c r="C63" s="66"/>
    </row>
    <row r="64" spans="3:3" s="12" customFormat="1">
      <c r="C64" s="66"/>
    </row>
    <row r="65" spans="3:3" s="12" customFormat="1">
      <c r="C65" s="66"/>
    </row>
    <row r="66" spans="3:3" s="12" customFormat="1">
      <c r="C66" s="66"/>
    </row>
    <row r="67" spans="3:3" s="12" customFormat="1">
      <c r="C67" s="66"/>
    </row>
    <row r="68" spans="3:3" s="12" customFormat="1">
      <c r="C68" s="66"/>
    </row>
    <row r="69" spans="3:3" s="12" customFormat="1">
      <c r="C69" s="66"/>
    </row>
    <row r="70" spans="3:3" s="12" customFormat="1">
      <c r="C70" s="66"/>
    </row>
    <row r="71" spans="3:3" s="12" customFormat="1">
      <c r="C71" s="66"/>
    </row>
    <row r="72" spans="3:3" s="12" customFormat="1">
      <c r="C72" s="66"/>
    </row>
    <row r="73" spans="3:3" s="12" customFormat="1">
      <c r="C73" s="66"/>
    </row>
    <row r="74" spans="3:3" s="12" customFormat="1">
      <c r="C74" s="66"/>
    </row>
    <row r="75" spans="3:3" s="12" customFormat="1">
      <c r="C75" s="66"/>
    </row>
    <row r="76" spans="3:3" s="12" customFormat="1">
      <c r="C76" s="66"/>
    </row>
    <row r="77" spans="3:3" s="12" customFormat="1">
      <c r="C77" s="66"/>
    </row>
    <row r="78" spans="3:3" s="12" customFormat="1">
      <c r="C78" s="66"/>
    </row>
    <row r="79" spans="3:3" s="12" customFormat="1">
      <c r="C79" s="66"/>
    </row>
    <row r="80" spans="3:3" s="12" customFormat="1">
      <c r="C80" s="66"/>
    </row>
    <row r="81" spans="3:3" s="12" customFormat="1">
      <c r="C81" s="66"/>
    </row>
    <row r="82" spans="3:3" s="12" customFormat="1">
      <c r="C82" s="66"/>
    </row>
    <row r="83" spans="3:3" s="12" customFormat="1">
      <c r="C83" s="66"/>
    </row>
    <row r="84" spans="3:3" s="12" customFormat="1">
      <c r="C84" s="66"/>
    </row>
  </sheetData>
  <mergeCells count="1">
    <mergeCell ref="A2:C2"/>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35"/>
  <sheetViews>
    <sheetView view="pageBreakPreview" zoomScale="115" zoomScaleNormal="100" zoomScaleSheetLayoutView="115" workbookViewId="0"/>
  </sheetViews>
  <sheetFormatPr defaultColWidth="9" defaultRowHeight="13.5"/>
  <cols>
    <col min="1" max="1" width="2.625" style="126" customWidth="1"/>
    <col min="2" max="2" width="3.625" style="126" customWidth="1"/>
    <col min="3" max="3" width="5.625" style="126" customWidth="1"/>
    <col min="4" max="6" width="12.5" style="126" customWidth="1"/>
    <col min="7" max="7" width="9" style="126"/>
    <col min="8" max="10" width="12.5" style="126" customWidth="1"/>
    <col min="11" max="16384" width="9" style="126"/>
  </cols>
  <sheetData>
    <row r="1" spans="1:10" s="266" customFormat="1" ht="23.25" customHeight="1">
      <c r="A1" s="410"/>
      <c r="B1" s="410" t="s">
        <v>696</v>
      </c>
      <c r="C1" s="410"/>
      <c r="D1" s="410"/>
      <c r="H1" s="860">
        <f>'1'!$F$10</f>
        <v>0</v>
      </c>
      <c r="I1" s="860"/>
      <c r="J1" s="860"/>
    </row>
    <row r="2" spans="1:10" s="266" customFormat="1" ht="29.25" customHeight="1">
      <c r="B2" s="905" t="s">
        <v>616</v>
      </c>
      <c r="C2" s="905"/>
      <c r="D2" s="905"/>
      <c r="E2" s="905"/>
      <c r="F2" s="905"/>
      <c r="G2" s="905"/>
      <c r="H2" s="905"/>
      <c r="I2" s="905"/>
      <c r="J2" s="905"/>
    </row>
    <row r="3" spans="1:10" s="266" customFormat="1"/>
    <row r="4" spans="1:10" s="266" customFormat="1">
      <c r="A4" s="336"/>
      <c r="B4" s="932" t="s">
        <v>617</v>
      </c>
      <c r="C4" s="932"/>
      <c r="D4" s="932"/>
      <c r="E4" s="932"/>
      <c r="F4" s="932"/>
      <c r="G4" s="932" t="s">
        <v>618</v>
      </c>
      <c r="H4" s="932"/>
      <c r="I4" s="932"/>
      <c r="J4" s="932"/>
    </row>
    <row r="5" spans="1:10" s="266" customFormat="1"/>
    <row r="6" spans="1:10" s="266" customFormat="1">
      <c r="B6" s="933" t="s">
        <v>607</v>
      </c>
      <c r="C6" s="933"/>
      <c r="D6" s="934"/>
      <c r="E6" s="934"/>
      <c r="G6" s="337" t="s">
        <v>583</v>
      </c>
      <c r="H6" s="935" t="s">
        <v>619</v>
      </c>
      <c r="I6" s="935"/>
      <c r="J6" s="266" t="s">
        <v>609</v>
      </c>
    </row>
    <row r="7" spans="1:10" s="266" customFormat="1">
      <c r="B7" s="267"/>
      <c r="C7" s="267"/>
      <c r="G7" s="267"/>
      <c r="H7" s="267"/>
    </row>
    <row r="8" spans="1:10" s="266" customFormat="1">
      <c r="B8" s="267"/>
      <c r="G8" s="337" t="s">
        <v>620</v>
      </c>
      <c r="H8" s="338"/>
      <c r="I8" s="266" t="s">
        <v>621</v>
      </c>
    </row>
    <row r="9" spans="1:10" s="266" customFormat="1" ht="14.25" thickBot="1">
      <c r="J9" s="267" t="s">
        <v>603</v>
      </c>
    </row>
    <row r="10" spans="1:10" s="266" customFormat="1" ht="18" customHeight="1">
      <c r="B10" s="918" t="s">
        <v>610</v>
      </c>
      <c r="C10" s="918"/>
      <c r="D10" s="918" t="s">
        <v>611</v>
      </c>
      <c r="E10" s="918"/>
      <c r="F10" s="919"/>
      <c r="G10" s="911" t="s">
        <v>612</v>
      </c>
      <c r="H10" s="912"/>
      <c r="I10" s="912"/>
      <c r="J10" s="913"/>
    </row>
    <row r="11" spans="1:10" s="266" customFormat="1" ht="27" customHeight="1">
      <c r="B11" s="296" t="s">
        <v>604</v>
      </c>
      <c r="C11" s="297" t="s">
        <v>613</v>
      </c>
      <c r="D11" s="298" t="s">
        <v>614</v>
      </c>
      <c r="E11" s="299" t="s">
        <v>615</v>
      </c>
      <c r="F11" s="298" t="s">
        <v>245</v>
      </c>
      <c r="G11" s="300" t="s">
        <v>245</v>
      </c>
      <c r="H11" s="301"/>
      <c r="I11" s="301"/>
      <c r="J11" s="303"/>
    </row>
    <row r="12" spans="1:10" s="266" customFormat="1" ht="22.5" customHeight="1">
      <c r="B12" s="268">
        <v>1</v>
      </c>
      <c r="C12" s="304">
        <v>4</v>
      </c>
      <c r="D12" s="305"/>
      <c r="E12" s="306"/>
      <c r="F12" s="307">
        <f t="shared" ref="F12:F32" si="0">SUM(D12:E12)</f>
        <v>0</v>
      </c>
      <c r="G12" s="308">
        <f t="shared" ref="G12:G34" si="1">SUM(H12:J12)</f>
        <v>0</v>
      </c>
      <c r="H12" s="309"/>
      <c r="I12" s="310"/>
      <c r="J12" s="311"/>
    </row>
    <row r="13" spans="1:10" s="266" customFormat="1" ht="22.5" customHeight="1">
      <c r="B13" s="312">
        <v>2</v>
      </c>
      <c r="C13" s="313">
        <f>C12+1</f>
        <v>5</v>
      </c>
      <c r="D13" s="314"/>
      <c r="E13" s="315"/>
      <c r="F13" s="316">
        <f t="shared" si="0"/>
        <v>0</v>
      </c>
      <c r="G13" s="317">
        <f t="shared" si="1"/>
        <v>0</v>
      </c>
      <c r="H13" s="318"/>
      <c r="I13" s="319"/>
      <c r="J13" s="320"/>
    </row>
    <row r="14" spans="1:10" s="266" customFormat="1" ht="22.5" customHeight="1">
      <c r="B14" s="312">
        <v>3</v>
      </c>
      <c r="C14" s="313">
        <f t="shared" ref="C14:C31" si="2">C13+1</f>
        <v>6</v>
      </c>
      <c r="D14" s="314"/>
      <c r="E14" s="315"/>
      <c r="F14" s="316">
        <f t="shared" si="0"/>
        <v>0</v>
      </c>
      <c r="G14" s="317">
        <f t="shared" si="1"/>
        <v>0</v>
      </c>
      <c r="H14" s="318"/>
      <c r="I14" s="319"/>
      <c r="J14" s="320"/>
    </row>
    <row r="15" spans="1:10" s="266" customFormat="1" ht="22.5" customHeight="1">
      <c r="B15" s="312">
        <v>4</v>
      </c>
      <c r="C15" s="313">
        <f t="shared" si="2"/>
        <v>7</v>
      </c>
      <c r="D15" s="314"/>
      <c r="E15" s="315"/>
      <c r="F15" s="316">
        <f t="shared" si="0"/>
        <v>0</v>
      </c>
      <c r="G15" s="317">
        <f t="shared" si="1"/>
        <v>0</v>
      </c>
      <c r="H15" s="318"/>
      <c r="I15" s="319"/>
      <c r="J15" s="320"/>
    </row>
    <row r="16" spans="1:10" s="266" customFormat="1" ht="22.5" customHeight="1">
      <c r="B16" s="312">
        <v>5</v>
      </c>
      <c r="C16" s="313">
        <f t="shared" si="2"/>
        <v>8</v>
      </c>
      <c r="D16" s="314"/>
      <c r="E16" s="315"/>
      <c r="F16" s="316">
        <f t="shared" si="0"/>
        <v>0</v>
      </c>
      <c r="G16" s="317">
        <f t="shared" si="1"/>
        <v>0</v>
      </c>
      <c r="H16" s="318"/>
      <c r="I16" s="319"/>
      <c r="J16" s="320"/>
    </row>
    <row r="17" spans="2:10" s="266" customFormat="1" ht="22.5" customHeight="1">
      <c r="B17" s="312">
        <v>6</v>
      </c>
      <c r="C17" s="313">
        <f t="shared" si="2"/>
        <v>9</v>
      </c>
      <c r="D17" s="314"/>
      <c r="E17" s="315"/>
      <c r="F17" s="316">
        <f t="shared" si="0"/>
        <v>0</v>
      </c>
      <c r="G17" s="317">
        <f t="shared" si="1"/>
        <v>0</v>
      </c>
      <c r="H17" s="318"/>
      <c r="I17" s="319"/>
      <c r="J17" s="320"/>
    </row>
    <row r="18" spans="2:10" s="266" customFormat="1" ht="22.5" customHeight="1">
      <c r="B18" s="312">
        <v>7</v>
      </c>
      <c r="C18" s="313">
        <f t="shared" si="2"/>
        <v>10</v>
      </c>
      <c r="D18" s="314"/>
      <c r="E18" s="315"/>
      <c r="F18" s="316">
        <f t="shared" si="0"/>
        <v>0</v>
      </c>
      <c r="G18" s="317">
        <f t="shared" si="1"/>
        <v>0</v>
      </c>
      <c r="H18" s="318"/>
      <c r="I18" s="319"/>
      <c r="J18" s="320"/>
    </row>
    <row r="19" spans="2:10" s="266" customFormat="1" ht="22.5" customHeight="1">
      <c r="B19" s="312">
        <v>8</v>
      </c>
      <c r="C19" s="313">
        <f t="shared" si="2"/>
        <v>11</v>
      </c>
      <c r="D19" s="314"/>
      <c r="E19" s="315"/>
      <c r="F19" s="316">
        <f t="shared" si="0"/>
        <v>0</v>
      </c>
      <c r="G19" s="317">
        <f t="shared" si="1"/>
        <v>0</v>
      </c>
      <c r="H19" s="318"/>
      <c r="I19" s="319"/>
      <c r="J19" s="320"/>
    </row>
    <row r="20" spans="2:10" s="266" customFormat="1" ht="22.5" customHeight="1">
      <c r="B20" s="312">
        <v>9</v>
      </c>
      <c r="C20" s="313">
        <f t="shared" si="2"/>
        <v>12</v>
      </c>
      <c r="D20" s="314"/>
      <c r="E20" s="315"/>
      <c r="F20" s="316">
        <f t="shared" si="0"/>
        <v>0</v>
      </c>
      <c r="G20" s="317">
        <f t="shared" si="1"/>
        <v>0</v>
      </c>
      <c r="H20" s="318"/>
      <c r="I20" s="319"/>
      <c r="J20" s="320"/>
    </row>
    <row r="21" spans="2:10" s="266" customFormat="1" ht="22.5" customHeight="1">
      <c r="B21" s="312">
        <v>10</v>
      </c>
      <c r="C21" s="313">
        <f t="shared" si="2"/>
        <v>13</v>
      </c>
      <c r="D21" s="314"/>
      <c r="E21" s="315"/>
      <c r="F21" s="316">
        <f t="shared" si="0"/>
        <v>0</v>
      </c>
      <c r="G21" s="317">
        <f t="shared" si="1"/>
        <v>0</v>
      </c>
      <c r="H21" s="318"/>
      <c r="I21" s="319"/>
      <c r="J21" s="320"/>
    </row>
    <row r="22" spans="2:10" s="266" customFormat="1" ht="22.5" customHeight="1">
      <c r="B22" s="312">
        <v>11</v>
      </c>
      <c r="C22" s="313">
        <f t="shared" si="2"/>
        <v>14</v>
      </c>
      <c r="D22" s="314"/>
      <c r="E22" s="315"/>
      <c r="F22" s="316">
        <f t="shared" si="0"/>
        <v>0</v>
      </c>
      <c r="G22" s="317">
        <f t="shared" si="1"/>
        <v>0</v>
      </c>
      <c r="H22" s="318"/>
      <c r="I22" s="319"/>
      <c r="J22" s="320"/>
    </row>
    <row r="23" spans="2:10" s="266" customFormat="1" ht="22.5" customHeight="1">
      <c r="B23" s="312">
        <v>12</v>
      </c>
      <c r="C23" s="313">
        <f t="shared" si="2"/>
        <v>15</v>
      </c>
      <c r="D23" s="314"/>
      <c r="E23" s="315"/>
      <c r="F23" s="316">
        <f t="shared" si="0"/>
        <v>0</v>
      </c>
      <c r="G23" s="317">
        <f t="shared" si="1"/>
        <v>0</v>
      </c>
      <c r="H23" s="318"/>
      <c r="I23" s="319"/>
      <c r="J23" s="320"/>
    </row>
    <row r="24" spans="2:10" s="266" customFormat="1" ht="22.5" customHeight="1">
      <c r="B24" s="312">
        <v>13</v>
      </c>
      <c r="C24" s="313">
        <f t="shared" si="2"/>
        <v>16</v>
      </c>
      <c r="D24" s="314"/>
      <c r="E24" s="315"/>
      <c r="F24" s="316">
        <f t="shared" si="0"/>
        <v>0</v>
      </c>
      <c r="G24" s="317">
        <f t="shared" si="1"/>
        <v>0</v>
      </c>
      <c r="H24" s="318"/>
      <c r="I24" s="319"/>
      <c r="J24" s="320"/>
    </row>
    <row r="25" spans="2:10" s="266" customFormat="1" ht="22.5" customHeight="1">
      <c r="B25" s="312">
        <v>14</v>
      </c>
      <c r="C25" s="313">
        <f t="shared" si="2"/>
        <v>17</v>
      </c>
      <c r="D25" s="314"/>
      <c r="E25" s="315"/>
      <c r="F25" s="316">
        <f t="shared" si="0"/>
        <v>0</v>
      </c>
      <c r="G25" s="317">
        <f t="shared" si="1"/>
        <v>0</v>
      </c>
      <c r="H25" s="318"/>
      <c r="I25" s="319"/>
      <c r="J25" s="320"/>
    </row>
    <row r="26" spans="2:10" s="266" customFormat="1" ht="22.5" customHeight="1">
      <c r="B26" s="312">
        <v>15</v>
      </c>
      <c r="C26" s="313">
        <f t="shared" si="2"/>
        <v>18</v>
      </c>
      <c r="D26" s="314"/>
      <c r="E26" s="315"/>
      <c r="F26" s="316">
        <f t="shared" si="0"/>
        <v>0</v>
      </c>
      <c r="G26" s="317">
        <f t="shared" si="1"/>
        <v>0</v>
      </c>
      <c r="H26" s="318"/>
      <c r="I26" s="319"/>
      <c r="J26" s="320"/>
    </row>
    <row r="27" spans="2:10" s="266" customFormat="1" ht="22.5" customHeight="1">
      <c r="B27" s="312">
        <v>16</v>
      </c>
      <c r="C27" s="313">
        <f t="shared" si="2"/>
        <v>19</v>
      </c>
      <c r="D27" s="314"/>
      <c r="E27" s="315"/>
      <c r="F27" s="316">
        <f t="shared" si="0"/>
        <v>0</v>
      </c>
      <c r="G27" s="317">
        <f t="shared" si="1"/>
        <v>0</v>
      </c>
      <c r="H27" s="318"/>
      <c r="I27" s="319"/>
      <c r="J27" s="320"/>
    </row>
    <row r="28" spans="2:10" s="266" customFormat="1" ht="22.5" customHeight="1">
      <c r="B28" s="312">
        <v>17</v>
      </c>
      <c r="C28" s="313">
        <f t="shared" si="2"/>
        <v>20</v>
      </c>
      <c r="D28" s="314"/>
      <c r="E28" s="315"/>
      <c r="F28" s="316">
        <f t="shared" si="0"/>
        <v>0</v>
      </c>
      <c r="G28" s="317">
        <f t="shared" si="1"/>
        <v>0</v>
      </c>
      <c r="H28" s="318"/>
      <c r="I28" s="319"/>
      <c r="J28" s="320"/>
    </row>
    <row r="29" spans="2:10" s="266" customFormat="1" ht="22.5" customHeight="1">
      <c r="B29" s="312">
        <v>18</v>
      </c>
      <c r="C29" s="313">
        <f t="shared" si="2"/>
        <v>21</v>
      </c>
      <c r="D29" s="314"/>
      <c r="E29" s="315"/>
      <c r="F29" s="316">
        <f t="shared" si="0"/>
        <v>0</v>
      </c>
      <c r="G29" s="317">
        <f t="shared" si="1"/>
        <v>0</v>
      </c>
      <c r="H29" s="318"/>
      <c r="I29" s="319"/>
      <c r="J29" s="320"/>
    </row>
    <row r="30" spans="2:10" s="266" customFormat="1" ht="22.5" customHeight="1">
      <c r="B30" s="312">
        <v>19</v>
      </c>
      <c r="C30" s="313">
        <f t="shared" si="2"/>
        <v>22</v>
      </c>
      <c r="D30" s="314"/>
      <c r="E30" s="315"/>
      <c r="F30" s="316">
        <f t="shared" si="0"/>
        <v>0</v>
      </c>
      <c r="G30" s="317">
        <f t="shared" si="1"/>
        <v>0</v>
      </c>
      <c r="H30" s="318"/>
      <c r="I30" s="319"/>
      <c r="J30" s="320"/>
    </row>
    <row r="31" spans="2:10" s="266" customFormat="1" ht="22.5" customHeight="1">
      <c r="B31" s="321">
        <v>20</v>
      </c>
      <c r="C31" s="313">
        <f t="shared" si="2"/>
        <v>23</v>
      </c>
      <c r="D31" s="322"/>
      <c r="E31" s="323"/>
      <c r="F31" s="324">
        <f t="shared" si="0"/>
        <v>0</v>
      </c>
      <c r="G31" s="325">
        <f t="shared" si="1"/>
        <v>0</v>
      </c>
      <c r="H31" s="326"/>
      <c r="I31" s="327"/>
      <c r="J31" s="328"/>
    </row>
    <row r="32" spans="2:10" s="266" customFormat="1" ht="18" customHeight="1" thickBot="1">
      <c r="B32" s="920" t="s">
        <v>245</v>
      </c>
      <c r="C32" s="921"/>
      <c r="D32" s="307">
        <f>SUM(D12:D31)</f>
        <v>0</v>
      </c>
      <c r="E32" s="339">
        <f>SUM(E12:E31)</f>
        <v>0</v>
      </c>
      <c r="F32" s="307">
        <f t="shared" si="0"/>
        <v>0</v>
      </c>
      <c r="G32" s="308">
        <f t="shared" si="1"/>
        <v>0</v>
      </c>
      <c r="H32" s="340">
        <f>SUM(H12:H31)</f>
        <v>0</v>
      </c>
      <c r="I32" s="341">
        <f>SUM(I12:I31)</f>
        <v>0</v>
      </c>
      <c r="J32" s="342">
        <f>SUM(J12:J31)</f>
        <v>0</v>
      </c>
    </row>
    <row r="33" spans="2:10" s="266" customFormat="1" ht="18" customHeight="1" thickTop="1">
      <c r="B33" s="922" t="s">
        <v>622</v>
      </c>
      <c r="C33" s="923"/>
      <c r="D33" s="924"/>
      <c r="E33" s="928" t="s">
        <v>614</v>
      </c>
      <c r="F33" s="929"/>
      <c r="G33" s="343">
        <f t="shared" si="1"/>
        <v>0</v>
      </c>
      <c r="H33" s="344"/>
      <c r="I33" s="345"/>
      <c r="J33" s="346"/>
    </row>
    <row r="34" spans="2:10" s="266" customFormat="1" ht="18" customHeight="1" thickBot="1">
      <c r="B34" s="925"/>
      <c r="C34" s="926"/>
      <c r="D34" s="927"/>
      <c r="E34" s="930" t="s">
        <v>615</v>
      </c>
      <c r="F34" s="931"/>
      <c r="G34" s="347">
        <f t="shared" si="1"/>
        <v>0</v>
      </c>
      <c r="H34" s="348"/>
      <c r="I34" s="349"/>
      <c r="J34" s="350"/>
    </row>
    <row r="35" spans="2:10" s="266" customFormat="1" ht="13.5" customHeight="1"/>
  </sheetData>
  <mergeCells count="14">
    <mergeCell ref="H1:J1"/>
    <mergeCell ref="B2:J2"/>
    <mergeCell ref="B4:F4"/>
    <mergeCell ref="G4:J4"/>
    <mergeCell ref="B6:C6"/>
    <mergeCell ref="D6:E6"/>
    <mergeCell ref="H6:I6"/>
    <mergeCell ref="B10:C10"/>
    <mergeCell ref="D10:F10"/>
    <mergeCell ref="G10:J10"/>
    <mergeCell ref="B32:C32"/>
    <mergeCell ref="B33:D34"/>
    <mergeCell ref="E33:F33"/>
    <mergeCell ref="E34:F34"/>
  </mergeCells>
  <phoneticPr fontId="2"/>
  <pageMargins left="0.62992125984251968" right="0.39370078740157483" top="0.47244094488188981" bottom="0.6692913385826772" header="0.23622047244094491"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2"/>
  <sheetViews>
    <sheetView view="pageBreakPreview" zoomScale="85" zoomScaleNormal="100" zoomScaleSheetLayoutView="85" workbookViewId="0"/>
  </sheetViews>
  <sheetFormatPr defaultRowHeight="13.5"/>
  <cols>
    <col min="4" max="4" width="11.625" bestFit="1" customWidth="1"/>
    <col min="5" max="5" width="8.5" bestFit="1" customWidth="1"/>
  </cols>
  <sheetData>
    <row r="1" spans="1:10" ht="14.25">
      <c r="A1" s="1" t="s">
        <v>697</v>
      </c>
      <c r="G1" s="535">
        <f>'1'!$F$10</f>
        <v>0</v>
      </c>
      <c r="H1" s="535"/>
      <c r="I1" s="535"/>
    </row>
    <row r="2" spans="1:10">
      <c r="G2" s="938" t="s">
        <v>13</v>
      </c>
      <c r="H2" s="938"/>
      <c r="I2" s="938"/>
    </row>
    <row r="3" spans="1:10" ht="18.75" customHeight="1">
      <c r="A3" s="69" t="s">
        <v>240</v>
      </c>
      <c r="B3" s="70"/>
    </row>
    <row r="4" spans="1:10" ht="19.5" customHeight="1">
      <c r="B4" s="70" t="s">
        <v>236</v>
      </c>
      <c r="C4" s="70"/>
      <c r="D4" s="70"/>
      <c r="E4" t="s">
        <v>188</v>
      </c>
    </row>
    <row r="6" spans="1:10" ht="17.25">
      <c r="A6" s="529" t="s">
        <v>208</v>
      </c>
      <c r="B6" s="529"/>
      <c r="C6" s="529"/>
      <c r="D6" s="529"/>
      <c r="E6" s="529"/>
      <c r="F6" s="529"/>
      <c r="G6" s="529"/>
      <c r="H6" s="529"/>
      <c r="I6" s="529"/>
    </row>
    <row r="7" spans="1:10" ht="18.75">
      <c r="A7" s="68"/>
    </row>
    <row r="8" spans="1:10" s="12" customFormat="1" ht="32.25" customHeight="1">
      <c r="E8" s="4" t="s">
        <v>212</v>
      </c>
      <c r="F8" s="596"/>
      <c r="G8" s="596"/>
      <c r="H8" s="596"/>
      <c r="I8" s="596"/>
    </row>
    <row r="9" spans="1:10" s="12" customFormat="1" ht="19.5" customHeight="1">
      <c r="D9" s="12" t="s">
        <v>218</v>
      </c>
      <c r="E9" s="4" t="s">
        <v>213</v>
      </c>
      <c r="F9" s="941"/>
      <c r="G9" s="941"/>
      <c r="H9" s="941"/>
      <c r="I9" s="941"/>
    </row>
    <row r="10" spans="1:10" s="12" customFormat="1" ht="19.5" customHeight="1">
      <c r="E10" s="4" t="s">
        <v>214</v>
      </c>
      <c r="F10" s="941"/>
      <c r="G10" s="941"/>
      <c r="H10" s="941"/>
      <c r="I10" s="12" t="s">
        <v>18</v>
      </c>
      <c r="J10" s="12" t="s">
        <v>220</v>
      </c>
    </row>
    <row r="11" spans="1:10">
      <c r="A11" s="4"/>
    </row>
    <row r="12" spans="1:10" s="12" customFormat="1" ht="53.25" customHeight="1">
      <c r="A12" s="602" t="s">
        <v>215</v>
      </c>
      <c r="B12" s="602"/>
      <c r="C12" s="602"/>
      <c r="D12" s="602"/>
      <c r="E12" s="602"/>
      <c r="F12" s="602"/>
      <c r="G12" s="602"/>
      <c r="H12" s="602"/>
      <c r="I12" s="602"/>
    </row>
    <row r="13" spans="1:10" s="12" customFormat="1">
      <c r="A13" s="4" t="s">
        <v>209</v>
      </c>
    </row>
    <row r="14" spans="1:10" s="12" customFormat="1">
      <c r="A14" s="27" t="s">
        <v>216</v>
      </c>
      <c r="B14" s="27"/>
    </row>
    <row r="15" spans="1:10" s="12" customFormat="1">
      <c r="A15" s="27" t="s">
        <v>217</v>
      </c>
      <c r="B15" s="27"/>
      <c r="D15" s="943" t="s">
        <v>933</v>
      </c>
      <c r="E15" s="943"/>
      <c r="F15" s="943"/>
      <c r="G15" s="943"/>
      <c r="H15" s="943"/>
      <c r="I15" s="943"/>
    </row>
    <row r="16" spans="1:10" s="12" customFormat="1">
      <c r="A16" s="27" t="s">
        <v>219</v>
      </c>
      <c r="B16" s="27"/>
      <c r="D16" s="939" t="s">
        <v>886</v>
      </c>
      <c r="E16" s="939"/>
      <c r="F16" s="939"/>
      <c r="G16" s="939"/>
      <c r="H16" s="939"/>
      <c r="I16" s="66"/>
    </row>
    <row r="17" spans="1:16" s="12" customFormat="1">
      <c r="A17" s="27" t="s">
        <v>221</v>
      </c>
      <c r="B17" s="27"/>
      <c r="D17" s="937"/>
      <c r="E17" s="937"/>
      <c r="F17" s="12" t="s">
        <v>222</v>
      </c>
    </row>
    <row r="18" spans="1:16" s="12" customFormat="1">
      <c r="A18" s="27" t="s">
        <v>223</v>
      </c>
      <c r="B18" s="27"/>
      <c r="D18" s="937"/>
      <c r="E18" s="937"/>
      <c r="F18" s="12" t="s">
        <v>222</v>
      </c>
      <c r="P18" s="12" t="s">
        <v>225</v>
      </c>
    </row>
    <row r="19" spans="1:16" s="12" customFormat="1">
      <c r="A19" s="27" t="s">
        <v>224</v>
      </c>
      <c r="B19" s="27"/>
      <c r="D19" s="28"/>
      <c r="P19" s="12" t="s">
        <v>226</v>
      </c>
    </row>
    <row r="20" spans="1:16" s="12" customFormat="1">
      <c r="A20" s="27"/>
      <c r="B20" s="12" t="s">
        <v>227</v>
      </c>
      <c r="D20" s="599"/>
      <c r="E20" s="599"/>
      <c r="F20" s="599"/>
      <c r="G20" s="599"/>
      <c r="H20" s="599"/>
    </row>
    <row r="21" spans="1:16" s="12" customFormat="1">
      <c r="A21" s="27" t="s">
        <v>228</v>
      </c>
      <c r="B21" s="27"/>
      <c r="D21" s="28"/>
    </row>
    <row r="22" spans="1:16" s="12" customFormat="1">
      <c r="A22" s="27"/>
      <c r="B22" s="27" t="s">
        <v>229</v>
      </c>
      <c r="D22" s="599"/>
      <c r="E22" s="599"/>
      <c r="F22" s="599"/>
      <c r="G22" s="599"/>
      <c r="H22" s="599"/>
    </row>
    <row r="23" spans="1:16" s="12" customFormat="1">
      <c r="A23" s="73"/>
      <c r="B23" s="74"/>
      <c r="C23" s="74"/>
      <c r="D23" s="74"/>
      <c r="E23" s="74"/>
      <c r="F23" s="74"/>
      <c r="G23" s="74"/>
      <c r="H23" s="74"/>
      <c r="I23" s="74"/>
    </row>
    <row r="24" spans="1:16" s="12" customFormat="1" ht="30.75" customHeight="1">
      <c r="A24" s="940" t="s">
        <v>210</v>
      </c>
      <c r="B24" s="940"/>
      <c r="C24" s="940"/>
      <c r="D24" s="940"/>
      <c r="E24" s="940"/>
      <c r="F24" s="940"/>
      <c r="G24" s="940"/>
      <c r="H24" s="940"/>
      <c r="I24" s="940"/>
      <c r="J24" s="12" t="s">
        <v>239</v>
      </c>
    </row>
    <row r="25" spans="1:16" s="12" customFormat="1" ht="46.5" customHeight="1">
      <c r="A25" s="602" t="s">
        <v>230</v>
      </c>
      <c r="B25" s="602"/>
      <c r="C25" s="602"/>
      <c r="D25" s="602"/>
      <c r="E25" s="602"/>
      <c r="F25" s="602"/>
      <c r="G25" s="602"/>
      <c r="H25" s="602"/>
      <c r="I25" s="602"/>
    </row>
    <row r="26" spans="1:16" s="12" customFormat="1">
      <c r="A26" s="75"/>
      <c r="B26" s="75"/>
      <c r="C26" s="75"/>
      <c r="D26" s="75"/>
      <c r="E26" s="75"/>
      <c r="F26" s="75"/>
      <c r="G26" s="75"/>
      <c r="H26" s="75"/>
      <c r="I26" s="75"/>
    </row>
    <row r="27" spans="1:16" s="12" customFormat="1" ht="21" customHeight="1">
      <c r="A27" s="16" t="s">
        <v>231</v>
      </c>
      <c r="B27" s="71"/>
      <c r="F27" s="942"/>
      <c r="G27" s="942"/>
      <c r="H27" s="942"/>
      <c r="I27" s="12" t="s">
        <v>222</v>
      </c>
    </row>
    <row r="28" spans="1:16" s="12" customFormat="1" ht="21" customHeight="1">
      <c r="A28" s="77" t="s">
        <v>232</v>
      </c>
      <c r="B28" s="71"/>
      <c r="D28" s="76"/>
      <c r="E28" s="76"/>
      <c r="F28" s="942"/>
      <c r="G28" s="942"/>
      <c r="H28" s="942"/>
      <c r="I28" s="12" t="s">
        <v>222</v>
      </c>
    </row>
    <row r="29" spans="1:16" s="12" customFormat="1" ht="24.75" customHeight="1">
      <c r="A29" s="16" t="s">
        <v>233</v>
      </c>
      <c r="B29" s="71"/>
      <c r="F29" s="942"/>
      <c r="G29" s="942"/>
      <c r="H29" s="942"/>
      <c r="I29" s="12" t="s">
        <v>234</v>
      </c>
    </row>
    <row r="30" spans="1:16" s="12" customFormat="1"/>
    <row r="31" spans="1:16" s="12" customFormat="1">
      <c r="A31" s="4"/>
    </row>
    <row r="32" spans="1:16" s="12" customFormat="1">
      <c r="A32" s="936" t="s">
        <v>235</v>
      </c>
      <c r="B32" s="936"/>
      <c r="C32" s="936"/>
    </row>
    <row r="33" spans="1:9" s="12" customFormat="1" ht="18" customHeight="1">
      <c r="B33" s="27"/>
      <c r="E33" s="12" t="str">
        <f>A3</f>
        <v>○○銀行</v>
      </c>
    </row>
    <row r="34" spans="1:9" s="12" customFormat="1" ht="19.5" customHeight="1">
      <c r="B34" s="27"/>
      <c r="F34" s="12" t="str">
        <f>B4</f>
        <v>○○支店長　○○　○○</v>
      </c>
      <c r="I34" s="12" t="s">
        <v>18</v>
      </c>
    </row>
    <row r="35" spans="1:9" s="12" customFormat="1">
      <c r="B35" s="27"/>
      <c r="F35" s="27"/>
    </row>
    <row r="36" spans="1:9" s="12" customFormat="1">
      <c r="A36" s="65" t="s">
        <v>193</v>
      </c>
      <c r="B36" s="27"/>
      <c r="F36" s="27"/>
    </row>
    <row r="37" spans="1:9" s="12" customFormat="1">
      <c r="A37" s="65" t="s">
        <v>211</v>
      </c>
      <c r="B37" s="65"/>
    </row>
    <row r="38" spans="1:9" s="12" customFormat="1">
      <c r="A38" s="65" t="s">
        <v>237</v>
      </c>
      <c r="B38" s="65"/>
    </row>
    <row r="39" spans="1:9" s="12" customFormat="1">
      <c r="A39" s="65" t="s">
        <v>238</v>
      </c>
      <c r="B39" s="65"/>
    </row>
    <row r="40" spans="1:9" s="12" customFormat="1">
      <c r="A40" s="72"/>
      <c r="B40" s="65"/>
    </row>
    <row r="41" spans="1:9" s="12" customFormat="1"/>
    <row r="42" spans="1:9" s="12" customFormat="1"/>
  </sheetData>
  <mergeCells count="19">
    <mergeCell ref="G1:I1"/>
    <mergeCell ref="F29:H29"/>
    <mergeCell ref="F27:H27"/>
    <mergeCell ref="F28:H28"/>
    <mergeCell ref="D15:I15"/>
    <mergeCell ref="A32:C32"/>
    <mergeCell ref="D18:E18"/>
    <mergeCell ref="D20:H20"/>
    <mergeCell ref="D22:H22"/>
    <mergeCell ref="G2:I2"/>
    <mergeCell ref="D16:H16"/>
    <mergeCell ref="D17:E17"/>
    <mergeCell ref="A24:I24"/>
    <mergeCell ref="A25:I25"/>
    <mergeCell ref="A6:I6"/>
    <mergeCell ref="A12:I12"/>
    <mergeCell ref="F8:I8"/>
    <mergeCell ref="F9:I9"/>
    <mergeCell ref="F10:H10"/>
  </mergeCells>
  <phoneticPr fontId="2"/>
  <dataValidations count="1">
    <dataValidation type="list" allowBlank="1" showInputMessage="1" showErrorMessage="1" sqref="D19 D21" xr:uid="{00000000-0002-0000-1400-000000000000}">
      <formula1>$P$18:$P$19</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46"/>
  <sheetViews>
    <sheetView view="pageBreakPreview" zoomScaleNormal="100" zoomScaleSheetLayoutView="100" workbookViewId="0"/>
  </sheetViews>
  <sheetFormatPr defaultRowHeight="13.5"/>
  <cols>
    <col min="1" max="1" width="2.375" customWidth="1"/>
    <col min="2" max="2" width="7.5" customWidth="1"/>
    <col min="11" max="11" width="6.625" customWidth="1"/>
    <col min="14" max="21" width="6.875" customWidth="1"/>
  </cols>
  <sheetData>
    <row r="1" spans="1:21" ht="14.25">
      <c r="A1" s="1" t="s">
        <v>690</v>
      </c>
      <c r="B1" s="1"/>
      <c r="H1" s="535">
        <f>'1'!$F$10</f>
        <v>0</v>
      </c>
      <c r="I1" s="535"/>
      <c r="J1" s="535"/>
      <c r="K1" s="535"/>
    </row>
    <row r="2" spans="1:21" ht="17.25">
      <c r="A2" s="529" t="s">
        <v>700</v>
      </c>
      <c r="B2" s="529"/>
      <c r="C2" s="529"/>
      <c r="D2" s="529"/>
      <c r="E2" s="529"/>
      <c r="F2" s="529"/>
      <c r="G2" s="529"/>
      <c r="H2" s="529"/>
      <c r="I2" s="529"/>
      <c r="J2" s="529"/>
      <c r="K2" s="529"/>
      <c r="M2" s="944" t="s">
        <v>853</v>
      </c>
      <c r="N2" s="945"/>
      <c r="O2" s="945"/>
      <c r="P2" s="945"/>
      <c r="Q2" s="945"/>
      <c r="R2" s="945"/>
      <c r="S2" s="945"/>
      <c r="T2" s="945"/>
      <c r="U2" s="945"/>
    </row>
    <row r="3" spans="1:21" s="12" customFormat="1">
      <c r="A3" s="2"/>
      <c r="B3" s="2"/>
      <c r="M3" s="945"/>
      <c r="N3" s="945"/>
      <c r="O3" s="945"/>
      <c r="P3" s="945"/>
      <c r="Q3" s="945"/>
      <c r="R3" s="945"/>
      <c r="S3" s="945"/>
      <c r="T3" s="945"/>
      <c r="U3" s="945"/>
    </row>
    <row r="4" spans="1:21" s="12" customFormat="1" ht="47.25" customHeight="1">
      <c r="A4" s="602" t="s">
        <v>714</v>
      </c>
      <c r="B4" s="602"/>
      <c r="C4" s="602"/>
      <c r="D4" s="602"/>
      <c r="E4" s="602"/>
      <c r="F4" s="602"/>
      <c r="G4" s="602"/>
      <c r="H4" s="602"/>
      <c r="I4" s="602"/>
      <c r="J4" s="602"/>
      <c r="K4" s="602"/>
      <c r="M4" s="945"/>
      <c r="N4" s="945"/>
      <c r="O4" s="945"/>
      <c r="P4" s="945"/>
      <c r="Q4" s="945"/>
      <c r="R4" s="945"/>
      <c r="S4" s="945"/>
      <c r="T4" s="945"/>
      <c r="U4" s="945"/>
    </row>
    <row r="5" spans="1:21" s="12" customFormat="1">
      <c r="A5" s="4"/>
      <c r="B5" s="4"/>
      <c r="M5" s="945"/>
      <c r="N5" s="945"/>
      <c r="O5" s="945"/>
      <c r="P5" s="945"/>
      <c r="Q5" s="945"/>
      <c r="R5" s="945"/>
      <c r="S5" s="945"/>
      <c r="T5" s="945"/>
      <c r="U5" s="945"/>
    </row>
    <row r="6" spans="1:21" s="12" customFormat="1" ht="32.25" customHeight="1">
      <c r="B6" s="419" t="s">
        <v>715</v>
      </c>
      <c r="C6" s="536" t="s">
        <v>716</v>
      </c>
      <c r="D6" s="536"/>
      <c r="E6" s="536"/>
      <c r="F6" s="536"/>
      <c r="G6" s="536"/>
      <c r="H6" s="536"/>
      <c r="I6" s="536"/>
      <c r="J6" s="536"/>
      <c r="K6" s="536"/>
      <c r="M6" s="945"/>
      <c r="N6" s="945"/>
      <c r="O6" s="945"/>
      <c r="P6" s="945"/>
      <c r="Q6" s="945"/>
      <c r="R6" s="945"/>
      <c r="S6" s="945"/>
      <c r="T6" s="945"/>
      <c r="U6" s="945"/>
    </row>
    <row r="7" spans="1:21" s="12" customFormat="1" ht="69" customHeight="1">
      <c r="B7" s="420" t="s">
        <v>717</v>
      </c>
      <c r="C7" s="598" t="s">
        <v>934</v>
      </c>
      <c r="D7" s="598"/>
      <c r="E7" s="598"/>
      <c r="F7" s="598"/>
      <c r="G7" s="598"/>
      <c r="H7" s="598"/>
      <c r="I7" s="598"/>
      <c r="J7" s="598"/>
      <c r="K7" s="598"/>
      <c r="M7" s="945"/>
      <c r="N7" s="945"/>
      <c r="O7" s="945"/>
      <c r="P7" s="945"/>
      <c r="Q7" s="945"/>
      <c r="R7" s="945"/>
      <c r="S7" s="945"/>
      <c r="T7" s="945"/>
      <c r="U7" s="945"/>
    </row>
    <row r="8" spans="1:21" s="12" customFormat="1" ht="32.25" customHeight="1">
      <c r="B8" s="420" t="s">
        <v>718</v>
      </c>
      <c r="C8" s="536" t="s">
        <v>722</v>
      </c>
      <c r="D8" s="536"/>
      <c r="E8" s="536"/>
      <c r="F8" s="536"/>
      <c r="G8" s="536"/>
      <c r="H8" s="536"/>
      <c r="I8" s="536"/>
      <c r="J8" s="536"/>
      <c r="K8" s="536"/>
      <c r="M8" s="945"/>
      <c r="N8" s="945"/>
      <c r="O8" s="945"/>
      <c r="P8" s="945"/>
      <c r="Q8" s="945"/>
      <c r="R8" s="945"/>
      <c r="S8" s="945"/>
      <c r="T8" s="945"/>
      <c r="U8" s="945"/>
    </row>
    <row r="9" spans="1:21" s="12" customFormat="1">
      <c r="A9" s="4"/>
      <c r="B9" s="4"/>
      <c r="M9" s="945"/>
      <c r="N9" s="945"/>
      <c r="O9" s="945"/>
      <c r="P9" s="945"/>
      <c r="Q9" s="945"/>
      <c r="R9" s="945"/>
      <c r="S9" s="945"/>
      <c r="T9" s="945"/>
      <c r="U9" s="945"/>
    </row>
    <row r="10" spans="1:21" s="12" customFormat="1">
      <c r="M10" s="945"/>
      <c r="N10" s="945"/>
      <c r="O10" s="945"/>
      <c r="P10" s="945"/>
      <c r="Q10" s="945"/>
      <c r="R10" s="945"/>
      <c r="S10" s="945"/>
      <c r="T10" s="945"/>
      <c r="U10" s="945"/>
    </row>
    <row r="11" spans="1:21" s="12" customFormat="1">
      <c r="A11" s="4"/>
      <c r="B11" s="602" t="s">
        <v>719</v>
      </c>
      <c r="C11" s="602"/>
      <c r="D11" s="602"/>
      <c r="E11" s="602"/>
      <c r="F11" s="602"/>
      <c r="G11" s="602"/>
      <c r="H11" s="602"/>
      <c r="I11" s="602"/>
      <c r="J11" s="602"/>
      <c r="K11" s="602"/>
      <c r="M11" s="945"/>
      <c r="N11" s="945"/>
      <c r="O11" s="945"/>
      <c r="P11" s="945"/>
      <c r="Q11" s="945"/>
      <c r="R11" s="945"/>
      <c r="S11" s="945"/>
      <c r="T11" s="945"/>
      <c r="U11" s="945"/>
    </row>
    <row r="12" spans="1:21" s="12" customFormat="1">
      <c r="B12" s="4"/>
      <c r="M12" s="945"/>
      <c r="N12" s="945"/>
      <c r="O12" s="945"/>
      <c r="P12" s="945"/>
      <c r="Q12" s="945"/>
      <c r="R12" s="945"/>
      <c r="S12" s="945"/>
      <c r="T12" s="945"/>
      <c r="U12" s="945"/>
    </row>
    <row r="13" spans="1:21" s="12" customFormat="1">
      <c r="A13" s="4"/>
      <c r="B13" s="4"/>
      <c r="C13" s="12" t="s">
        <v>182</v>
      </c>
      <c r="M13" s="945"/>
      <c r="N13" s="945"/>
      <c r="O13" s="945"/>
      <c r="P13" s="945"/>
      <c r="Q13" s="945"/>
      <c r="R13" s="945"/>
      <c r="S13" s="945"/>
      <c r="T13" s="945"/>
      <c r="U13" s="945"/>
    </row>
    <row r="14" spans="1:21" s="12" customFormat="1">
      <c r="A14" s="4"/>
      <c r="B14" s="4"/>
      <c r="M14" s="945"/>
      <c r="N14" s="945"/>
      <c r="O14" s="945"/>
      <c r="P14" s="945"/>
      <c r="Q14" s="945"/>
      <c r="R14" s="945"/>
      <c r="S14" s="945"/>
      <c r="T14" s="945"/>
      <c r="U14" s="945"/>
    </row>
    <row r="15" spans="1:21" s="12" customFormat="1">
      <c r="A15" s="4"/>
      <c r="B15" s="4"/>
      <c r="M15" s="945"/>
      <c r="N15" s="945"/>
      <c r="O15" s="945"/>
      <c r="P15" s="945"/>
      <c r="Q15" s="945"/>
      <c r="R15" s="945"/>
      <c r="S15" s="945"/>
      <c r="T15" s="945"/>
      <c r="U15" s="945"/>
    </row>
    <row r="16" spans="1:21" s="12" customFormat="1" ht="23.25" customHeight="1">
      <c r="A16" s="4"/>
      <c r="B16" s="4"/>
      <c r="F16" s="12" t="s">
        <v>720</v>
      </c>
      <c r="G16" s="12" t="s">
        <v>212</v>
      </c>
      <c r="H16" s="4"/>
      <c r="M16" s="945"/>
      <c r="N16" s="945"/>
      <c r="O16" s="945"/>
      <c r="P16" s="945"/>
      <c r="Q16" s="945"/>
      <c r="R16" s="945"/>
      <c r="S16" s="945"/>
      <c r="T16" s="945"/>
      <c r="U16" s="945"/>
    </row>
    <row r="17" spans="1:21" s="12" customFormat="1" ht="23.25" customHeight="1">
      <c r="B17" s="4"/>
      <c r="G17" s="12" t="s">
        <v>723</v>
      </c>
      <c r="H17" s="4"/>
      <c r="K17" s="12" t="s">
        <v>724</v>
      </c>
      <c r="M17" s="945"/>
      <c r="N17" s="945"/>
      <c r="O17" s="945"/>
      <c r="P17" s="945"/>
      <c r="Q17" s="945"/>
      <c r="R17" s="945"/>
      <c r="S17" s="945"/>
      <c r="T17" s="945"/>
      <c r="U17" s="945"/>
    </row>
    <row r="18" spans="1:21" s="12" customFormat="1" ht="23.25" customHeight="1">
      <c r="H18" s="4"/>
      <c r="M18" s="945"/>
      <c r="N18" s="945"/>
      <c r="O18" s="945"/>
      <c r="P18" s="945"/>
      <c r="Q18" s="945"/>
      <c r="R18" s="945"/>
      <c r="S18" s="945"/>
      <c r="T18" s="945"/>
      <c r="U18" s="945"/>
    </row>
    <row r="19" spans="1:21" s="12" customFormat="1" ht="23.25" customHeight="1">
      <c r="F19" s="12" t="s">
        <v>721</v>
      </c>
      <c r="G19" s="12" t="s">
        <v>212</v>
      </c>
      <c r="H19" s="4"/>
      <c r="M19" s="945"/>
      <c r="N19" s="945"/>
      <c r="O19" s="945"/>
      <c r="P19" s="945"/>
      <c r="Q19" s="945"/>
      <c r="R19" s="945"/>
      <c r="S19" s="945"/>
      <c r="T19" s="945"/>
      <c r="U19" s="945"/>
    </row>
    <row r="20" spans="1:21" s="12" customFormat="1" ht="23.25" customHeight="1">
      <c r="G20" s="12" t="s">
        <v>186</v>
      </c>
      <c r="H20" s="4"/>
      <c r="M20" s="945"/>
      <c r="N20" s="945"/>
      <c r="O20" s="945"/>
      <c r="P20" s="945"/>
      <c r="Q20" s="945"/>
      <c r="R20" s="945"/>
      <c r="S20" s="945"/>
      <c r="T20" s="945"/>
      <c r="U20" s="945"/>
    </row>
    <row r="21" spans="1:21" s="12" customFormat="1" ht="23.25" customHeight="1">
      <c r="G21" s="12" t="s">
        <v>725</v>
      </c>
      <c r="H21" s="4"/>
      <c r="K21" s="12" t="s">
        <v>724</v>
      </c>
      <c r="M21" s="945"/>
      <c r="N21" s="945"/>
      <c r="O21" s="945"/>
      <c r="P21" s="945"/>
      <c r="Q21" s="945"/>
      <c r="R21" s="945"/>
      <c r="S21" s="945"/>
      <c r="T21" s="945"/>
      <c r="U21" s="945"/>
    </row>
    <row r="22" spans="1:21" s="12" customFormat="1">
      <c r="M22" s="945"/>
      <c r="N22" s="945"/>
      <c r="O22" s="945"/>
      <c r="P22" s="945"/>
      <c r="Q22" s="945"/>
      <c r="R22" s="945"/>
      <c r="S22" s="945"/>
      <c r="T22" s="945"/>
      <c r="U22" s="945"/>
    </row>
    <row r="23" spans="1:21" s="12" customFormat="1" ht="14.25">
      <c r="A23" s="1" t="s">
        <v>726</v>
      </c>
      <c r="H23" s="535">
        <f>'1'!$F$10</f>
        <v>0</v>
      </c>
      <c r="I23" s="535"/>
      <c r="J23" s="535"/>
      <c r="K23" s="535"/>
      <c r="M23" s="945"/>
      <c r="N23" s="945"/>
      <c r="O23" s="945"/>
      <c r="P23" s="945"/>
      <c r="Q23" s="945"/>
      <c r="R23" s="945"/>
      <c r="S23" s="945"/>
      <c r="T23" s="945"/>
      <c r="U23" s="945"/>
    </row>
    <row r="24" spans="1:21" s="12" customFormat="1">
      <c r="B24" s="4"/>
      <c r="M24" s="945"/>
      <c r="N24" s="945"/>
      <c r="O24" s="945"/>
      <c r="P24" s="945"/>
      <c r="Q24" s="945"/>
      <c r="R24" s="945"/>
      <c r="S24" s="945"/>
      <c r="T24" s="945"/>
      <c r="U24" s="945"/>
    </row>
    <row r="25" spans="1:21" s="12" customFormat="1" ht="17.25" customHeight="1">
      <c r="A25" s="529" t="s">
        <v>727</v>
      </c>
      <c r="B25" s="529"/>
      <c r="C25" s="529"/>
      <c r="D25" s="529"/>
      <c r="E25" s="529"/>
      <c r="F25" s="529"/>
      <c r="G25" s="529"/>
      <c r="H25" s="529"/>
      <c r="I25" s="529"/>
      <c r="J25" s="529"/>
      <c r="K25" s="529"/>
      <c r="M25" s="945"/>
      <c r="N25" s="945"/>
      <c r="O25" s="945"/>
      <c r="P25" s="945"/>
      <c r="Q25" s="945"/>
      <c r="R25" s="945"/>
      <c r="S25" s="945"/>
      <c r="T25" s="945"/>
      <c r="U25" s="945"/>
    </row>
    <row r="26" spans="1:21" s="12" customFormat="1" ht="17.25">
      <c r="B26" s="352"/>
      <c r="M26" s="945"/>
      <c r="N26" s="945"/>
      <c r="O26" s="945"/>
      <c r="P26" s="945"/>
      <c r="Q26" s="945"/>
      <c r="R26" s="945"/>
      <c r="S26" s="945"/>
      <c r="T26" s="945"/>
      <c r="U26" s="945"/>
    </row>
    <row r="27" spans="1:21" s="421" customFormat="1">
      <c r="B27" s="421" t="s">
        <v>701</v>
      </c>
      <c r="M27" s="945"/>
      <c r="N27" s="945"/>
      <c r="O27" s="945"/>
      <c r="P27" s="945"/>
      <c r="Q27" s="945"/>
      <c r="R27" s="945"/>
      <c r="S27" s="945"/>
      <c r="T27" s="945"/>
      <c r="U27" s="945"/>
    </row>
    <row r="28" spans="1:21" s="421" customFormat="1" ht="26.25" customHeight="1">
      <c r="B28" s="16" t="s">
        <v>702</v>
      </c>
      <c r="M28" s="945"/>
      <c r="N28" s="945"/>
      <c r="O28" s="945"/>
      <c r="P28" s="945"/>
      <c r="Q28" s="945"/>
      <c r="R28" s="945"/>
      <c r="S28" s="945"/>
      <c r="T28" s="945"/>
      <c r="U28" s="945"/>
    </row>
    <row r="29" spans="1:21" s="421" customFormat="1">
      <c r="B29" s="423" t="s">
        <v>703</v>
      </c>
      <c r="M29" s="945"/>
      <c r="N29" s="945"/>
      <c r="O29" s="945"/>
      <c r="P29" s="945"/>
      <c r="Q29" s="945"/>
      <c r="R29" s="945"/>
      <c r="S29" s="945"/>
      <c r="T29" s="945"/>
      <c r="U29" s="945"/>
    </row>
    <row r="30" spans="1:21" s="421" customFormat="1" ht="22.5" customHeight="1">
      <c r="C30" s="422" t="s">
        <v>704</v>
      </c>
      <c r="M30" s="945"/>
      <c r="N30" s="945"/>
      <c r="O30" s="945"/>
      <c r="P30" s="945"/>
      <c r="Q30" s="945"/>
      <c r="R30" s="945"/>
      <c r="S30" s="945"/>
      <c r="T30" s="945"/>
      <c r="U30" s="945"/>
    </row>
    <row r="31" spans="1:21" s="421" customFormat="1" ht="22.5" customHeight="1">
      <c r="C31" s="422" t="s">
        <v>705</v>
      </c>
      <c r="M31" s="945"/>
      <c r="N31" s="945"/>
      <c r="O31" s="945"/>
      <c r="P31" s="945"/>
      <c r="Q31" s="945"/>
      <c r="R31" s="945"/>
      <c r="S31" s="945"/>
      <c r="T31" s="945"/>
      <c r="U31" s="945"/>
    </row>
    <row r="32" spans="1:21" s="421" customFormat="1" ht="22.5" customHeight="1">
      <c r="C32" s="422" t="s">
        <v>706</v>
      </c>
      <c r="M32" s="945"/>
      <c r="N32" s="945"/>
      <c r="O32" s="945"/>
      <c r="P32" s="945"/>
      <c r="Q32" s="945"/>
      <c r="R32" s="945"/>
      <c r="S32" s="945"/>
      <c r="T32" s="945"/>
      <c r="U32" s="945"/>
    </row>
    <row r="33" spans="1:21" s="421" customFormat="1" ht="26.25" customHeight="1">
      <c r="M33" s="945"/>
      <c r="N33" s="945"/>
      <c r="O33" s="945"/>
      <c r="P33" s="945"/>
      <c r="Q33" s="945"/>
      <c r="R33" s="945"/>
      <c r="S33" s="945"/>
      <c r="T33" s="945"/>
      <c r="U33" s="945"/>
    </row>
    <row r="34" spans="1:21" s="421" customFormat="1">
      <c r="B34" s="421" t="s">
        <v>707</v>
      </c>
      <c r="M34" s="945"/>
      <c r="N34" s="945"/>
      <c r="O34" s="945"/>
      <c r="P34" s="945"/>
      <c r="Q34" s="945"/>
      <c r="R34" s="945"/>
      <c r="S34" s="945"/>
      <c r="T34" s="945"/>
      <c r="U34" s="945"/>
    </row>
    <row r="35" spans="1:21" s="421" customFormat="1" ht="20.25" customHeight="1">
      <c r="B35" s="422" t="s">
        <v>708</v>
      </c>
      <c r="M35" s="945"/>
      <c r="N35" s="945"/>
      <c r="O35" s="945"/>
      <c r="P35" s="945"/>
      <c r="Q35" s="945"/>
      <c r="R35" s="945"/>
      <c r="S35" s="945"/>
      <c r="T35" s="945"/>
      <c r="U35" s="945"/>
    </row>
    <row r="36" spans="1:21" s="421" customFormat="1" ht="20.25" customHeight="1">
      <c r="B36" s="422" t="s">
        <v>708</v>
      </c>
      <c r="M36" s="945"/>
      <c r="N36" s="945"/>
      <c r="O36" s="945"/>
      <c r="P36" s="945"/>
      <c r="Q36" s="945"/>
      <c r="R36" s="945"/>
      <c r="S36" s="945"/>
      <c r="T36" s="945"/>
      <c r="U36" s="945"/>
    </row>
    <row r="37" spans="1:21" s="421" customFormat="1" ht="20.25" customHeight="1">
      <c r="C37" s="421" t="s">
        <v>709</v>
      </c>
      <c r="M37" s="945"/>
      <c r="N37" s="945"/>
      <c r="O37" s="945"/>
      <c r="P37" s="945"/>
      <c r="Q37" s="945"/>
      <c r="R37" s="945"/>
      <c r="S37" s="945"/>
      <c r="T37" s="945"/>
      <c r="U37" s="945"/>
    </row>
    <row r="38" spans="1:21" s="421" customFormat="1" ht="26.25" customHeight="1">
      <c r="M38" s="945"/>
      <c r="N38" s="945"/>
      <c r="O38" s="945"/>
      <c r="P38" s="945"/>
      <c r="Q38" s="945"/>
      <c r="R38" s="945"/>
      <c r="S38" s="945"/>
      <c r="T38" s="945"/>
      <c r="U38" s="945"/>
    </row>
    <row r="39" spans="1:21" s="421" customFormat="1">
      <c r="B39" s="421" t="s">
        <v>710</v>
      </c>
      <c r="M39" s="945"/>
      <c r="N39" s="945"/>
      <c r="O39" s="945"/>
      <c r="P39" s="945"/>
      <c r="Q39" s="945"/>
      <c r="R39" s="945"/>
      <c r="S39" s="945"/>
      <c r="T39" s="945"/>
      <c r="U39" s="945"/>
    </row>
    <row r="40" spans="1:21" s="421" customFormat="1" ht="21" customHeight="1">
      <c r="B40" s="422" t="s">
        <v>711</v>
      </c>
      <c r="M40" s="945"/>
      <c r="N40" s="945"/>
      <c r="O40" s="945"/>
      <c r="P40" s="945"/>
      <c r="Q40" s="945"/>
      <c r="R40" s="945"/>
      <c r="S40" s="945"/>
      <c r="T40" s="945"/>
      <c r="U40" s="945"/>
    </row>
    <row r="41" spans="1:21" s="421" customFormat="1" ht="21" customHeight="1">
      <c r="B41" s="422" t="s">
        <v>711</v>
      </c>
      <c r="M41" s="945"/>
      <c r="N41" s="945"/>
      <c r="O41" s="945"/>
      <c r="P41" s="945"/>
      <c r="Q41" s="945"/>
      <c r="R41" s="945"/>
      <c r="S41" s="945"/>
      <c r="T41" s="945"/>
      <c r="U41" s="945"/>
    </row>
    <row r="42" spans="1:21" s="421" customFormat="1" ht="21" customHeight="1">
      <c r="B42" s="422" t="s">
        <v>709</v>
      </c>
      <c r="M42" s="945"/>
      <c r="N42" s="945"/>
      <c r="O42" s="945"/>
      <c r="P42" s="945"/>
      <c r="Q42" s="945"/>
      <c r="R42" s="945"/>
      <c r="S42" s="945"/>
      <c r="T42" s="945"/>
      <c r="U42" s="945"/>
    </row>
    <row r="43" spans="1:21" s="421" customFormat="1" ht="26.25" customHeight="1">
      <c r="M43" s="945"/>
      <c r="N43" s="945"/>
      <c r="O43" s="945"/>
      <c r="P43" s="945"/>
      <c r="Q43" s="945"/>
      <c r="R43" s="945"/>
      <c r="S43" s="945"/>
      <c r="T43" s="945"/>
      <c r="U43" s="945"/>
    </row>
    <row r="44" spans="1:21" s="421" customFormat="1">
      <c r="B44" s="421" t="s">
        <v>712</v>
      </c>
      <c r="M44" s="945"/>
      <c r="N44" s="945"/>
      <c r="O44" s="945"/>
      <c r="P44" s="945"/>
      <c r="Q44" s="945"/>
      <c r="R44" s="945"/>
      <c r="S44" s="945"/>
      <c r="T44" s="945"/>
      <c r="U44" s="945"/>
    </row>
    <row r="45" spans="1:21" s="421" customFormat="1" ht="26.25" customHeight="1">
      <c r="B45" s="421" t="s">
        <v>713</v>
      </c>
      <c r="M45" s="945"/>
      <c r="N45" s="945"/>
      <c r="O45" s="945"/>
      <c r="P45" s="945"/>
      <c r="Q45" s="945"/>
      <c r="R45" s="945"/>
      <c r="S45" s="945"/>
      <c r="T45" s="945"/>
      <c r="U45" s="945"/>
    </row>
    <row r="46" spans="1:21" s="12" customFormat="1">
      <c r="A46" s="4"/>
      <c r="B46" s="4"/>
    </row>
  </sheetData>
  <mergeCells count="10">
    <mergeCell ref="M2:U45"/>
    <mergeCell ref="A2:K2"/>
    <mergeCell ref="H1:K1"/>
    <mergeCell ref="A4:K4"/>
    <mergeCell ref="C6:K6"/>
    <mergeCell ref="C7:K7"/>
    <mergeCell ref="C8:K8"/>
    <mergeCell ref="B11:K11"/>
    <mergeCell ref="H23:K23"/>
    <mergeCell ref="A25:K25"/>
  </mergeCells>
  <phoneticPr fontId="2"/>
  <pageMargins left="0.7" right="0.7" top="0.75" bottom="0.75" header="0.3" footer="0.3"/>
  <pageSetup paperSize="9" orientation="portrait" r:id="rId1"/>
  <rowBreaks count="1" manualBreakCount="1">
    <brk id="2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5"/>
  <sheetViews>
    <sheetView view="pageBreakPreview" zoomScale="60" zoomScaleNormal="100" workbookViewId="0"/>
  </sheetViews>
  <sheetFormatPr defaultColWidth="9" defaultRowHeight="13.5"/>
  <cols>
    <col min="1" max="1" width="3.625" style="126" customWidth="1"/>
    <col min="2" max="2" width="15.625" style="126" customWidth="1"/>
    <col min="3" max="3" width="20.625" style="126" customWidth="1"/>
    <col min="4" max="4" width="5.625" style="126" customWidth="1"/>
    <col min="5" max="5" width="3.625" style="126" customWidth="1"/>
    <col min="6" max="6" width="15.625" style="126" customWidth="1"/>
    <col min="7" max="7" width="5.625" style="126" customWidth="1"/>
    <col min="8" max="8" width="10.625" style="126" customWidth="1"/>
    <col min="9" max="9" width="15.625" style="126" customWidth="1"/>
    <col min="10" max="10" width="20.625" style="126" customWidth="1"/>
    <col min="11" max="11" width="5.25" style="126" bestFit="1" customWidth="1"/>
    <col min="12" max="16384" width="9" style="126"/>
  </cols>
  <sheetData>
    <row r="1" spans="1:23" ht="14.25">
      <c r="A1" s="266"/>
      <c r="B1" s="1" t="s">
        <v>728</v>
      </c>
      <c r="C1" s="266"/>
      <c r="D1" s="266"/>
      <c r="E1" s="266"/>
      <c r="F1" s="266"/>
      <c r="G1" s="266"/>
      <c r="H1" s="535">
        <f>'1'!$F$10</f>
        <v>0</v>
      </c>
      <c r="I1" s="535"/>
      <c r="J1" s="535"/>
      <c r="K1" s="535"/>
      <c r="M1" s="947" t="s">
        <v>785</v>
      </c>
      <c r="N1" s="947"/>
      <c r="O1" s="947"/>
      <c r="P1" s="947"/>
      <c r="Q1" s="947"/>
      <c r="R1" s="947"/>
      <c r="S1" s="947"/>
      <c r="T1" s="947"/>
      <c r="U1" s="947"/>
      <c r="V1" s="947"/>
      <c r="W1" s="947"/>
    </row>
    <row r="2" spans="1:23">
      <c r="A2" s="266"/>
      <c r="B2" s="266"/>
      <c r="C2" s="266"/>
      <c r="D2" s="266"/>
      <c r="E2" s="266"/>
      <c r="F2" s="266"/>
      <c r="G2" s="266"/>
      <c r="H2" s="266"/>
      <c r="I2" s="266"/>
      <c r="J2" s="266"/>
      <c r="K2" s="266"/>
      <c r="M2" s="484"/>
      <c r="N2" s="266"/>
      <c r="O2" s="266"/>
      <c r="P2" s="266"/>
      <c r="Q2" s="266"/>
      <c r="R2" s="266"/>
      <c r="S2" s="266"/>
      <c r="T2" s="266"/>
      <c r="U2" s="266"/>
      <c r="V2" s="266"/>
      <c r="W2" s="266"/>
    </row>
    <row r="3" spans="1:23" ht="25.5" customHeight="1">
      <c r="A3" s="266"/>
      <c r="B3" s="905" t="s">
        <v>732</v>
      </c>
      <c r="C3" s="905"/>
      <c r="D3" s="905"/>
      <c r="E3" s="905"/>
      <c r="F3" s="905"/>
      <c r="G3" s="905"/>
      <c r="H3" s="905"/>
      <c r="I3" s="905"/>
      <c r="J3" s="905"/>
      <c r="K3" s="905"/>
      <c r="M3" s="484"/>
      <c r="N3" s="266"/>
      <c r="O3" s="266"/>
      <c r="P3" s="266"/>
      <c r="Q3" s="266"/>
      <c r="R3" s="266"/>
      <c r="S3" s="266"/>
      <c r="T3" s="266"/>
      <c r="U3" s="266"/>
      <c r="V3" s="266"/>
      <c r="W3" s="266"/>
    </row>
    <row r="4" spans="1:23">
      <c r="A4" s="266"/>
      <c r="B4" s="266"/>
      <c r="C4" s="266"/>
      <c r="D4" s="266"/>
      <c r="E4" s="266"/>
      <c r="F4" s="266"/>
      <c r="G4" s="266"/>
      <c r="H4" s="266"/>
      <c r="I4" s="266"/>
      <c r="J4" s="266"/>
      <c r="K4" s="266"/>
      <c r="M4" s="484" t="s">
        <v>771</v>
      </c>
      <c r="N4" s="948" t="s">
        <v>772</v>
      </c>
      <c r="O4" s="948"/>
      <c r="P4" s="948"/>
      <c r="Q4" s="948"/>
      <c r="R4" s="948"/>
      <c r="S4" s="948"/>
      <c r="T4" s="948"/>
      <c r="U4" s="948"/>
      <c r="V4" s="948"/>
      <c r="W4" s="948"/>
    </row>
    <row r="5" spans="1:23">
      <c r="A5" s="266"/>
      <c r="B5" s="267" t="s">
        <v>733</v>
      </c>
      <c r="C5" s="338"/>
      <c r="D5" s="338"/>
      <c r="E5" s="266"/>
      <c r="F5" s="267" t="s">
        <v>734</v>
      </c>
      <c r="G5" s="338"/>
      <c r="H5" s="338"/>
      <c r="I5" s="338"/>
      <c r="J5" s="266"/>
      <c r="K5" s="266"/>
      <c r="M5" s="484"/>
      <c r="N5" s="948"/>
      <c r="O5" s="948"/>
      <c r="P5" s="948"/>
      <c r="Q5" s="948"/>
      <c r="R5" s="948"/>
      <c r="S5" s="948"/>
      <c r="T5" s="948"/>
      <c r="U5" s="948"/>
      <c r="V5" s="948"/>
      <c r="W5" s="948"/>
    </row>
    <row r="6" spans="1:23" ht="14.25" thickBot="1">
      <c r="A6" s="266"/>
      <c r="B6" s="266"/>
      <c r="C6" s="266"/>
      <c r="D6" s="266"/>
      <c r="E6" s="266"/>
      <c r="F6" s="266"/>
      <c r="G6" s="266"/>
      <c r="H6" s="266"/>
      <c r="I6" s="266"/>
      <c r="J6" s="266"/>
      <c r="K6" s="266"/>
      <c r="M6" s="484" t="s">
        <v>773</v>
      </c>
      <c r="N6" s="946" t="s">
        <v>786</v>
      </c>
      <c r="O6" s="946"/>
      <c r="P6" s="946"/>
      <c r="Q6" s="946"/>
      <c r="R6" s="946"/>
      <c r="S6" s="946"/>
      <c r="T6" s="946"/>
      <c r="U6" s="946"/>
      <c r="V6" s="946"/>
      <c r="W6" s="946"/>
    </row>
    <row r="7" spans="1:23" ht="21" customHeight="1">
      <c r="A7" s="266"/>
      <c r="B7" s="977" t="s">
        <v>888</v>
      </c>
      <c r="C7" s="978"/>
      <c r="D7" s="978"/>
      <c r="E7" s="977" t="s">
        <v>889</v>
      </c>
      <c r="F7" s="978"/>
      <c r="G7" s="978"/>
      <c r="H7" s="978"/>
      <c r="I7" s="978"/>
      <c r="J7" s="978"/>
      <c r="K7" s="979"/>
      <c r="M7" s="484"/>
      <c r="N7" s="946"/>
      <c r="O7" s="946"/>
      <c r="P7" s="946"/>
      <c r="Q7" s="946"/>
      <c r="R7" s="946"/>
      <c r="S7" s="946"/>
      <c r="T7" s="946"/>
      <c r="U7" s="946"/>
      <c r="V7" s="946"/>
      <c r="W7" s="946"/>
    </row>
    <row r="8" spans="1:23" ht="21" customHeight="1">
      <c r="A8" s="266"/>
      <c r="B8" s="300" t="s">
        <v>735</v>
      </c>
      <c r="C8" s="919" t="s">
        <v>736</v>
      </c>
      <c r="D8" s="980"/>
      <c r="E8" s="956" t="s">
        <v>737</v>
      </c>
      <c r="F8" s="428" t="s">
        <v>735</v>
      </c>
      <c r="G8" s="919" t="s">
        <v>738</v>
      </c>
      <c r="H8" s="959"/>
      <c r="I8" s="428" t="s">
        <v>739</v>
      </c>
      <c r="J8" s="919" t="s">
        <v>740</v>
      </c>
      <c r="K8" s="982"/>
      <c r="M8" s="484"/>
      <c r="N8" s="946"/>
      <c r="O8" s="946"/>
      <c r="P8" s="946"/>
      <c r="Q8" s="946"/>
      <c r="R8" s="946"/>
      <c r="S8" s="946"/>
      <c r="T8" s="946"/>
      <c r="U8" s="946"/>
      <c r="V8" s="946"/>
      <c r="W8" s="946"/>
    </row>
    <row r="9" spans="1:23" ht="21" customHeight="1">
      <c r="A9" s="266"/>
      <c r="B9" s="983" t="s">
        <v>741</v>
      </c>
      <c r="C9" s="431"/>
      <c r="D9" s="432" t="s">
        <v>742</v>
      </c>
      <c r="E9" s="957"/>
      <c r="F9" s="907" t="s">
        <v>743</v>
      </c>
      <c r="G9" s="987"/>
      <c r="H9" s="988"/>
      <c r="I9" s="433" t="s">
        <v>788</v>
      </c>
      <c r="J9" s="431"/>
      <c r="K9" s="434" t="s">
        <v>744</v>
      </c>
      <c r="M9" s="484"/>
      <c r="N9" s="946"/>
      <c r="O9" s="946"/>
      <c r="P9" s="946"/>
      <c r="Q9" s="946"/>
      <c r="R9" s="946"/>
      <c r="S9" s="946"/>
      <c r="T9" s="946"/>
      <c r="U9" s="946"/>
      <c r="V9" s="946"/>
      <c r="W9" s="946"/>
    </row>
    <row r="10" spans="1:23" ht="21" customHeight="1">
      <c r="A10" s="266"/>
      <c r="B10" s="984"/>
      <c r="C10" s="435"/>
      <c r="D10" s="436" t="s">
        <v>744</v>
      </c>
      <c r="E10" s="957"/>
      <c r="F10" s="986"/>
      <c r="G10" s="973"/>
      <c r="H10" s="974"/>
      <c r="I10" s="437" t="s">
        <v>788</v>
      </c>
      <c r="J10" s="438"/>
      <c r="K10" s="439" t="s">
        <v>744</v>
      </c>
      <c r="M10" s="484"/>
      <c r="N10" s="946"/>
      <c r="O10" s="946"/>
      <c r="P10" s="946"/>
      <c r="Q10" s="946"/>
      <c r="R10" s="946"/>
      <c r="S10" s="946"/>
      <c r="T10" s="946"/>
      <c r="U10" s="946"/>
      <c r="V10" s="946"/>
      <c r="W10" s="946"/>
    </row>
    <row r="11" spans="1:23" ht="21" customHeight="1">
      <c r="A11" s="266"/>
      <c r="B11" s="985"/>
      <c r="C11" s="975" t="s">
        <v>745</v>
      </c>
      <c r="D11" s="976"/>
      <c r="E11" s="957"/>
      <c r="F11" s="986"/>
      <c r="G11" s="973"/>
      <c r="H11" s="974"/>
      <c r="I11" s="437" t="s">
        <v>788</v>
      </c>
      <c r="J11" s="438"/>
      <c r="K11" s="439" t="s">
        <v>744</v>
      </c>
      <c r="M11" s="484"/>
      <c r="N11" s="484" t="s">
        <v>774</v>
      </c>
      <c r="O11" s="946" t="s">
        <v>775</v>
      </c>
      <c r="P11" s="946"/>
      <c r="Q11" s="946"/>
      <c r="R11" s="946"/>
      <c r="S11" s="946"/>
      <c r="T11" s="946"/>
      <c r="U11" s="946"/>
      <c r="V11" s="946"/>
      <c r="W11" s="946"/>
    </row>
    <row r="12" spans="1:23" ht="21" customHeight="1">
      <c r="A12" s="266"/>
      <c r="B12" s="983" t="s">
        <v>746</v>
      </c>
      <c r="C12" s="431"/>
      <c r="D12" s="432" t="s">
        <v>742</v>
      </c>
      <c r="E12" s="957"/>
      <c r="F12" s="986"/>
      <c r="G12" s="973"/>
      <c r="H12" s="974"/>
      <c r="I12" s="437" t="s">
        <v>788</v>
      </c>
      <c r="J12" s="438"/>
      <c r="K12" s="439" t="s">
        <v>744</v>
      </c>
      <c r="M12" s="484"/>
      <c r="N12" s="484"/>
      <c r="O12" s="946"/>
      <c r="P12" s="946"/>
      <c r="Q12" s="946"/>
      <c r="R12" s="946"/>
      <c r="S12" s="946"/>
      <c r="T12" s="946"/>
      <c r="U12" s="946"/>
      <c r="V12" s="946"/>
      <c r="W12" s="946"/>
    </row>
    <row r="13" spans="1:23" ht="21" customHeight="1">
      <c r="A13" s="266"/>
      <c r="B13" s="984"/>
      <c r="C13" s="435"/>
      <c r="D13" s="436" t="s">
        <v>744</v>
      </c>
      <c r="E13" s="957"/>
      <c r="F13" s="908"/>
      <c r="G13" s="953"/>
      <c r="H13" s="989"/>
      <c r="I13" s="440" t="s">
        <v>788</v>
      </c>
      <c r="J13" s="441"/>
      <c r="K13" s="442" t="s">
        <v>744</v>
      </c>
      <c r="M13" s="484"/>
      <c r="N13" s="484" t="s">
        <v>776</v>
      </c>
      <c r="O13" s="946" t="s">
        <v>777</v>
      </c>
      <c r="P13" s="946"/>
      <c r="Q13" s="946"/>
      <c r="R13" s="946"/>
      <c r="S13" s="946"/>
      <c r="T13" s="946"/>
      <c r="U13" s="946"/>
      <c r="V13" s="946"/>
      <c r="W13" s="946"/>
    </row>
    <row r="14" spans="1:23" ht="21" customHeight="1">
      <c r="A14" s="266"/>
      <c r="B14" s="985"/>
      <c r="C14" s="975" t="s">
        <v>745</v>
      </c>
      <c r="D14" s="976"/>
      <c r="E14" s="957"/>
      <c r="F14" s="907" t="s">
        <v>747</v>
      </c>
      <c r="G14" s="961"/>
      <c r="H14" s="962"/>
      <c r="I14" s="443"/>
      <c r="J14" s="444"/>
      <c r="K14" s="445" t="s">
        <v>744</v>
      </c>
      <c r="M14" s="484"/>
      <c r="N14" s="484" t="s">
        <v>778</v>
      </c>
      <c r="O14" s="946" t="s">
        <v>779</v>
      </c>
      <c r="P14" s="946"/>
      <c r="Q14" s="946"/>
      <c r="R14" s="946"/>
      <c r="S14" s="946"/>
      <c r="T14" s="946"/>
      <c r="U14" s="946"/>
      <c r="V14" s="946"/>
      <c r="W14" s="946"/>
    </row>
    <row r="15" spans="1:23" ht="21" customHeight="1" thickBot="1">
      <c r="A15" s="266"/>
      <c r="B15" s="300" t="s">
        <v>748</v>
      </c>
      <c r="C15" s="446"/>
      <c r="D15" s="447" t="s">
        <v>744</v>
      </c>
      <c r="E15" s="957"/>
      <c r="F15" s="960"/>
      <c r="G15" s="967"/>
      <c r="H15" s="968"/>
      <c r="I15" s="448"/>
      <c r="J15" s="449"/>
      <c r="K15" s="450" t="s">
        <v>744</v>
      </c>
      <c r="M15" s="484" t="s">
        <v>780</v>
      </c>
      <c r="N15" s="946" t="s">
        <v>781</v>
      </c>
      <c r="O15" s="946"/>
      <c r="P15" s="946"/>
      <c r="Q15" s="946"/>
      <c r="R15" s="946"/>
      <c r="S15" s="946"/>
      <c r="T15" s="946"/>
      <c r="U15" s="946"/>
      <c r="V15" s="946"/>
      <c r="W15" s="946"/>
    </row>
    <row r="16" spans="1:23" ht="21" customHeight="1" thickTop="1">
      <c r="A16" s="266"/>
      <c r="B16" s="300" t="s">
        <v>749</v>
      </c>
      <c r="C16" s="446"/>
      <c r="D16" s="447" t="s">
        <v>744</v>
      </c>
      <c r="E16" s="981"/>
      <c r="F16" s="930" t="s">
        <v>750</v>
      </c>
      <c r="G16" s="955"/>
      <c r="H16" s="955"/>
      <c r="I16" s="954"/>
      <c r="J16" s="441"/>
      <c r="K16" s="442" t="s">
        <v>744</v>
      </c>
      <c r="M16" s="484"/>
      <c r="N16" s="946"/>
      <c r="O16" s="946"/>
      <c r="P16" s="946"/>
      <c r="Q16" s="946"/>
      <c r="R16" s="946"/>
      <c r="S16" s="946"/>
      <c r="T16" s="946"/>
      <c r="U16" s="946"/>
      <c r="V16" s="946"/>
      <c r="W16" s="946"/>
    </row>
    <row r="17" spans="1:23" ht="21" customHeight="1" thickBot="1">
      <c r="A17" s="266"/>
      <c r="B17" s="451" t="s">
        <v>747</v>
      </c>
      <c r="C17" s="452"/>
      <c r="D17" s="453" t="s">
        <v>744</v>
      </c>
      <c r="E17" s="956" t="s">
        <v>751</v>
      </c>
      <c r="F17" s="428" t="s">
        <v>735</v>
      </c>
      <c r="G17" s="919" t="s">
        <v>752</v>
      </c>
      <c r="H17" s="959"/>
      <c r="I17" s="428" t="s">
        <v>753</v>
      </c>
      <c r="J17" s="971" t="s">
        <v>754</v>
      </c>
      <c r="K17" s="972"/>
      <c r="M17" s="484" t="s">
        <v>782</v>
      </c>
      <c r="N17" s="946" t="s">
        <v>783</v>
      </c>
      <c r="O17" s="946"/>
      <c r="P17" s="946"/>
      <c r="Q17" s="946"/>
      <c r="R17" s="946"/>
      <c r="S17" s="946"/>
      <c r="T17" s="946"/>
      <c r="U17" s="946"/>
      <c r="V17" s="946"/>
      <c r="W17" s="946"/>
    </row>
    <row r="18" spans="1:23" ht="21" customHeight="1" thickTop="1" thickBot="1">
      <c r="A18" s="266"/>
      <c r="B18" s="454" t="s">
        <v>755</v>
      </c>
      <c r="C18" s="455"/>
      <c r="D18" s="456" t="s">
        <v>744</v>
      </c>
      <c r="E18" s="957"/>
      <c r="F18" s="907" t="s">
        <v>756</v>
      </c>
      <c r="G18" s="961"/>
      <c r="H18" s="962"/>
      <c r="I18" s="443"/>
      <c r="J18" s="444"/>
      <c r="K18" s="445" t="s">
        <v>744</v>
      </c>
      <c r="M18" s="484"/>
      <c r="N18" s="946"/>
      <c r="O18" s="946"/>
      <c r="P18" s="946"/>
      <c r="Q18" s="946"/>
      <c r="R18" s="946"/>
      <c r="S18" s="946"/>
      <c r="T18" s="946"/>
      <c r="U18" s="946"/>
      <c r="V18" s="946"/>
      <c r="W18" s="946"/>
    </row>
    <row r="19" spans="1:23" ht="21" customHeight="1" thickBot="1">
      <c r="A19" s="266"/>
      <c r="B19" s="963"/>
      <c r="C19" s="964"/>
      <c r="D19" s="964"/>
      <c r="E19" s="957"/>
      <c r="F19" s="960"/>
      <c r="G19" s="967"/>
      <c r="H19" s="968"/>
      <c r="I19" s="448"/>
      <c r="J19" s="449"/>
      <c r="K19" s="450" t="s">
        <v>744</v>
      </c>
      <c r="M19" s="484" t="s">
        <v>784</v>
      </c>
      <c r="N19" s="946" t="s">
        <v>787</v>
      </c>
      <c r="O19" s="946"/>
      <c r="P19" s="946"/>
      <c r="Q19" s="946"/>
      <c r="R19" s="946"/>
      <c r="S19" s="946"/>
      <c r="T19" s="946"/>
      <c r="U19" s="946"/>
      <c r="V19" s="946"/>
      <c r="W19" s="946"/>
    </row>
    <row r="20" spans="1:23" ht="21" customHeight="1" thickTop="1" thickBot="1">
      <c r="A20" s="266"/>
      <c r="B20" s="965"/>
      <c r="C20" s="966"/>
      <c r="D20" s="966"/>
      <c r="E20" s="958"/>
      <c r="F20" s="457" t="s">
        <v>757</v>
      </c>
      <c r="G20" s="969"/>
      <c r="H20" s="970"/>
      <c r="I20" s="458"/>
      <c r="J20" s="455"/>
      <c r="K20" s="459" t="s">
        <v>744</v>
      </c>
      <c r="M20" s="484"/>
      <c r="N20" s="946"/>
      <c r="O20" s="946"/>
      <c r="P20" s="946"/>
      <c r="Q20" s="946"/>
      <c r="R20" s="946"/>
      <c r="S20" s="946"/>
      <c r="T20" s="946"/>
      <c r="U20" s="946"/>
      <c r="V20" s="946"/>
      <c r="W20" s="946"/>
    </row>
    <row r="21" spans="1:23" ht="21" customHeight="1">
      <c r="A21" s="266"/>
      <c r="B21" s="949" t="s">
        <v>758</v>
      </c>
      <c r="C21" s="950"/>
      <c r="D21" s="951">
        <f>C18-J16</f>
        <v>0</v>
      </c>
      <c r="E21" s="952"/>
      <c r="F21" s="953"/>
      <c r="G21" s="273" t="s">
        <v>744</v>
      </c>
      <c r="H21" s="930" t="s">
        <v>759</v>
      </c>
      <c r="I21" s="954"/>
      <c r="J21" s="441"/>
      <c r="K21" s="460" t="s">
        <v>744</v>
      </c>
    </row>
    <row r="22" spans="1:23" ht="27" customHeight="1">
      <c r="A22" s="266"/>
      <c r="B22" s="461"/>
      <c r="C22" s="462" t="s">
        <v>760</v>
      </c>
      <c r="D22" s="462"/>
      <c r="E22" s="462"/>
      <c r="F22" s="462"/>
      <c r="G22" s="462"/>
      <c r="H22" s="462"/>
      <c r="I22" s="462"/>
      <c r="J22" s="462"/>
      <c r="K22" s="463"/>
    </row>
    <row r="23" spans="1:23" ht="27" customHeight="1">
      <c r="A23" s="266"/>
      <c r="B23" s="464"/>
      <c r="C23" s="266" t="s">
        <v>761</v>
      </c>
      <c r="D23" s="266"/>
      <c r="E23" s="266"/>
      <c r="F23" s="266"/>
      <c r="G23" s="266"/>
      <c r="H23" s="266"/>
      <c r="I23" s="266"/>
      <c r="J23" s="266"/>
      <c r="K23" s="465"/>
    </row>
    <row r="24" spans="1:23" ht="27" customHeight="1">
      <c r="A24" s="266"/>
      <c r="B24" s="271"/>
      <c r="C24" s="429"/>
      <c r="D24" s="429"/>
      <c r="E24" s="429"/>
      <c r="F24" s="429"/>
      <c r="G24" s="338"/>
      <c r="H24" s="466" t="s">
        <v>762</v>
      </c>
      <c r="I24" s="466"/>
      <c r="J24" s="429"/>
      <c r="K24" s="430"/>
    </row>
    <row r="25" spans="1:23">
      <c r="B25" s="126" t="s">
        <v>763</v>
      </c>
    </row>
  </sheetData>
  <mergeCells count="42">
    <mergeCell ref="F9:F13"/>
    <mergeCell ref="G9:H9"/>
    <mergeCell ref="B12:B14"/>
    <mergeCell ref="G12:H12"/>
    <mergeCell ref="G13:H13"/>
    <mergeCell ref="C14:D14"/>
    <mergeCell ref="F14:F15"/>
    <mergeCell ref="G14:H14"/>
    <mergeCell ref="G15:H15"/>
    <mergeCell ref="H1:K1"/>
    <mergeCell ref="B19:D20"/>
    <mergeCell ref="G19:H19"/>
    <mergeCell ref="G20:H20"/>
    <mergeCell ref="J17:K17"/>
    <mergeCell ref="G10:H10"/>
    <mergeCell ref="C11:D11"/>
    <mergeCell ref="G11:H11"/>
    <mergeCell ref="B3:K3"/>
    <mergeCell ref="B7:D7"/>
    <mergeCell ref="E7:K7"/>
    <mergeCell ref="C8:D8"/>
    <mergeCell ref="E8:E16"/>
    <mergeCell ref="G8:H8"/>
    <mergeCell ref="J8:K8"/>
    <mergeCell ref="B9:B11"/>
    <mergeCell ref="B21:C21"/>
    <mergeCell ref="D21:F21"/>
    <mergeCell ref="H21:I21"/>
    <mergeCell ref="F16:I16"/>
    <mergeCell ref="E17:E20"/>
    <mergeCell ref="G17:H17"/>
    <mergeCell ref="F18:F19"/>
    <mergeCell ref="G18:H18"/>
    <mergeCell ref="N15:W16"/>
    <mergeCell ref="N17:W18"/>
    <mergeCell ref="N19:W20"/>
    <mergeCell ref="M1:W1"/>
    <mergeCell ref="N4:W5"/>
    <mergeCell ref="N6:W10"/>
    <mergeCell ref="O11:W12"/>
    <mergeCell ref="O13:W13"/>
    <mergeCell ref="O14:W14"/>
  </mergeCells>
  <phoneticPr fontId="2"/>
  <printOptions horizontalCentered="1"/>
  <pageMargins left="0.55118110236220474" right="0.78740157480314965" top="0.82677165354330717"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H27"/>
  <sheetViews>
    <sheetView view="pageBreakPreview" zoomScale="60" zoomScaleNormal="100" workbookViewId="0"/>
  </sheetViews>
  <sheetFormatPr defaultColWidth="9" defaultRowHeight="13.5"/>
  <cols>
    <col min="1" max="1" width="3.625" style="126" customWidth="1"/>
    <col min="2" max="2" width="12.625" style="126" customWidth="1"/>
    <col min="3" max="3" width="30.625" style="126" customWidth="1"/>
    <col min="4" max="4" width="15.625" style="126" customWidth="1"/>
    <col min="5" max="5" width="3.375" style="126" bestFit="1" customWidth="1"/>
    <col min="6" max="6" width="25.625" style="126" customWidth="1"/>
    <col min="7" max="7" width="5.25" style="126" bestFit="1" customWidth="1"/>
    <col min="8" max="8" width="17.25" style="126" bestFit="1" customWidth="1"/>
    <col min="9" max="16384" width="9" style="126"/>
  </cols>
  <sheetData>
    <row r="1" spans="2:8" s="266" customFormat="1" ht="19.5" customHeight="1">
      <c r="B1" s="990" t="s">
        <v>887</v>
      </c>
      <c r="C1" s="990"/>
    </row>
    <row r="2" spans="2:8" s="266" customFormat="1"/>
    <row r="3" spans="2:8" s="266" customFormat="1" ht="22.5" customHeight="1">
      <c r="B3" s="905" t="s">
        <v>915</v>
      </c>
      <c r="C3" s="905"/>
      <c r="D3" s="905"/>
      <c r="E3" s="905"/>
      <c r="F3" s="905"/>
      <c r="G3" s="905"/>
      <c r="H3" s="905"/>
    </row>
    <row r="4" spans="2:8" s="266" customFormat="1"/>
    <row r="5" spans="2:8" s="266" customFormat="1">
      <c r="B5" s="267" t="s">
        <v>733</v>
      </c>
      <c r="C5" s="338"/>
    </row>
    <row r="6" spans="2:8" s="266" customFormat="1"/>
    <row r="7" spans="2:8" s="266" customFormat="1" ht="18" customHeight="1">
      <c r="B7" s="428" t="s">
        <v>610</v>
      </c>
      <c r="C7" s="428" t="s">
        <v>764</v>
      </c>
      <c r="D7" s="919" t="s">
        <v>765</v>
      </c>
      <c r="E7" s="959"/>
      <c r="F7" s="919" t="s">
        <v>766</v>
      </c>
      <c r="G7" s="959"/>
      <c r="H7" s="428" t="s">
        <v>767</v>
      </c>
    </row>
    <row r="8" spans="2:8" s="266" customFormat="1" ht="18" customHeight="1">
      <c r="B8" s="907" t="s">
        <v>741</v>
      </c>
      <c r="C8" s="467"/>
      <c r="D8" s="461"/>
      <c r="E8" s="463" t="s">
        <v>742</v>
      </c>
      <c r="F8" s="461"/>
      <c r="G8" s="463" t="s">
        <v>744</v>
      </c>
      <c r="H8" s="433" t="s">
        <v>768</v>
      </c>
    </row>
    <row r="9" spans="2:8" s="266" customFormat="1" ht="18" customHeight="1">
      <c r="B9" s="986"/>
      <c r="C9" s="468"/>
      <c r="D9" s="469"/>
      <c r="E9" s="470" t="s">
        <v>742</v>
      </c>
      <c r="F9" s="469"/>
      <c r="G9" s="470" t="s">
        <v>744</v>
      </c>
      <c r="H9" s="437" t="s">
        <v>768</v>
      </c>
    </row>
    <row r="10" spans="2:8" s="266" customFormat="1" ht="18" customHeight="1">
      <c r="B10" s="986"/>
      <c r="C10" s="468"/>
      <c r="D10" s="469"/>
      <c r="E10" s="470" t="s">
        <v>742</v>
      </c>
      <c r="F10" s="469"/>
      <c r="G10" s="470" t="s">
        <v>744</v>
      </c>
      <c r="H10" s="437" t="s">
        <v>768</v>
      </c>
    </row>
    <row r="11" spans="2:8" s="266" customFormat="1" ht="18" customHeight="1">
      <c r="B11" s="986"/>
      <c r="C11" s="468"/>
      <c r="D11" s="469"/>
      <c r="E11" s="470" t="s">
        <v>742</v>
      </c>
      <c r="F11" s="469"/>
      <c r="G11" s="470" t="s">
        <v>744</v>
      </c>
      <c r="H11" s="437" t="s">
        <v>768</v>
      </c>
    </row>
    <row r="12" spans="2:8" s="266" customFormat="1" ht="18" customHeight="1">
      <c r="B12" s="986"/>
      <c r="C12" s="468"/>
      <c r="D12" s="469"/>
      <c r="E12" s="470" t="s">
        <v>742</v>
      </c>
      <c r="F12" s="469"/>
      <c r="G12" s="470" t="s">
        <v>744</v>
      </c>
      <c r="H12" s="437" t="s">
        <v>768</v>
      </c>
    </row>
    <row r="13" spans="2:8" s="266" customFormat="1" ht="18" customHeight="1">
      <c r="B13" s="986"/>
      <c r="C13" s="468"/>
      <c r="D13" s="469"/>
      <c r="E13" s="470" t="s">
        <v>742</v>
      </c>
      <c r="F13" s="469"/>
      <c r="G13" s="470" t="s">
        <v>744</v>
      </c>
      <c r="H13" s="437" t="s">
        <v>768</v>
      </c>
    </row>
    <row r="14" spans="2:8" s="266" customFormat="1" ht="18" customHeight="1">
      <c r="B14" s="986"/>
      <c r="C14" s="468"/>
      <c r="D14" s="469"/>
      <c r="E14" s="470" t="s">
        <v>742</v>
      </c>
      <c r="F14" s="469"/>
      <c r="G14" s="470" t="s">
        <v>744</v>
      </c>
      <c r="H14" s="437" t="s">
        <v>768</v>
      </c>
    </row>
    <row r="15" spans="2:8" s="266" customFormat="1" ht="18" customHeight="1" thickBot="1">
      <c r="B15" s="986"/>
      <c r="C15" s="448"/>
      <c r="D15" s="471"/>
      <c r="E15" s="472" t="s">
        <v>742</v>
      </c>
      <c r="F15" s="471"/>
      <c r="G15" s="472" t="s">
        <v>744</v>
      </c>
      <c r="H15" s="473" t="s">
        <v>768</v>
      </c>
    </row>
    <row r="16" spans="2:8" s="266" customFormat="1" ht="18" customHeight="1" thickTop="1" thickBot="1">
      <c r="B16" s="991"/>
      <c r="C16" s="474" t="s">
        <v>769</v>
      </c>
      <c r="D16" s="475"/>
      <c r="E16" s="476" t="s">
        <v>742</v>
      </c>
      <c r="F16" s="475"/>
      <c r="G16" s="476" t="s">
        <v>744</v>
      </c>
      <c r="H16" s="477"/>
    </row>
    <row r="17" spans="2:8" s="266" customFormat="1" ht="18" customHeight="1">
      <c r="B17" s="986" t="s">
        <v>746</v>
      </c>
      <c r="C17" s="478"/>
      <c r="D17" s="464"/>
      <c r="E17" s="465" t="s">
        <v>742</v>
      </c>
      <c r="F17" s="464"/>
      <c r="G17" s="465" t="s">
        <v>744</v>
      </c>
      <c r="H17" s="479" t="s">
        <v>768</v>
      </c>
    </row>
    <row r="18" spans="2:8" s="266" customFormat="1" ht="18" customHeight="1">
      <c r="B18" s="986"/>
      <c r="C18" s="468"/>
      <c r="D18" s="469"/>
      <c r="E18" s="470" t="s">
        <v>742</v>
      </c>
      <c r="F18" s="469"/>
      <c r="G18" s="470" t="s">
        <v>744</v>
      </c>
      <c r="H18" s="437" t="s">
        <v>768</v>
      </c>
    </row>
    <row r="19" spans="2:8" s="266" customFormat="1" ht="18" customHeight="1">
      <c r="B19" s="986"/>
      <c r="C19" s="468"/>
      <c r="D19" s="469"/>
      <c r="E19" s="470" t="s">
        <v>742</v>
      </c>
      <c r="F19" s="469"/>
      <c r="G19" s="470" t="s">
        <v>744</v>
      </c>
      <c r="H19" s="437" t="s">
        <v>768</v>
      </c>
    </row>
    <row r="20" spans="2:8" s="266" customFormat="1" ht="18" customHeight="1">
      <c r="B20" s="986"/>
      <c r="C20" s="468"/>
      <c r="D20" s="469"/>
      <c r="E20" s="470" t="s">
        <v>742</v>
      </c>
      <c r="F20" s="469"/>
      <c r="G20" s="470" t="s">
        <v>744</v>
      </c>
      <c r="H20" s="437" t="s">
        <v>768</v>
      </c>
    </row>
    <row r="21" spans="2:8" s="266" customFormat="1" ht="18" customHeight="1">
      <c r="B21" s="986"/>
      <c r="C21" s="468"/>
      <c r="D21" s="469"/>
      <c r="E21" s="470" t="s">
        <v>742</v>
      </c>
      <c r="F21" s="469"/>
      <c r="G21" s="470" t="s">
        <v>744</v>
      </c>
      <c r="H21" s="437" t="s">
        <v>768</v>
      </c>
    </row>
    <row r="22" spans="2:8" s="266" customFormat="1" ht="18" customHeight="1">
      <c r="B22" s="986"/>
      <c r="C22" s="468"/>
      <c r="D22" s="469"/>
      <c r="E22" s="470" t="s">
        <v>742</v>
      </c>
      <c r="F22" s="469"/>
      <c r="G22" s="470" t="s">
        <v>744</v>
      </c>
      <c r="H22" s="437" t="s">
        <v>768</v>
      </c>
    </row>
    <row r="23" spans="2:8" s="266" customFormat="1" ht="18" customHeight="1">
      <c r="B23" s="986"/>
      <c r="C23" s="468"/>
      <c r="D23" s="469"/>
      <c r="E23" s="470" t="s">
        <v>742</v>
      </c>
      <c r="F23" s="469"/>
      <c r="G23" s="470" t="s">
        <v>744</v>
      </c>
      <c r="H23" s="437" t="s">
        <v>768</v>
      </c>
    </row>
    <row r="24" spans="2:8" s="266" customFormat="1" ht="18" customHeight="1" thickBot="1">
      <c r="B24" s="986"/>
      <c r="C24" s="448"/>
      <c r="D24" s="471"/>
      <c r="E24" s="472" t="s">
        <v>742</v>
      </c>
      <c r="F24" s="471"/>
      <c r="G24" s="472" t="s">
        <v>744</v>
      </c>
      <c r="H24" s="473" t="s">
        <v>768</v>
      </c>
    </row>
    <row r="25" spans="2:8" s="266" customFormat="1" ht="18" customHeight="1" thickTop="1">
      <c r="B25" s="908"/>
      <c r="C25" s="480" t="s">
        <v>770</v>
      </c>
      <c r="D25" s="481"/>
      <c r="E25" s="482" t="s">
        <v>742</v>
      </c>
      <c r="F25" s="481"/>
      <c r="G25" s="482" t="s">
        <v>744</v>
      </c>
      <c r="H25" s="483"/>
    </row>
    <row r="26" spans="2:8" s="266" customFormat="1"/>
    <row r="27" spans="2:8" s="266" customFormat="1"/>
  </sheetData>
  <mergeCells count="6">
    <mergeCell ref="B17:B25"/>
    <mergeCell ref="B1:C1"/>
    <mergeCell ref="B3:H3"/>
    <mergeCell ref="D7:E7"/>
    <mergeCell ref="F7:G7"/>
    <mergeCell ref="B8:B16"/>
  </mergeCells>
  <phoneticPr fontId="2"/>
  <pageMargins left="0.98425196850393704" right="0.53" top="0.78740157480314965"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zoomScaleNormal="100" zoomScaleSheetLayoutView="100" workbookViewId="0"/>
  </sheetViews>
  <sheetFormatPr defaultRowHeight="13.5"/>
  <cols>
    <col min="1" max="1" width="12.125" customWidth="1"/>
  </cols>
  <sheetData>
    <row r="1" spans="1:10" ht="14.25">
      <c r="A1" s="1" t="s">
        <v>9</v>
      </c>
      <c r="F1" s="535">
        <f>$F$10</f>
        <v>0</v>
      </c>
      <c r="G1" s="535"/>
      <c r="H1" s="535"/>
      <c r="I1" s="535"/>
    </row>
    <row r="2" spans="1:10" ht="45" customHeight="1">
      <c r="A2" s="531" t="s">
        <v>932</v>
      </c>
      <c r="B2" s="529"/>
      <c r="C2" s="529"/>
      <c r="D2" s="529"/>
      <c r="E2" s="529"/>
      <c r="F2" s="529"/>
      <c r="G2" s="529"/>
      <c r="H2" s="529"/>
      <c r="I2" s="529"/>
    </row>
    <row r="3" spans="1:10">
      <c r="A3" s="2"/>
    </row>
    <row r="4" spans="1:10">
      <c r="A4" s="3"/>
    </row>
    <row r="5" spans="1:10" s="12" customFormat="1">
      <c r="I5" s="3" t="s">
        <v>13</v>
      </c>
    </row>
    <row r="6" spans="1:10" s="12" customFormat="1">
      <c r="I6" s="3"/>
    </row>
    <row r="7" spans="1:10" s="12" customFormat="1">
      <c r="A7" s="4" t="s">
        <v>10</v>
      </c>
    </row>
    <row r="8" spans="1:10" s="12" customFormat="1">
      <c r="A8" s="5" t="s">
        <v>11</v>
      </c>
    </row>
    <row r="9" spans="1:10" s="12" customFormat="1">
      <c r="A9" s="6"/>
      <c r="F9" s="14"/>
    </row>
    <row r="10" spans="1:10" s="12" customFormat="1" ht="24.75" customHeight="1">
      <c r="A10" s="6"/>
      <c r="D10" s="12" t="s">
        <v>14</v>
      </c>
      <c r="E10" s="15" t="s">
        <v>15</v>
      </c>
      <c r="F10" s="533"/>
      <c r="G10" s="533"/>
      <c r="H10" s="533"/>
      <c r="J10" s="12" t="s">
        <v>789</v>
      </c>
    </row>
    <row r="11" spans="1:10" s="12" customFormat="1" ht="30" customHeight="1">
      <c r="A11" s="6"/>
      <c r="E11" s="15" t="s">
        <v>17</v>
      </c>
      <c r="F11" s="533"/>
      <c r="G11" s="533"/>
      <c r="H11" s="533"/>
      <c r="I11" s="12" t="s">
        <v>18</v>
      </c>
      <c r="J11" s="12" t="s">
        <v>80</v>
      </c>
    </row>
    <row r="12" spans="1:10" s="12" customFormat="1">
      <c r="A12" s="6"/>
    </row>
    <row r="13" spans="1:10" s="12" customFormat="1">
      <c r="A13" s="7"/>
    </row>
    <row r="14" spans="1:10" s="12" customFormat="1" ht="88.5" customHeight="1">
      <c r="A14" s="536" t="s">
        <v>854</v>
      </c>
      <c r="B14" s="536"/>
      <c r="C14" s="536"/>
      <c r="D14" s="536"/>
      <c r="E14" s="536"/>
      <c r="F14" s="536"/>
      <c r="G14" s="536"/>
      <c r="H14" s="536"/>
      <c r="I14" s="536"/>
    </row>
    <row r="15" spans="1:10" s="12" customFormat="1">
      <c r="A15" s="8"/>
    </row>
    <row r="16" spans="1:10" s="12" customFormat="1" ht="25.5" customHeight="1">
      <c r="A16" s="17" t="s">
        <v>16</v>
      </c>
      <c r="B16" s="534"/>
      <c r="C16" s="534"/>
      <c r="D16" s="534"/>
      <c r="E16" s="18" t="s">
        <v>20</v>
      </c>
      <c r="F16" s="534"/>
      <c r="G16" s="534"/>
      <c r="H16" s="534"/>
      <c r="I16" s="534"/>
    </row>
    <row r="17" spans="1:9" s="12" customFormat="1" ht="26.25" customHeight="1">
      <c r="A17" s="18" t="s">
        <v>19</v>
      </c>
      <c r="B17" s="534"/>
      <c r="C17" s="534"/>
      <c r="D17" s="534"/>
      <c r="E17" s="18" t="s">
        <v>21</v>
      </c>
      <c r="F17" s="534" t="s">
        <v>22</v>
      </c>
      <c r="G17" s="534"/>
      <c r="H17" s="534"/>
      <c r="I17" s="534"/>
    </row>
    <row r="18" spans="1:9" s="12" customFormat="1" ht="24.75" customHeight="1">
      <c r="A18" s="532" t="s">
        <v>23</v>
      </c>
      <c r="B18" s="532" t="s">
        <v>24</v>
      </c>
      <c r="C18" s="534" t="s">
        <v>28</v>
      </c>
      <c r="D18" s="534"/>
      <c r="E18" s="534"/>
      <c r="F18" s="534"/>
      <c r="G18" s="534"/>
      <c r="H18" s="534"/>
      <c r="I18" s="534"/>
    </row>
    <row r="19" spans="1:9" s="12" customFormat="1" ht="36.75" customHeight="1">
      <c r="A19" s="532"/>
      <c r="B19" s="532"/>
      <c r="C19" s="534"/>
      <c r="D19" s="534"/>
      <c r="E19" s="534"/>
      <c r="F19" s="534"/>
      <c r="G19" s="534"/>
      <c r="H19" s="534"/>
      <c r="I19" s="534"/>
    </row>
    <row r="20" spans="1:9" s="12" customFormat="1" ht="18" customHeight="1">
      <c r="A20" s="532"/>
      <c r="B20" s="18" t="s">
        <v>25</v>
      </c>
      <c r="C20" s="532"/>
      <c r="D20" s="532"/>
      <c r="E20" s="532"/>
      <c r="F20" s="532"/>
      <c r="G20" s="532"/>
      <c r="H20" s="532"/>
      <c r="I20" s="532"/>
    </row>
    <row r="21" spans="1:9" s="12" customFormat="1" ht="18" customHeight="1">
      <c r="A21" s="532"/>
      <c r="B21" s="18" t="s">
        <v>26</v>
      </c>
      <c r="C21" s="532"/>
      <c r="D21" s="532"/>
      <c r="E21" s="532"/>
      <c r="F21" s="532"/>
      <c r="G21" s="532"/>
      <c r="H21" s="532"/>
      <c r="I21" s="532"/>
    </row>
    <row r="22" spans="1:9" s="12" customFormat="1" ht="18" customHeight="1">
      <c r="A22" s="532"/>
      <c r="B22" s="18" t="s">
        <v>27</v>
      </c>
      <c r="C22" s="532"/>
      <c r="D22" s="532"/>
      <c r="E22" s="532"/>
      <c r="F22" s="532"/>
      <c r="G22" s="532"/>
      <c r="H22" s="532"/>
      <c r="I22" s="532"/>
    </row>
    <row r="23" spans="1:9" s="12" customFormat="1" ht="42" customHeight="1">
      <c r="A23" s="18" t="s">
        <v>29</v>
      </c>
      <c r="B23" s="532"/>
      <c r="C23" s="532"/>
      <c r="D23" s="532"/>
      <c r="E23" s="532"/>
      <c r="F23" s="532"/>
      <c r="G23" s="532"/>
      <c r="H23" s="532"/>
      <c r="I23" s="532"/>
    </row>
    <row r="24" spans="1:9" s="12" customFormat="1" ht="23.25" customHeight="1">
      <c r="A24" s="13"/>
    </row>
    <row r="25" spans="1:9" s="12" customFormat="1" ht="30" customHeight="1">
      <c r="A25" s="530" t="s">
        <v>30</v>
      </c>
      <c r="B25" s="530"/>
      <c r="C25" s="530"/>
      <c r="D25" s="530"/>
      <c r="E25" s="530"/>
      <c r="F25" s="530"/>
      <c r="G25" s="530"/>
      <c r="H25" s="530"/>
    </row>
    <row r="26" spans="1:9" s="12" customFormat="1">
      <c r="A26" s="9" t="s">
        <v>31</v>
      </c>
      <c r="B26" s="16"/>
      <c r="C26" s="16"/>
      <c r="D26" s="16"/>
      <c r="E26" s="16"/>
      <c r="F26" s="16"/>
      <c r="G26" s="16"/>
      <c r="H26" s="16"/>
    </row>
    <row r="27" spans="1:9" s="12" customFormat="1">
      <c r="A27" s="9" t="s">
        <v>12</v>
      </c>
      <c r="B27" s="16"/>
      <c r="C27" s="16"/>
      <c r="D27" s="16"/>
      <c r="E27" s="16"/>
      <c r="F27" s="16"/>
      <c r="G27" s="16"/>
      <c r="H27" s="16"/>
    </row>
    <row r="28" spans="1:9">
      <c r="A28" s="10"/>
    </row>
  </sheetData>
  <mergeCells count="18">
    <mergeCell ref="F1:I1"/>
    <mergeCell ref="A14:I14"/>
    <mergeCell ref="A25:H25"/>
    <mergeCell ref="A2:I2"/>
    <mergeCell ref="A18:A22"/>
    <mergeCell ref="B18:B19"/>
    <mergeCell ref="F10:H10"/>
    <mergeCell ref="F11:H11"/>
    <mergeCell ref="B16:D16"/>
    <mergeCell ref="B17:D17"/>
    <mergeCell ref="C21:I21"/>
    <mergeCell ref="C22:I22"/>
    <mergeCell ref="B23:I23"/>
    <mergeCell ref="F16:I16"/>
    <mergeCell ref="F17:I17"/>
    <mergeCell ref="C18:I18"/>
    <mergeCell ref="C19:I19"/>
    <mergeCell ref="C20:I2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view="pageBreakPreview" zoomScaleNormal="100" zoomScaleSheetLayoutView="100" workbookViewId="0">
      <selection activeCell="D1" sqref="D1:E1"/>
    </sheetView>
  </sheetViews>
  <sheetFormatPr defaultRowHeight="13.5"/>
  <cols>
    <col min="1" max="1" width="17.125" customWidth="1"/>
    <col min="2" max="2" width="12.75" customWidth="1"/>
    <col min="3" max="3" width="11.875" customWidth="1"/>
    <col min="4" max="4" width="38.75" customWidth="1"/>
    <col min="5" max="5" width="8.5" customWidth="1"/>
  </cols>
  <sheetData>
    <row r="1" spans="1:6">
      <c r="A1" t="s">
        <v>32</v>
      </c>
      <c r="D1" s="535">
        <f>'1'!F10</f>
        <v>0</v>
      </c>
      <c r="E1" s="535"/>
    </row>
    <row r="3" spans="1:6" ht="17.25">
      <c r="A3" s="529" t="s">
        <v>39</v>
      </c>
      <c r="B3" s="529"/>
      <c r="C3" s="529"/>
      <c r="D3" s="529"/>
      <c r="E3" s="529"/>
      <c r="F3" s="11"/>
    </row>
    <row r="5" spans="1:6">
      <c r="A5" s="12" t="s">
        <v>37</v>
      </c>
      <c r="B5" s="12"/>
    </row>
    <row r="6" spans="1:6">
      <c r="A6" s="12" t="s">
        <v>38</v>
      </c>
      <c r="B6" s="12"/>
    </row>
    <row r="7" spans="1:6" s="12" customFormat="1"/>
    <row r="8" spans="1:6" s="13" customFormat="1" ht="30" customHeight="1">
      <c r="A8" s="515" t="s">
        <v>33</v>
      </c>
      <c r="B8" s="515" t="s">
        <v>922</v>
      </c>
      <c r="C8" s="516" t="s">
        <v>34</v>
      </c>
      <c r="D8" s="516" t="s">
        <v>35</v>
      </c>
      <c r="E8" s="516" t="s">
        <v>36</v>
      </c>
    </row>
    <row r="9" spans="1:6" s="12" customFormat="1" ht="55.5" customHeight="1">
      <c r="A9" s="513" t="s">
        <v>926</v>
      </c>
      <c r="B9" s="514" t="s">
        <v>927</v>
      </c>
      <c r="C9" s="514" t="s">
        <v>928</v>
      </c>
      <c r="D9" s="513" t="s">
        <v>930</v>
      </c>
      <c r="E9" s="514" t="s">
        <v>929</v>
      </c>
    </row>
    <row r="10" spans="1:6" s="12" customFormat="1" ht="55.5" customHeight="1">
      <c r="A10" s="26"/>
      <c r="B10" s="26"/>
      <c r="C10" s="26"/>
      <c r="D10" s="26" t="s">
        <v>28</v>
      </c>
      <c r="E10" s="26"/>
    </row>
    <row r="11" spans="1:6" s="12" customFormat="1" ht="55.5" customHeight="1">
      <c r="A11" s="26"/>
      <c r="B11" s="26"/>
      <c r="C11" s="26"/>
      <c r="D11" s="26" t="s">
        <v>28</v>
      </c>
      <c r="E11" s="26"/>
    </row>
    <row r="12" spans="1:6" s="12" customFormat="1" ht="55.5" customHeight="1">
      <c r="A12" s="26"/>
      <c r="B12" s="26"/>
      <c r="C12" s="26"/>
      <c r="D12" s="26" t="s">
        <v>28</v>
      </c>
      <c r="E12" s="26"/>
    </row>
    <row r="13" spans="1:6" s="12" customFormat="1" ht="55.5" customHeight="1">
      <c r="A13" s="26"/>
      <c r="B13" s="26"/>
      <c r="C13" s="26"/>
      <c r="D13" s="26" t="s">
        <v>28</v>
      </c>
      <c r="E13" s="26"/>
    </row>
    <row r="14" spans="1:6" s="12" customFormat="1" ht="55.5" customHeight="1">
      <c r="A14" s="26"/>
      <c r="B14" s="26"/>
      <c r="C14" s="26"/>
      <c r="D14" s="26" t="s">
        <v>28</v>
      </c>
      <c r="E14" s="26"/>
    </row>
    <row r="15" spans="1:6" s="12" customFormat="1" ht="55.5" customHeight="1">
      <c r="A15" s="26"/>
      <c r="B15" s="26"/>
      <c r="C15" s="26"/>
      <c r="D15" s="26" t="s">
        <v>28</v>
      </c>
      <c r="E15" s="26"/>
    </row>
    <row r="16" spans="1:6" s="12" customFormat="1" ht="55.5" customHeight="1">
      <c r="A16" s="26"/>
      <c r="B16" s="26"/>
      <c r="C16" s="26"/>
      <c r="D16" s="26" t="s">
        <v>28</v>
      </c>
      <c r="E16" s="26"/>
    </row>
    <row r="17" spans="1:5" s="12" customFormat="1" ht="55.5" customHeight="1">
      <c r="A17" s="26"/>
      <c r="B17" s="26"/>
      <c r="C17" s="26"/>
      <c r="D17" s="26" t="s">
        <v>28</v>
      </c>
      <c r="E17" s="26"/>
    </row>
    <row r="18" spans="1:5" s="12" customFormat="1" ht="55.5" customHeight="1">
      <c r="A18" s="26"/>
      <c r="B18" s="26"/>
      <c r="C18" s="26"/>
      <c r="D18" s="26" t="s">
        <v>28</v>
      </c>
      <c r="E18" s="26"/>
    </row>
    <row r="19" spans="1:5" s="12" customFormat="1" ht="55.5" customHeight="1">
      <c r="A19" s="26"/>
      <c r="B19" s="26"/>
      <c r="C19" s="26"/>
      <c r="D19" s="26" t="s">
        <v>28</v>
      </c>
      <c r="E19" s="26"/>
    </row>
    <row r="20" spans="1:5" s="12" customFormat="1"/>
    <row r="21" spans="1:5" s="12" customFormat="1">
      <c r="A21" s="12" t="s">
        <v>81</v>
      </c>
    </row>
    <row r="22" spans="1:5" s="12" customFormat="1">
      <c r="A22" s="12" t="s">
        <v>40</v>
      </c>
    </row>
    <row r="23" spans="1:5" s="12" customFormat="1"/>
    <row r="24" spans="1:5" s="12" customFormat="1"/>
    <row r="25" spans="1:5" s="12" customFormat="1"/>
    <row r="26" spans="1:5" s="12" customFormat="1"/>
    <row r="27" spans="1:5" s="12" customFormat="1"/>
    <row r="28" spans="1:5" s="12" customFormat="1"/>
    <row r="29" spans="1:5" s="12" customFormat="1"/>
    <row r="30" spans="1:5" s="12" customFormat="1"/>
    <row r="31" spans="1:5" s="12" customFormat="1"/>
    <row r="32" spans="1:5" s="12" customFormat="1"/>
    <row r="33" s="12" customFormat="1"/>
    <row r="34" s="12" customFormat="1"/>
    <row r="35" s="12" customFormat="1"/>
    <row r="36" s="12" customFormat="1"/>
    <row r="37" s="12" customFormat="1"/>
    <row r="38" s="12" customFormat="1"/>
    <row r="39" s="12" customFormat="1"/>
    <row r="40" s="12" customFormat="1"/>
  </sheetData>
  <mergeCells count="2">
    <mergeCell ref="A3:E3"/>
    <mergeCell ref="D1:E1"/>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view="pageBreakPreview" zoomScaleNormal="100" zoomScaleSheetLayoutView="100" workbookViewId="0"/>
  </sheetViews>
  <sheetFormatPr defaultColWidth="9" defaultRowHeight="27" customHeight="1"/>
  <cols>
    <col min="1" max="1" width="24.125" style="355" customWidth="1"/>
    <col min="2" max="7" width="8.125" style="355" customWidth="1"/>
    <col min="8" max="8" width="8.5" style="355" customWidth="1"/>
    <col min="9" max="12" width="8.125" style="355" customWidth="1"/>
    <col min="13" max="16384" width="9" style="355"/>
  </cols>
  <sheetData>
    <row r="1" spans="1:13" ht="27" customHeight="1">
      <c r="A1" s="1" t="s">
        <v>45</v>
      </c>
      <c r="I1" s="535">
        <f>'1'!$F$10</f>
        <v>0</v>
      </c>
      <c r="J1" s="535"/>
      <c r="K1" s="535"/>
      <c r="L1" s="535"/>
    </row>
    <row r="2" spans="1:13" ht="35.25" customHeight="1">
      <c r="A2" s="538" t="s">
        <v>856</v>
      </c>
      <c r="B2" s="538"/>
      <c r="C2" s="538"/>
      <c r="D2" s="538"/>
      <c r="E2" s="538"/>
      <c r="F2" s="538"/>
      <c r="G2" s="538"/>
      <c r="H2" s="538"/>
      <c r="I2" s="538"/>
      <c r="J2" s="538"/>
      <c r="K2" s="538"/>
      <c r="L2" s="538"/>
      <c r="M2" s="356"/>
    </row>
    <row r="3" spans="1:13" ht="27" customHeight="1" thickBot="1">
      <c r="A3" s="539" t="s">
        <v>623</v>
      </c>
      <c r="B3" s="540"/>
      <c r="C3" s="540"/>
      <c r="D3" s="540"/>
      <c r="E3" s="540"/>
      <c r="F3" s="540"/>
      <c r="G3" s="540"/>
      <c r="H3" s="540"/>
      <c r="I3" s="540"/>
      <c r="J3" s="540"/>
      <c r="K3" s="540"/>
      <c r="L3" s="541"/>
    </row>
    <row r="4" spans="1:13" ht="27" customHeight="1" thickBot="1">
      <c r="A4" s="542" t="s">
        <v>855</v>
      </c>
      <c r="B4" s="543"/>
      <c r="C4" s="543"/>
      <c r="D4" s="543"/>
      <c r="E4" s="543"/>
      <c r="F4" s="543"/>
      <c r="G4" s="543"/>
      <c r="H4" s="543"/>
      <c r="I4" s="543"/>
      <c r="J4" s="543"/>
      <c r="K4" s="543"/>
      <c r="L4" s="544"/>
    </row>
    <row r="5" spans="1:13" ht="27" customHeight="1">
      <c r="A5" s="357" t="s">
        <v>624</v>
      </c>
      <c r="B5" s="545" t="s">
        <v>684</v>
      </c>
      <c r="C5" s="546"/>
      <c r="D5" s="546"/>
      <c r="E5" s="546"/>
      <c r="F5" s="546"/>
      <c r="G5" s="546"/>
      <c r="H5" s="546"/>
      <c r="I5" s="546"/>
      <c r="J5" s="546"/>
      <c r="K5" s="546"/>
      <c r="L5" s="547"/>
    </row>
    <row r="6" spans="1:13" ht="27" customHeight="1">
      <c r="A6" s="358" t="s">
        <v>625</v>
      </c>
      <c r="B6" s="548"/>
      <c r="C6" s="537"/>
      <c r="D6" s="537"/>
      <c r="E6" s="537"/>
      <c r="F6" s="537"/>
      <c r="G6" s="537"/>
      <c r="H6" s="537"/>
      <c r="I6" s="537"/>
      <c r="J6" s="537"/>
      <c r="K6" s="537"/>
      <c r="L6" s="549"/>
    </row>
    <row r="7" spans="1:13" ht="27" customHeight="1">
      <c r="A7" s="359" t="s">
        <v>683</v>
      </c>
      <c r="B7" s="548" t="s">
        <v>626</v>
      </c>
      <c r="C7" s="537"/>
      <c r="D7" s="537"/>
      <c r="E7" s="537"/>
      <c r="F7" s="537"/>
      <c r="G7" s="537"/>
      <c r="H7" s="537"/>
      <c r="I7" s="537"/>
      <c r="J7" s="537"/>
      <c r="K7" s="537"/>
      <c r="L7" s="549"/>
    </row>
    <row r="8" spans="1:13" ht="27" customHeight="1">
      <c r="A8" s="360" t="s">
        <v>627</v>
      </c>
      <c r="B8" s="548"/>
      <c r="C8" s="537"/>
      <c r="D8" s="537"/>
      <c r="E8" s="537"/>
      <c r="F8" s="537"/>
      <c r="G8" s="537"/>
      <c r="H8" s="537"/>
      <c r="I8" s="537"/>
      <c r="J8" s="537"/>
      <c r="K8" s="537"/>
      <c r="L8" s="549"/>
    </row>
    <row r="9" spans="1:13" ht="27" customHeight="1">
      <c r="A9" s="360"/>
      <c r="B9" s="548"/>
      <c r="C9" s="537"/>
      <c r="D9" s="537"/>
      <c r="E9" s="537"/>
      <c r="F9" s="537"/>
      <c r="G9" s="537"/>
      <c r="H9" s="537"/>
      <c r="I9" s="537"/>
      <c r="J9" s="537"/>
      <c r="K9" s="537"/>
      <c r="L9" s="549"/>
    </row>
    <row r="10" spans="1:13" ht="27" customHeight="1" thickBot="1">
      <c r="A10" s="361"/>
      <c r="B10" s="550"/>
      <c r="C10" s="551"/>
      <c r="D10" s="551"/>
      <c r="E10" s="551"/>
      <c r="F10" s="551"/>
      <c r="G10" s="551"/>
      <c r="H10" s="551"/>
      <c r="I10" s="551"/>
      <c r="J10" s="551"/>
      <c r="K10" s="551"/>
      <c r="L10" s="552"/>
    </row>
    <row r="11" spans="1:13" ht="27" customHeight="1">
      <c r="A11" s="537"/>
      <c r="B11" s="537"/>
      <c r="C11" s="537"/>
      <c r="D11" s="537"/>
      <c r="E11" s="537"/>
      <c r="F11" s="537"/>
      <c r="G11" s="537"/>
      <c r="H11" s="537"/>
      <c r="I11" s="537"/>
      <c r="J11" s="537"/>
      <c r="K11" s="537"/>
      <c r="L11" s="537"/>
    </row>
    <row r="12" spans="1:13" ht="27" customHeight="1">
      <c r="A12" s="537"/>
      <c r="B12" s="537"/>
      <c r="C12" s="537"/>
      <c r="D12" s="537"/>
      <c r="E12" s="537"/>
      <c r="F12" s="537"/>
      <c r="G12" s="537"/>
      <c r="H12" s="537"/>
      <c r="I12" s="537"/>
      <c r="J12" s="537"/>
      <c r="K12" s="537"/>
      <c r="L12" s="537"/>
    </row>
  </sheetData>
  <mergeCells count="12">
    <mergeCell ref="I1:L1"/>
    <mergeCell ref="A11:L11"/>
    <mergeCell ref="A12:L12"/>
    <mergeCell ref="A2:L2"/>
    <mergeCell ref="A3:L3"/>
    <mergeCell ref="A4:L4"/>
    <mergeCell ref="B5:L5"/>
    <mergeCell ref="B6:L6"/>
    <mergeCell ref="B7:L7"/>
    <mergeCell ref="B8:L8"/>
    <mergeCell ref="B10:L10"/>
    <mergeCell ref="B9:L9"/>
  </mergeCells>
  <phoneticPr fontId="2"/>
  <pageMargins left="1.05" right="0.27559055118110237" top="0.47244094488188981" bottom="0.51181102362204722" header="0.27559055118110237" footer="0.27559055118110237"/>
  <pageSetup paperSize="9" scale="68" fitToHeight="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6"/>
  <sheetViews>
    <sheetView view="pageBreakPreview" zoomScale="85" zoomScaleNormal="100" zoomScaleSheetLayoutView="85" workbookViewId="0"/>
  </sheetViews>
  <sheetFormatPr defaultRowHeight="13.5"/>
  <cols>
    <col min="1" max="1" width="3" style="20" customWidth="1"/>
    <col min="2" max="2" width="15.75" style="20" customWidth="1"/>
    <col min="3" max="3" width="9.5" style="20" bestFit="1" customWidth="1"/>
    <col min="4" max="5" width="8.125" style="20" customWidth="1"/>
    <col min="6" max="6" width="7.75" style="20" customWidth="1"/>
    <col min="7" max="7" width="2.625" style="20" customWidth="1"/>
    <col min="8" max="8" width="8.125" style="20" customWidth="1"/>
    <col min="9" max="9" width="8" style="20" customWidth="1"/>
    <col min="10" max="11" width="7.75" style="20" customWidth="1"/>
    <col min="12" max="12" width="4.625" style="20" customWidth="1"/>
    <col min="13" max="256" width="9" style="20"/>
    <col min="257" max="257" width="4.625" style="20" customWidth="1"/>
    <col min="258" max="258" width="15.75" style="20" customWidth="1"/>
    <col min="259" max="259" width="7.75" style="20" customWidth="1"/>
    <col min="260" max="261" width="8.125" style="20" customWidth="1"/>
    <col min="262" max="262" width="7.75" style="20" customWidth="1"/>
    <col min="263" max="263" width="2.625" style="20" customWidth="1"/>
    <col min="264" max="264" width="8.125" style="20" customWidth="1"/>
    <col min="265" max="265" width="6.125" style="20" customWidth="1"/>
    <col min="266" max="267" width="7.75" style="20" customWidth="1"/>
    <col min="268" max="268" width="4.625" style="20" customWidth="1"/>
    <col min="269" max="512" width="9" style="20"/>
    <col min="513" max="513" width="4.625" style="20" customWidth="1"/>
    <col min="514" max="514" width="15.75" style="20" customWidth="1"/>
    <col min="515" max="515" width="7.75" style="20" customWidth="1"/>
    <col min="516" max="517" width="8.125" style="20" customWidth="1"/>
    <col min="518" max="518" width="7.75" style="20" customWidth="1"/>
    <col min="519" max="519" width="2.625" style="20" customWidth="1"/>
    <col min="520" max="520" width="8.125" style="20" customWidth="1"/>
    <col min="521" max="521" width="6.125" style="20" customWidth="1"/>
    <col min="522" max="523" width="7.75" style="20" customWidth="1"/>
    <col min="524" max="524" width="4.625" style="20" customWidth="1"/>
    <col min="525" max="768" width="9" style="20"/>
    <col min="769" max="769" width="4.625" style="20" customWidth="1"/>
    <col min="770" max="770" width="15.75" style="20" customWidth="1"/>
    <col min="771" max="771" width="7.75" style="20" customWidth="1"/>
    <col min="772" max="773" width="8.125" style="20" customWidth="1"/>
    <col min="774" max="774" width="7.75" style="20" customWidth="1"/>
    <col min="775" max="775" width="2.625" style="20" customWidth="1"/>
    <col min="776" max="776" width="8.125" style="20" customWidth="1"/>
    <col min="777" max="777" width="6.125" style="20" customWidth="1"/>
    <col min="778" max="779" width="7.75" style="20" customWidth="1"/>
    <col min="780" max="780" width="4.625" style="20" customWidth="1"/>
    <col min="781" max="1024" width="9" style="20"/>
    <col min="1025" max="1025" width="4.625" style="20" customWidth="1"/>
    <col min="1026" max="1026" width="15.75" style="20" customWidth="1"/>
    <col min="1027" max="1027" width="7.75" style="20" customWidth="1"/>
    <col min="1028" max="1029" width="8.125" style="20" customWidth="1"/>
    <col min="1030" max="1030" width="7.75" style="20" customWidth="1"/>
    <col min="1031" max="1031" width="2.625" style="20" customWidth="1"/>
    <col min="1032" max="1032" width="8.125" style="20" customWidth="1"/>
    <col min="1033" max="1033" width="6.125" style="20" customWidth="1"/>
    <col min="1034" max="1035" width="7.75" style="20" customWidth="1"/>
    <col min="1036" max="1036" width="4.625" style="20" customWidth="1"/>
    <col min="1037" max="1280" width="9" style="20"/>
    <col min="1281" max="1281" width="4.625" style="20" customWidth="1"/>
    <col min="1282" max="1282" width="15.75" style="20" customWidth="1"/>
    <col min="1283" max="1283" width="7.75" style="20" customWidth="1"/>
    <col min="1284" max="1285" width="8.125" style="20" customWidth="1"/>
    <col min="1286" max="1286" width="7.75" style="20" customWidth="1"/>
    <col min="1287" max="1287" width="2.625" style="20" customWidth="1"/>
    <col min="1288" max="1288" width="8.125" style="20" customWidth="1"/>
    <col min="1289" max="1289" width="6.125" style="20" customWidth="1"/>
    <col min="1290" max="1291" width="7.75" style="20" customWidth="1"/>
    <col min="1292" max="1292" width="4.625" style="20" customWidth="1"/>
    <col min="1293" max="1536" width="9" style="20"/>
    <col min="1537" max="1537" width="4.625" style="20" customWidth="1"/>
    <col min="1538" max="1538" width="15.75" style="20" customWidth="1"/>
    <col min="1539" max="1539" width="7.75" style="20" customWidth="1"/>
    <col min="1540" max="1541" width="8.125" style="20" customWidth="1"/>
    <col min="1542" max="1542" width="7.75" style="20" customWidth="1"/>
    <col min="1543" max="1543" width="2.625" style="20" customWidth="1"/>
    <col min="1544" max="1544" width="8.125" style="20" customWidth="1"/>
    <col min="1545" max="1545" width="6.125" style="20" customWidth="1"/>
    <col min="1546" max="1547" width="7.75" style="20" customWidth="1"/>
    <col min="1548" max="1548" width="4.625" style="20" customWidth="1"/>
    <col min="1549" max="1792" width="9" style="20"/>
    <col min="1793" max="1793" width="4.625" style="20" customWidth="1"/>
    <col min="1794" max="1794" width="15.75" style="20" customWidth="1"/>
    <col min="1795" max="1795" width="7.75" style="20" customWidth="1"/>
    <col min="1796" max="1797" width="8.125" style="20" customWidth="1"/>
    <col min="1798" max="1798" width="7.75" style="20" customWidth="1"/>
    <col min="1799" max="1799" width="2.625" style="20" customWidth="1"/>
    <col min="1800" max="1800" width="8.125" style="20" customWidth="1"/>
    <col min="1801" max="1801" width="6.125" style="20" customWidth="1"/>
    <col min="1802" max="1803" width="7.75" style="20" customWidth="1"/>
    <col min="1804" max="1804" width="4.625" style="20" customWidth="1"/>
    <col min="1805" max="2048" width="9" style="20"/>
    <col min="2049" max="2049" width="4.625" style="20" customWidth="1"/>
    <col min="2050" max="2050" width="15.75" style="20" customWidth="1"/>
    <col min="2051" max="2051" width="7.75" style="20" customWidth="1"/>
    <col min="2052" max="2053" width="8.125" style="20" customWidth="1"/>
    <col min="2054" max="2054" width="7.75" style="20" customWidth="1"/>
    <col min="2055" max="2055" width="2.625" style="20" customWidth="1"/>
    <col min="2056" max="2056" width="8.125" style="20" customWidth="1"/>
    <col min="2057" max="2057" width="6.125" style="20" customWidth="1"/>
    <col min="2058" max="2059" width="7.75" style="20" customWidth="1"/>
    <col min="2060" max="2060" width="4.625" style="20" customWidth="1"/>
    <col min="2061" max="2304" width="9" style="20"/>
    <col min="2305" max="2305" width="4.625" style="20" customWidth="1"/>
    <col min="2306" max="2306" width="15.75" style="20" customWidth="1"/>
    <col min="2307" max="2307" width="7.75" style="20" customWidth="1"/>
    <col min="2308" max="2309" width="8.125" style="20" customWidth="1"/>
    <col min="2310" max="2310" width="7.75" style="20" customWidth="1"/>
    <col min="2311" max="2311" width="2.625" style="20" customWidth="1"/>
    <col min="2312" max="2312" width="8.125" style="20" customWidth="1"/>
    <col min="2313" max="2313" width="6.125" style="20" customWidth="1"/>
    <col min="2314" max="2315" width="7.75" style="20" customWidth="1"/>
    <col min="2316" max="2316" width="4.625" style="20" customWidth="1"/>
    <col min="2317" max="2560" width="9" style="20"/>
    <col min="2561" max="2561" width="4.625" style="20" customWidth="1"/>
    <col min="2562" max="2562" width="15.75" style="20" customWidth="1"/>
    <col min="2563" max="2563" width="7.75" style="20" customWidth="1"/>
    <col min="2564" max="2565" width="8.125" style="20" customWidth="1"/>
    <col min="2566" max="2566" width="7.75" style="20" customWidth="1"/>
    <col min="2567" max="2567" width="2.625" style="20" customWidth="1"/>
    <col min="2568" max="2568" width="8.125" style="20" customWidth="1"/>
    <col min="2569" max="2569" width="6.125" style="20" customWidth="1"/>
    <col min="2570" max="2571" width="7.75" style="20" customWidth="1"/>
    <col min="2572" max="2572" width="4.625" style="20" customWidth="1"/>
    <col min="2573" max="2816" width="9" style="20"/>
    <col min="2817" max="2817" width="4.625" style="20" customWidth="1"/>
    <col min="2818" max="2818" width="15.75" style="20" customWidth="1"/>
    <col min="2819" max="2819" width="7.75" style="20" customWidth="1"/>
    <col min="2820" max="2821" width="8.125" style="20" customWidth="1"/>
    <col min="2822" max="2822" width="7.75" style="20" customWidth="1"/>
    <col min="2823" max="2823" width="2.625" style="20" customWidth="1"/>
    <col min="2824" max="2824" width="8.125" style="20" customWidth="1"/>
    <col min="2825" max="2825" width="6.125" style="20" customWidth="1"/>
    <col min="2826" max="2827" width="7.75" style="20" customWidth="1"/>
    <col min="2828" max="2828" width="4.625" style="20" customWidth="1"/>
    <col min="2829" max="3072" width="9" style="20"/>
    <col min="3073" max="3073" width="4.625" style="20" customWidth="1"/>
    <col min="3074" max="3074" width="15.75" style="20" customWidth="1"/>
    <col min="3075" max="3075" width="7.75" style="20" customWidth="1"/>
    <col min="3076" max="3077" width="8.125" style="20" customWidth="1"/>
    <col min="3078" max="3078" width="7.75" style="20" customWidth="1"/>
    <col min="3079" max="3079" width="2.625" style="20" customWidth="1"/>
    <col min="3080" max="3080" width="8.125" style="20" customWidth="1"/>
    <col min="3081" max="3081" width="6.125" style="20" customWidth="1"/>
    <col min="3082" max="3083" width="7.75" style="20" customWidth="1"/>
    <col min="3084" max="3084" width="4.625" style="20" customWidth="1"/>
    <col min="3085" max="3328" width="9" style="20"/>
    <col min="3329" max="3329" width="4.625" style="20" customWidth="1"/>
    <col min="3330" max="3330" width="15.75" style="20" customWidth="1"/>
    <col min="3331" max="3331" width="7.75" style="20" customWidth="1"/>
    <col min="3332" max="3333" width="8.125" style="20" customWidth="1"/>
    <col min="3334" max="3334" width="7.75" style="20" customWidth="1"/>
    <col min="3335" max="3335" width="2.625" style="20" customWidth="1"/>
    <col min="3336" max="3336" width="8.125" style="20" customWidth="1"/>
    <col min="3337" max="3337" width="6.125" style="20" customWidth="1"/>
    <col min="3338" max="3339" width="7.75" style="20" customWidth="1"/>
    <col min="3340" max="3340" width="4.625" style="20" customWidth="1"/>
    <col min="3341" max="3584" width="9" style="20"/>
    <col min="3585" max="3585" width="4.625" style="20" customWidth="1"/>
    <col min="3586" max="3586" width="15.75" style="20" customWidth="1"/>
    <col min="3587" max="3587" width="7.75" style="20" customWidth="1"/>
    <col min="3588" max="3589" width="8.125" style="20" customWidth="1"/>
    <col min="3590" max="3590" width="7.75" style="20" customWidth="1"/>
    <col min="3591" max="3591" width="2.625" style="20" customWidth="1"/>
    <col min="3592" max="3592" width="8.125" style="20" customWidth="1"/>
    <col min="3593" max="3593" width="6.125" style="20" customWidth="1"/>
    <col min="3594" max="3595" width="7.75" style="20" customWidth="1"/>
    <col min="3596" max="3596" width="4.625" style="20" customWidth="1"/>
    <col min="3597" max="3840" width="9" style="20"/>
    <col min="3841" max="3841" width="4.625" style="20" customWidth="1"/>
    <col min="3842" max="3842" width="15.75" style="20" customWidth="1"/>
    <col min="3843" max="3843" width="7.75" style="20" customWidth="1"/>
    <col min="3844" max="3845" width="8.125" style="20" customWidth="1"/>
    <col min="3846" max="3846" width="7.75" style="20" customWidth="1"/>
    <col min="3847" max="3847" width="2.625" style="20" customWidth="1"/>
    <col min="3848" max="3848" width="8.125" style="20" customWidth="1"/>
    <col min="3849" max="3849" width="6.125" style="20" customWidth="1"/>
    <col min="3850" max="3851" width="7.75" style="20" customWidth="1"/>
    <col min="3852" max="3852" width="4.625" style="20" customWidth="1"/>
    <col min="3853" max="4096" width="9" style="20"/>
    <col min="4097" max="4097" width="4.625" style="20" customWidth="1"/>
    <col min="4098" max="4098" width="15.75" style="20" customWidth="1"/>
    <col min="4099" max="4099" width="7.75" style="20" customWidth="1"/>
    <col min="4100" max="4101" width="8.125" style="20" customWidth="1"/>
    <col min="4102" max="4102" width="7.75" style="20" customWidth="1"/>
    <col min="4103" max="4103" width="2.625" style="20" customWidth="1"/>
    <col min="4104" max="4104" width="8.125" style="20" customWidth="1"/>
    <col min="4105" max="4105" width="6.125" style="20" customWidth="1"/>
    <col min="4106" max="4107" width="7.75" style="20" customWidth="1"/>
    <col min="4108" max="4108" width="4.625" style="20" customWidth="1"/>
    <col min="4109" max="4352" width="9" style="20"/>
    <col min="4353" max="4353" width="4.625" style="20" customWidth="1"/>
    <col min="4354" max="4354" width="15.75" style="20" customWidth="1"/>
    <col min="4355" max="4355" width="7.75" style="20" customWidth="1"/>
    <col min="4356" max="4357" width="8.125" style="20" customWidth="1"/>
    <col min="4358" max="4358" width="7.75" style="20" customWidth="1"/>
    <col min="4359" max="4359" width="2.625" style="20" customWidth="1"/>
    <col min="4360" max="4360" width="8.125" style="20" customWidth="1"/>
    <col min="4361" max="4361" width="6.125" style="20" customWidth="1"/>
    <col min="4362" max="4363" width="7.75" style="20" customWidth="1"/>
    <col min="4364" max="4364" width="4.625" style="20" customWidth="1"/>
    <col min="4365" max="4608" width="9" style="20"/>
    <col min="4609" max="4609" width="4.625" style="20" customWidth="1"/>
    <col min="4610" max="4610" width="15.75" style="20" customWidth="1"/>
    <col min="4611" max="4611" width="7.75" style="20" customWidth="1"/>
    <col min="4612" max="4613" width="8.125" style="20" customWidth="1"/>
    <col min="4614" max="4614" width="7.75" style="20" customWidth="1"/>
    <col min="4615" max="4615" width="2.625" style="20" customWidth="1"/>
    <col min="4616" max="4616" width="8.125" style="20" customWidth="1"/>
    <col min="4617" max="4617" width="6.125" style="20" customWidth="1"/>
    <col min="4618" max="4619" width="7.75" style="20" customWidth="1"/>
    <col min="4620" max="4620" width="4.625" style="20" customWidth="1"/>
    <col min="4621" max="4864" width="9" style="20"/>
    <col min="4865" max="4865" width="4.625" style="20" customWidth="1"/>
    <col min="4866" max="4866" width="15.75" style="20" customWidth="1"/>
    <col min="4867" max="4867" width="7.75" style="20" customWidth="1"/>
    <col min="4868" max="4869" width="8.125" style="20" customWidth="1"/>
    <col min="4870" max="4870" width="7.75" style="20" customWidth="1"/>
    <col min="4871" max="4871" width="2.625" style="20" customWidth="1"/>
    <col min="4872" max="4872" width="8.125" style="20" customWidth="1"/>
    <col min="4873" max="4873" width="6.125" style="20" customWidth="1"/>
    <col min="4874" max="4875" width="7.75" style="20" customWidth="1"/>
    <col min="4876" max="4876" width="4.625" style="20" customWidth="1"/>
    <col min="4877" max="5120" width="9" style="20"/>
    <col min="5121" max="5121" width="4.625" style="20" customWidth="1"/>
    <col min="5122" max="5122" width="15.75" style="20" customWidth="1"/>
    <col min="5123" max="5123" width="7.75" style="20" customWidth="1"/>
    <col min="5124" max="5125" width="8.125" style="20" customWidth="1"/>
    <col min="5126" max="5126" width="7.75" style="20" customWidth="1"/>
    <col min="5127" max="5127" width="2.625" style="20" customWidth="1"/>
    <col min="5128" max="5128" width="8.125" style="20" customWidth="1"/>
    <col min="5129" max="5129" width="6.125" style="20" customWidth="1"/>
    <col min="5130" max="5131" width="7.75" style="20" customWidth="1"/>
    <col min="5132" max="5132" width="4.625" style="20" customWidth="1"/>
    <col min="5133" max="5376" width="9" style="20"/>
    <col min="5377" max="5377" width="4.625" style="20" customWidth="1"/>
    <col min="5378" max="5378" width="15.75" style="20" customWidth="1"/>
    <col min="5379" max="5379" width="7.75" style="20" customWidth="1"/>
    <col min="5380" max="5381" width="8.125" style="20" customWidth="1"/>
    <col min="5382" max="5382" width="7.75" style="20" customWidth="1"/>
    <col min="5383" max="5383" width="2.625" style="20" customWidth="1"/>
    <col min="5384" max="5384" width="8.125" style="20" customWidth="1"/>
    <col min="5385" max="5385" width="6.125" style="20" customWidth="1"/>
    <col min="5386" max="5387" width="7.75" style="20" customWidth="1"/>
    <col min="5388" max="5388" width="4.625" style="20" customWidth="1"/>
    <col min="5389" max="5632" width="9" style="20"/>
    <col min="5633" max="5633" width="4.625" style="20" customWidth="1"/>
    <col min="5634" max="5634" width="15.75" style="20" customWidth="1"/>
    <col min="5635" max="5635" width="7.75" style="20" customWidth="1"/>
    <col min="5636" max="5637" width="8.125" style="20" customWidth="1"/>
    <col min="5638" max="5638" width="7.75" style="20" customWidth="1"/>
    <col min="5639" max="5639" width="2.625" style="20" customWidth="1"/>
    <col min="5640" max="5640" width="8.125" style="20" customWidth="1"/>
    <col min="5641" max="5641" width="6.125" style="20" customWidth="1"/>
    <col min="5642" max="5643" width="7.75" style="20" customWidth="1"/>
    <col min="5644" max="5644" width="4.625" style="20" customWidth="1"/>
    <col min="5645" max="5888" width="9" style="20"/>
    <col min="5889" max="5889" width="4.625" style="20" customWidth="1"/>
    <col min="5890" max="5890" width="15.75" style="20" customWidth="1"/>
    <col min="5891" max="5891" width="7.75" style="20" customWidth="1"/>
    <col min="5892" max="5893" width="8.125" style="20" customWidth="1"/>
    <col min="5894" max="5894" width="7.75" style="20" customWidth="1"/>
    <col min="5895" max="5895" width="2.625" style="20" customWidth="1"/>
    <col min="5896" max="5896" width="8.125" style="20" customWidth="1"/>
    <col min="5897" max="5897" width="6.125" style="20" customWidth="1"/>
    <col min="5898" max="5899" width="7.75" style="20" customWidth="1"/>
    <col min="5900" max="5900" width="4.625" style="20" customWidth="1"/>
    <col min="5901" max="6144" width="9" style="20"/>
    <col min="6145" max="6145" width="4.625" style="20" customWidth="1"/>
    <col min="6146" max="6146" width="15.75" style="20" customWidth="1"/>
    <col min="6147" max="6147" width="7.75" style="20" customWidth="1"/>
    <col min="6148" max="6149" width="8.125" style="20" customWidth="1"/>
    <col min="6150" max="6150" width="7.75" style="20" customWidth="1"/>
    <col min="6151" max="6151" width="2.625" style="20" customWidth="1"/>
    <col min="6152" max="6152" width="8.125" style="20" customWidth="1"/>
    <col min="6153" max="6153" width="6.125" style="20" customWidth="1"/>
    <col min="6154" max="6155" width="7.75" style="20" customWidth="1"/>
    <col min="6156" max="6156" width="4.625" style="20" customWidth="1"/>
    <col min="6157" max="6400" width="9" style="20"/>
    <col min="6401" max="6401" width="4.625" style="20" customWidth="1"/>
    <col min="6402" max="6402" width="15.75" style="20" customWidth="1"/>
    <col min="6403" max="6403" width="7.75" style="20" customWidth="1"/>
    <col min="6404" max="6405" width="8.125" style="20" customWidth="1"/>
    <col min="6406" max="6406" width="7.75" style="20" customWidth="1"/>
    <col min="6407" max="6407" width="2.625" style="20" customWidth="1"/>
    <col min="6408" max="6408" width="8.125" style="20" customWidth="1"/>
    <col min="6409" max="6409" width="6.125" style="20" customWidth="1"/>
    <col min="6410" max="6411" width="7.75" style="20" customWidth="1"/>
    <col min="6412" max="6412" width="4.625" style="20" customWidth="1"/>
    <col min="6413" max="6656" width="9" style="20"/>
    <col min="6657" max="6657" width="4.625" style="20" customWidth="1"/>
    <col min="6658" max="6658" width="15.75" style="20" customWidth="1"/>
    <col min="6659" max="6659" width="7.75" style="20" customWidth="1"/>
    <col min="6660" max="6661" width="8.125" style="20" customWidth="1"/>
    <col min="6662" max="6662" width="7.75" style="20" customWidth="1"/>
    <col min="6663" max="6663" width="2.625" style="20" customWidth="1"/>
    <col min="6664" max="6664" width="8.125" style="20" customWidth="1"/>
    <col min="6665" max="6665" width="6.125" style="20" customWidth="1"/>
    <col min="6666" max="6667" width="7.75" style="20" customWidth="1"/>
    <col min="6668" max="6668" width="4.625" style="20" customWidth="1"/>
    <col min="6669" max="6912" width="9" style="20"/>
    <col min="6913" max="6913" width="4.625" style="20" customWidth="1"/>
    <col min="6914" max="6914" width="15.75" style="20" customWidth="1"/>
    <col min="6915" max="6915" width="7.75" style="20" customWidth="1"/>
    <col min="6916" max="6917" width="8.125" style="20" customWidth="1"/>
    <col min="6918" max="6918" width="7.75" style="20" customWidth="1"/>
    <col min="6919" max="6919" width="2.625" style="20" customWidth="1"/>
    <col min="6920" max="6920" width="8.125" style="20" customWidth="1"/>
    <col min="6921" max="6921" width="6.125" style="20" customWidth="1"/>
    <col min="6922" max="6923" width="7.75" style="20" customWidth="1"/>
    <col min="6924" max="6924" width="4.625" style="20" customWidth="1"/>
    <col min="6925" max="7168" width="9" style="20"/>
    <col min="7169" max="7169" width="4.625" style="20" customWidth="1"/>
    <col min="7170" max="7170" width="15.75" style="20" customWidth="1"/>
    <col min="7171" max="7171" width="7.75" style="20" customWidth="1"/>
    <col min="7172" max="7173" width="8.125" style="20" customWidth="1"/>
    <col min="7174" max="7174" width="7.75" style="20" customWidth="1"/>
    <col min="7175" max="7175" width="2.625" style="20" customWidth="1"/>
    <col min="7176" max="7176" width="8.125" style="20" customWidth="1"/>
    <col min="7177" max="7177" width="6.125" style="20" customWidth="1"/>
    <col min="7178" max="7179" width="7.75" style="20" customWidth="1"/>
    <col min="7180" max="7180" width="4.625" style="20" customWidth="1"/>
    <col min="7181" max="7424" width="9" style="20"/>
    <col min="7425" max="7425" width="4.625" style="20" customWidth="1"/>
    <col min="7426" max="7426" width="15.75" style="20" customWidth="1"/>
    <col min="7427" max="7427" width="7.75" style="20" customWidth="1"/>
    <col min="7428" max="7429" width="8.125" style="20" customWidth="1"/>
    <col min="7430" max="7430" width="7.75" style="20" customWidth="1"/>
    <col min="7431" max="7431" width="2.625" style="20" customWidth="1"/>
    <col min="7432" max="7432" width="8.125" style="20" customWidth="1"/>
    <col min="7433" max="7433" width="6.125" style="20" customWidth="1"/>
    <col min="7434" max="7435" width="7.75" style="20" customWidth="1"/>
    <col min="7436" max="7436" width="4.625" style="20" customWidth="1"/>
    <col min="7437" max="7680" width="9" style="20"/>
    <col min="7681" max="7681" width="4.625" style="20" customWidth="1"/>
    <col min="7682" max="7682" width="15.75" style="20" customWidth="1"/>
    <col min="7683" max="7683" width="7.75" style="20" customWidth="1"/>
    <col min="7684" max="7685" width="8.125" style="20" customWidth="1"/>
    <col min="7686" max="7686" width="7.75" style="20" customWidth="1"/>
    <col min="7687" max="7687" width="2.625" style="20" customWidth="1"/>
    <col min="7688" max="7688" width="8.125" style="20" customWidth="1"/>
    <col min="7689" max="7689" width="6.125" style="20" customWidth="1"/>
    <col min="7690" max="7691" width="7.75" style="20" customWidth="1"/>
    <col min="7692" max="7692" width="4.625" style="20" customWidth="1"/>
    <col min="7693" max="7936" width="9" style="20"/>
    <col min="7937" max="7937" width="4.625" style="20" customWidth="1"/>
    <col min="7938" max="7938" width="15.75" style="20" customWidth="1"/>
    <col min="7939" max="7939" width="7.75" style="20" customWidth="1"/>
    <col min="7940" max="7941" width="8.125" style="20" customWidth="1"/>
    <col min="7942" max="7942" width="7.75" style="20" customWidth="1"/>
    <col min="7943" max="7943" width="2.625" style="20" customWidth="1"/>
    <col min="7944" max="7944" width="8.125" style="20" customWidth="1"/>
    <col min="7945" max="7945" width="6.125" style="20" customWidth="1"/>
    <col min="7946" max="7947" width="7.75" style="20" customWidth="1"/>
    <col min="7948" max="7948" width="4.625" style="20" customWidth="1"/>
    <col min="7949" max="8192" width="9" style="20"/>
    <col min="8193" max="8193" width="4.625" style="20" customWidth="1"/>
    <col min="8194" max="8194" width="15.75" style="20" customWidth="1"/>
    <col min="8195" max="8195" width="7.75" style="20" customWidth="1"/>
    <col min="8196" max="8197" width="8.125" style="20" customWidth="1"/>
    <col min="8198" max="8198" width="7.75" style="20" customWidth="1"/>
    <col min="8199" max="8199" width="2.625" style="20" customWidth="1"/>
    <col min="8200" max="8200" width="8.125" style="20" customWidth="1"/>
    <col min="8201" max="8201" width="6.125" style="20" customWidth="1"/>
    <col min="8202" max="8203" width="7.75" style="20" customWidth="1"/>
    <col min="8204" max="8204" width="4.625" style="20" customWidth="1"/>
    <col min="8205" max="8448" width="9" style="20"/>
    <col min="8449" max="8449" width="4.625" style="20" customWidth="1"/>
    <col min="8450" max="8450" width="15.75" style="20" customWidth="1"/>
    <col min="8451" max="8451" width="7.75" style="20" customWidth="1"/>
    <col min="8452" max="8453" width="8.125" style="20" customWidth="1"/>
    <col min="8454" max="8454" width="7.75" style="20" customWidth="1"/>
    <col min="8455" max="8455" width="2.625" style="20" customWidth="1"/>
    <col min="8456" max="8456" width="8.125" style="20" customWidth="1"/>
    <col min="8457" max="8457" width="6.125" style="20" customWidth="1"/>
    <col min="8458" max="8459" width="7.75" style="20" customWidth="1"/>
    <col min="8460" max="8460" width="4.625" style="20" customWidth="1"/>
    <col min="8461" max="8704" width="9" style="20"/>
    <col min="8705" max="8705" width="4.625" style="20" customWidth="1"/>
    <col min="8706" max="8706" width="15.75" style="20" customWidth="1"/>
    <col min="8707" max="8707" width="7.75" style="20" customWidth="1"/>
    <col min="8708" max="8709" width="8.125" style="20" customWidth="1"/>
    <col min="8710" max="8710" width="7.75" style="20" customWidth="1"/>
    <col min="8711" max="8711" width="2.625" style="20" customWidth="1"/>
    <col min="8712" max="8712" width="8.125" style="20" customWidth="1"/>
    <col min="8713" max="8713" width="6.125" style="20" customWidth="1"/>
    <col min="8714" max="8715" width="7.75" style="20" customWidth="1"/>
    <col min="8716" max="8716" width="4.625" style="20" customWidth="1"/>
    <col min="8717" max="8960" width="9" style="20"/>
    <col min="8961" max="8961" width="4.625" style="20" customWidth="1"/>
    <col min="8962" max="8962" width="15.75" style="20" customWidth="1"/>
    <col min="8963" max="8963" width="7.75" style="20" customWidth="1"/>
    <col min="8964" max="8965" width="8.125" style="20" customWidth="1"/>
    <col min="8966" max="8966" width="7.75" style="20" customWidth="1"/>
    <col min="8967" max="8967" width="2.625" style="20" customWidth="1"/>
    <col min="8968" max="8968" width="8.125" style="20" customWidth="1"/>
    <col min="8969" max="8969" width="6.125" style="20" customWidth="1"/>
    <col min="8970" max="8971" width="7.75" style="20" customWidth="1"/>
    <col min="8972" max="8972" width="4.625" style="20" customWidth="1"/>
    <col min="8973" max="9216" width="9" style="20"/>
    <col min="9217" max="9217" width="4.625" style="20" customWidth="1"/>
    <col min="9218" max="9218" width="15.75" style="20" customWidth="1"/>
    <col min="9219" max="9219" width="7.75" style="20" customWidth="1"/>
    <col min="9220" max="9221" width="8.125" style="20" customWidth="1"/>
    <col min="9222" max="9222" width="7.75" style="20" customWidth="1"/>
    <col min="9223" max="9223" width="2.625" style="20" customWidth="1"/>
    <col min="9224" max="9224" width="8.125" style="20" customWidth="1"/>
    <col min="9225" max="9225" width="6.125" style="20" customWidth="1"/>
    <col min="9226" max="9227" width="7.75" style="20" customWidth="1"/>
    <col min="9228" max="9228" width="4.625" style="20" customWidth="1"/>
    <col min="9229" max="9472" width="9" style="20"/>
    <col min="9473" max="9473" width="4.625" style="20" customWidth="1"/>
    <col min="9474" max="9474" width="15.75" style="20" customWidth="1"/>
    <col min="9475" max="9475" width="7.75" style="20" customWidth="1"/>
    <col min="9476" max="9477" width="8.125" style="20" customWidth="1"/>
    <col min="9478" max="9478" width="7.75" style="20" customWidth="1"/>
    <col min="9479" max="9479" width="2.625" style="20" customWidth="1"/>
    <col min="9480" max="9480" width="8.125" style="20" customWidth="1"/>
    <col min="9481" max="9481" width="6.125" style="20" customWidth="1"/>
    <col min="9482" max="9483" width="7.75" style="20" customWidth="1"/>
    <col min="9484" max="9484" width="4.625" style="20" customWidth="1"/>
    <col min="9485" max="9728" width="9" style="20"/>
    <col min="9729" max="9729" width="4.625" style="20" customWidth="1"/>
    <col min="9730" max="9730" width="15.75" style="20" customWidth="1"/>
    <col min="9731" max="9731" width="7.75" style="20" customWidth="1"/>
    <col min="9732" max="9733" width="8.125" style="20" customWidth="1"/>
    <col min="9734" max="9734" width="7.75" style="20" customWidth="1"/>
    <col min="9735" max="9735" width="2.625" style="20" customWidth="1"/>
    <col min="9736" max="9736" width="8.125" style="20" customWidth="1"/>
    <col min="9737" max="9737" width="6.125" style="20" customWidth="1"/>
    <col min="9738" max="9739" width="7.75" style="20" customWidth="1"/>
    <col min="9740" max="9740" width="4.625" style="20" customWidth="1"/>
    <col min="9741" max="9984" width="9" style="20"/>
    <col min="9985" max="9985" width="4.625" style="20" customWidth="1"/>
    <col min="9986" max="9986" width="15.75" style="20" customWidth="1"/>
    <col min="9987" max="9987" width="7.75" style="20" customWidth="1"/>
    <col min="9988" max="9989" width="8.125" style="20" customWidth="1"/>
    <col min="9990" max="9990" width="7.75" style="20" customWidth="1"/>
    <col min="9991" max="9991" width="2.625" style="20" customWidth="1"/>
    <col min="9992" max="9992" width="8.125" style="20" customWidth="1"/>
    <col min="9993" max="9993" width="6.125" style="20" customWidth="1"/>
    <col min="9994" max="9995" width="7.75" style="20" customWidth="1"/>
    <col min="9996" max="9996" width="4.625" style="20" customWidth="1"/>
    <col min="9997" max="10240" width="9" style="20"/>
    <col min="10241" max="10241" width="4.625" style="20" customWidth="1"/>
    <col min="10242" max="10242" width="15.75" style="20" customWidth="1"/>
    <col min="10243" max="10243" width="7.75" style="20" customWidth="1"/>
    <col min="10244" max="10245" width="8.125" style="20" customWidth="1"/>
    <col min="10246" max="10246" width="7.75" style="20" customWidth="1"/>
    <col min="10247" max="10247" width="2.625" style="20" customWidth="1"/>
    <col min="10248" max="10248" width="8.125" style="20" customWidth="1"/>
    <col min="10249" max="10249" width="6.125" style="20" customWidth="1"/>
    <col min="10250" max="10251" width="7.75" style="20" customWidth="1"/>
    <col min="10252" max="10252" width="4.625" style="20" customWidth="1"/>
    <col min="10253" max="10496" width="9" style="20"/>
    <col min="10497" max="10497" width="4.625" style="20" customWidth="1"/>
    <col min="10498" max="10498" width="15.75" style="20" customWidth="1"/>
    <col min="10499" max="10499" width="7.75" style="20" customWidth="1"/>
    <col min="10500" max="10501" width="8.125" style="20" customWidth="1"/>
    <col min="10502" max="10502" width="7.75" style="20" customWidth="1"/>
    <col min="10503" max="10503" width="2.625" style="20" customWidth="1"/>
    <col min="10504" max="10504" width="8.125" style="20" customWidth="1"/>
    <col min="10505" max="10505" width="6.125" style="20" customWidth="1"/>
    <col min="10506" max="10507" width="7.75" style="20" customWidth="1"/>
    <col min="10508" max="10508" width="4.625" style="20" customWidth="1"/>
    <col min="10509" max="10752" width="9" style="20"/>
    <col min="10753" max="10753" width="4.625" style="20" customWidth="1"/>
    <col min="10754" max="10754" width="15.75" style="20" customWidth="1"/>
    <col min="10755" max="10755" width="7.75" style="20" customWidth="1"/>
    <col min="10756" max="10757" width="8.125" style="20" customWidth="1"/>
    <col min="10758" max="10758" width="7.75" style="20" customWidth="1"/>
    <col min="10759" max="10759" width="2.625" style="20" customWidth="1"/>
    <col min="10760" max="10760" width="8.125" style="20" customWidth="1"/>
    <col min="10761" max="10761" width="6.125" style="20" customWidth="1"/>
    <col min="10762" max="10763" width="7.75" style="20" customWidth="1"/>
    <col min="10764" max="10764" width="4.625" style="20" customWidth="1"/>
    <col min="10765" max="11008" width="9" style="20"/>
    <col min="11009" max="11009" width="4.625" style="20" customWidth="1"/>
    <col min="11010" max="11010" width="15.75" style="20" customWidth="1"/>
    <col min="11011" max="11011" width="7.75" style="20" customWidth="1"/>
    <col min="11012" max="11013" width="8.125" style="20" customWidth="1"/>
    <col min="11014" max="11014" width="7.75" style="20" customWidth="1"/>
    <col min="11015" max="11015" width="2.625" style="20" customWidth="1"/>
    <col min="11016" max="11016" width="8.125" style="20" customWidth="1"/>
    <col min="11017" max="11017" width="6.125" style="20" customWidth="1"/>
    <col min="11018" max="11019" width="7.75" style="20" customWidth="1"/>
    <col min="11020" max="11020" width="4.625" style="20" customWidth="1"/>
    <col min="11021" max="11264" width="9" style="20"/>
    <col min="11265" max="11265" width="4.625" style="20" customWidth="1"/>
    <col min="11266" max="11266" width="15.75" style="20" customWidth="1"/>
    <col min="11267" max="11267" width="7.75" style="20" customWidth="1"/>
    <col min="11268" max="11269" width="8.125" style="20" customWidth="1"/>
    <col min="11270" max="11270" width="7.75" style="20" customWidth="1"/>
    <col min="11271" max="11271" width="2.625" style="20" customWidth="1"/>
    <col min="11272" max="11272" width="8.125" style="20" customWidth="1"/>
    <col min="11273" max="11273" width="6.125" style="20" customWidth="1"/>
    <col min="11274" max="11275" width="7.75" style="20" customWidth="1"/>
    <col min="11276" max="11276" width="4.625" style="20" customWidth="1"/>
    <col min="11277" max="11520" width="9" style="20"/>
    <col min="11521" max="11521" width="4.625" style="20" customWidth="1"/>
    <col min="11522" max="11522" width="15.75" style="20" customWidth="1"/>
    <col min="11523" max="11523" width="7.75" style="20" customWidth="1"/>
    <col min="11524" max="11525" width="8.125" style="20" customWidth="1"/>
    <col min="11526" max="11526" width="7.75" style="20" customWidth="1"/>
    <col min="11527" max="11527" width="2.625" style="20" customWidth="1"/>
    <col min="11528" max="11528" width="8.125" style="20" customWidth="1"/>
    <col min="11529" max="11529" width="6.125" style="20" customWidth="1"/>
    <col min="11530" max="11531" width="7.75" style="20" customWidth="1"/>
    <col min="11532" max="11532" width="4.625" style="20" customWidth="1"/>
    <col min="11533" max="11776" width="9" style="20"/>
    <col min="11777" max="11777" width="4.625" style="20" customWidth="1"/>
    <col min="11778" max="11778" width="15.75" style="20" customWidth="1"/>
    <col min="11779" max="11779" width="7.75" style="20" customWidth="1"/>
    <col min="11780" max="11781" width="8.125" style="20" customWidth="1"/>
    <col min="11782" max="11782" width="7.75" style="20" customWidth="1"/>
    <col min="11783" max="11783" width="2.625" style="20" customWidth="1"/>
    <col min="11784" max="11784" width="8.125" style="20" customWidth="1"/>
    <col min="11785" max="11785" width="6.125" style="20" customWidth="1"/>
    <col min="11786" max="11787" width="7.75" style="20" customWidth="1"/>
    <col min="11788" max="11788" width="4.625" style="20" customWidth="1"/>
    <col min="11789" max="12032" width="9" style="20"/>
    <col min="12033" max="12033" width="4.625" style="20" customWidth="1"/>
    <col min="12034" max="12034" width="15.75" style="20" customWidth="1"/>
    <col min="12035" max="12035" width="7.75" style="20" customWidth="1"/>
    <col min="12036" max="12037" width="8.125" style="20" customWidth="1"/>
    <col min="12038" max="12038" width="7.75" style="20" customWidth="1"/>
    <col min="12039" max="12039" width="2.625" style="20" customWidth="1"/>
    <col min="12040" max="12040" width="8.125" style="20" customWidth="1"/>
    <col min="12041" max="12041" width="6.125" style="20" customWidth="1"/>
    <col min="12042" max="12043" width="7.75" style="20" customWidth="1"/>
    <col min="12044" max="12044" width="4.625" style="20" customWidth="1"/>
    <col min="12045" max="12288" width="9" style="20"/>
    <col min="12289" max="12289" width="4.625" style="20" customWidth="1"/>
    <col min="12290" max="12290" width="15.75" style="20" customWidth="1"/>
    <col min="12291" max="12291" width="7.75" style="20" customWidth="1"/>
    <col min="12292" max="12293" width="8.125" style="20" customWidth="1"/>
    <col min="12294" max="12294" width="7.75" style="20" customWidth="1"/>
    <col min="12295" max="12295" width="2.625" style="20" customWidth="1"/>
    <col min="12296" max="12296" width="8.125" style="20" customWidth="1"/>
    <col min="12297" max="12297" width="6.125" style="20" customWidth="1"/>
    <col min="12298" max="12299" width="7.75" style="20" customWidth="1"/>
    <col min="12300" max="12300" width="4.625" style="20" customWidth="1"/>
    <col min="12301" max="12544" width="9" style="20"/>
    <col min="12545" max="12545" width="4.625" style="20" customWidth="1"/>
    <col min="12546" max="12546" width="15.75" style="20" customWidth="1"/>
    <col min="12547" max="12547" width="7.75" style="20" customWidth="1"/>
    <col min="12548" max="12549" width="8.125" style="20" customWidth="1"/>
    <col min="12550" max="12550" width="7.75" style="20" customWidth="1"/>
    <col min="12551" max="12551" width="2.625" style="20" customWidth="1"/>
    <col min="12552" max="12552" width="8.125" style="20" customWidth="1"/>
    <col min="12553" max="12553" width="6.125" style="20" customWidth="1"/>
    <col min="12554" max="12555" width="7.75" style="20" customWidth="1"/>
    <col min="12556" max="12556" width="4.625" style="20" customWidth="1"/>
    <col min="12557" max="12800" width="9" style="20"/>
    <col min="12801" max="12801" width="4.625" style="20" customWidth="1"/>
    <col min="12802" max="12802" width="15.75" style="20" customWidth="1"/>
    <col min="12803" max="12803" width="7.75" style="20" customWidth="1"/>
    <col min="12804" max="12805" width="8.125" style="20" customWidth="1"/>
    <col min="12806" max="12806" width="7.75" style="20" customWidth="1"/>
    <col min="12807" max="12807" width="2.625" style="20" customWidth="1"/>
    <col min="12808" max="12808" width="8.125" style="20" customWidth="1"/>
    <col min="12809" max="12809" width="6.125" style="20" customWidth="1"/>
    <col min="12810" max="12811" width="7.75" style="20" customWidth="1"/>
    <col min="12812" max="12812" width="4.625" style="20" customWidth="1"/>
    <col min="12813" max="13056" width="9" style="20"/>
    <col min="13057" max="13057" width="4.625" style="20" customWidth="1"/>
    <col min="13058" max="13058" width="15.75" style="20" customWidth="1"/>
    <col min="13059" max="13059" width="7.75" style="20" customWidth="1"/>
    <col min="13060" max="13061" width="8.125" style="20" customWidth="1"/>
    <col min="13062" max="13062" width="7.75" style="20" customWidth="1"/>
    <col min="13063" max="13063" width="2.625" style="20" customWidth="1"/>
    <col min="13064" max="13064" width="8.125" style="20" customWidth="1"/>
    <col min="13065" max="13065" width="6.125" style="20" customWidth="1"/>
    <col min="13066" max="13067" width="7.75" style="20" customWidth="1"/>
    <col min="13068" max="13068" width="4.625" style="20" customWidth="1"/>
    <col min="13069" max="13312" width="9" style="20"/>
    <col min="13313" max="13313" width="4.625" style="20" customWidth="1"/>
    <col min="13314" max="13314" width="15.75" style="20" customWidth="1"/>
    <col min="13315" max="13315" width="7.75" style="20" customWidth="1"/>
    <col min="13316" max="13317" width="8.125" style="20" customWidth="1"/>
    <col min="13318" max="13318" width="7.75" style="20" customWidth="1"/>
    <col min="13319" max="13319" width="2.625" style="20" customWidth="1"/>
    <col min="13320" max="13320" width="8.125" style="20" customWidth="1"/>
    <col min="13321" max="13321" width="6.125" style="20" customWidth="1"/>
    <col min="13322" max="13323" width="7.75" style="20" customWidth="1"/>
    <col min="13324" max="13324" width="4.625" style="20" customWidth="1"/>
    <col min="13325" max="13568" width="9" style="20"/>
    <col min="13569" max="13569" width="4.625" style="20" customWidth="1"/>
    <col min="13570" max="13570" width="15.75" style="20" customWidth="1"/>
    <col min="13571" max="13571" width="7.75" style="20" customWidth="1"/>
    <col min="13572" max="13573" width="8.125" style="20" customWidth="1"/>
    <col min="13574" max="13574" width="7.75" style="20" customWidth="1"/>
    <col min="13575" max="13575" width="2.625" style="20" customWidth="1"/>
    <col min="13576" max="13576" width="8.125" style="20" customWidth="1"/>
    <col min="13577" max="13577" width="6.125" style="20" customWidth="1"/>
    <col min="13578" max="13579" width="7.75" style="20" customWidth="1"/>
    <col min="13580" max="13580" width="4.625" style="20" customWidth="1"/>
    <col min="13581" max="13824" width="9" style="20"/>
    <col min="13825" max="13825" width="4.625" style="20" customWidth="1"/>
    <col min="13826" max="13826" width="15.75" style="20" customWidth="1"/>
    <col min="13827" max="13827" width="7.75" style="20" customWidth="1"/>
    <col min="13828" max="13829" width="8.125" style="20" customWidth="1"/>
    <col min="13830" max="13830" width="7.75" style="20" customWidth="1"/>
    <col min="13831" max="13831" width="2.625" style="20" customWidth="1"/>
    <col min="13832" max="13832" width="8.125" style="20" customWidth="1"/>
    <col min="13833" max="13833" width="6.125" style="20" customWidth="1"/>
    <col min="13834" max="13835" width="7.75" style="20" customWidth="1"/>
    <col min="13836" max="13836" width="4.625" style="20" customWidth="1"/>
    <col min="13837" max="14080" width="9" style="20"/>
    <col min="14081" max="14081" width="4.625" style="20" customWidth="1"/>
    <col min="14082" max="14082" width="15.75" style="20" customWidth="1"/>
    <col min="14083" max="14083" width="7.75" style="20" customWidth="1"/>
    <col min="14084" max="14085" width="8.125" style="20" customWidth="1"/>
    <col min="14086" max="14086" width="7.75" style="20" customWidth="1"/>
    <col min="14087" max="14087" width="2.625" style="20" customWidth="1"/>
    <col min="14088" max="14088" width="8.125" style="20" customWidth="1"/>
    <col min="14089" max="14089" width="6.125" style="20" customWidth="1"/>
    <col min="14090" max="14091" width="7.75" style="20" customWidth="1"/>
    <col min="14092" max="14092" width="4.625" style="20" customWidth="1"/>
    <col min="14093" max="14336" width="9" style="20"/>
    <col min="14337" max="14337" width="4.625" style="20" customWidth="1"/>
    <col min="14338" max="14338" width="15.75" style="20" customWidth="1"/>
    <col min="14339" max="14339" width="7.75" style="20" customWidth="1"/>
    <col min="14340" max="14341" width="8.125" style="20" customWidth="1"/>
    <col min="14342" max="14342" width="7.75" style="20" customWidth="1"/>
    <col min="14343" max="14343" width="2.625" style="20" customWidth="1"/>
    <col min="14344" max="14344" width="8.125" style="20" customWidth="1"/>
    <col min="14345" max="14345" width="6.125" style="20" customWidth="1"/>
    <col min="14346" max="14347" width="7.75" style="20" customWidth="1"/>
    <col min="14348" max="14348" width="4.625" style="20" customWidth="1"/>
    <col min="14349" max="14592" width="9" style="20"/>
    <col min="14593" max="14593" width="4.625" style="20" customWidth="1"/>
    <col min="14594" max="14594" width="15.75" style="20" customWidth="1"/>
    <col min="14595" max="14595" width="7.75" style="20" customWidth="1"/>
    <col min="14596" max="14597" width="8.125" style="20" customWidth="1"/>
    <col min="14598" max="14598" width="7.75" style="20" customWidth="1"/>
    <col min="14599" max="14599" width="2.625" style="20" customWidth="1"/>
    <col min="14600" max="14600" width="8.125" style="20" customWidth="1"/>
    <col min="14601" max="14601" width="6.125" style="20" customWidth="1"/>
    <col min="14602" max="14603" width="7.75" style="20" customWidth="1"/>
    <col min="14604" max="14604" width="4.625" style="20" customWidth="1"/>
    <col min="14605" max="14848" width="9" style="20"/>
    <col min="14849" max="14849" width="4.625" style="20" customWidth="1"/>
    <col min="14850" max="14850" width="15.75" style="20" customWidth="1"/>
    <col min="14851" max="14851" width="7.75" style="20" customWidth="1"/>
    <col min="14852" max="14853" width="8.125" style="20" customWidth="1"/>
    <col min="14854" max="14854" width="7.75" style="20" customWidth="1"/>
    <col min="14855" max="14855" width="2.625" style="20" customWidth="1"/>
    <col min="14856" max="14856" width="8.125" style="20" customWidth="1"/>
    <col min="14857" max="14857" width="6.125" style="20" customWidth="1"/>
    <col min="14858" max="14859" width="7.75" style="20" customWidth="1"/>
    <col min="14860" max="14860" width="4.625" style="20" customWidth="1"/>
    <col min="14861" max="15104" width="9" style="20"/>
    <col min="15105" max="15105" width="4.625" style="20" customWidth="1"/>
    <col min="15106" max="15106" width="15.75" style="20" customWidth="1"/>
    <col min="15107" max="15107" width="7.75" style="20" customWidth="1"/>
    <col min="15108" max="15109" width="8.125" style="20" customWidth="1"/>
    <col min="15110" max="15110" width="7.75" style="20" customWidth="1"/>
    <col min="15111" max="15111" width="2.625" style="20" customWidth="1"/>
    <col min="15112" max="15112" width="8.125" style="20" customWidth="1"/>
    <col min="15113" max="15113" width="6.125" style="20" customWidth="1"/>
    <col min="15114" max="15115" width="7.75" style="20" customWidth="1"/>
    <col min="15116" max="15116" width="4.625" style="20" customWidth="1"/>
    <col min="15117" max="15360" width="9" style="20"/>
    <col min="15361" max="15361" width="4.625" style="20" customWidth="1"/>
    <col min="15362" max="15362" width="15.75" style="20" customWidth="1"/>
    <col min="15363" max="15363" width="7.75" style="20" customWidth="1"/>
    <col min="15364" max="15365" width="8.125" style="20" customWidth="1"/>
    <col min="15366" max="15366" width="7.75" style="20" customWidth="1"/>
    <col min="15367" max="15367" width="2.625" style="20" customWidth="1"/>
    <col min="15368" max="15368" width="8.125" style="20" customWidth="1"/>
    <col min="15369" max="15369" width="6.125" style="20" customWidth="1"/>
    <col min="15370" max="15371" width="7.75" style="20" customWidth="1"/>
    <col min="15372" max="15372" width="4.625" style="20" customWidth="1"/>
    <col min="15373" max="15616" width="9" style="20"/>
    <col min="15617" max="15617" width="4.625" style="20" customWidth="1"/>
    <col min="15618" max="15618" width="15.75" style="20" customWidth="1"/>
    <col min="15619" max="15619" width="7.75" style="20" customWidth="1"/>
    <col min="15620" max="15621" width="8.125" style="20" customWidth="1"/>
    <col min="15622" max="15622" width="7.75" style="20" customWidth="1"/>
    <col min="15623" max="15623" width="2.625" style="20" customWidth="1"/>
    <col min="15624" max="15624" width="8.125" style="20" customWidth="1"/>
    <col min="15625" max="15625" width="6.125" style="20" customWidth="1"/>
    <col min="15626" max="15627" width="7.75" style="20" customWidth="1"/>
    <col min="15628" max="15628" width="4.625" style="20" customWidth="1"/>
    <col min="15629" max="15872" width="9" style="20"/>
    <col min="15873" max="15873" width="4.625" style="20" customWidth="1"/>
    <col min="15874" max="15874" width="15.75" style="20" customWidth="1"/>
    <col min="15875" max="15875" width="7.75" style="20" customWidth="1"/>
    <col min="15876" max="15877" width="8.125" style="20" customWidth="1"/>
    <col min="15878" max="15878" width="7.75" style="20" customWidth="1"/>
    <col min="15879" max="15879" width="2.625" style="20" customWidth="1"/>
    <col min="15880" max="15880" width="8.125" style="20" customWidth="1"/>
    <col min="15881" max="15881" width="6.125" style="20" customWidth="1"/>
    <col min="15882" max="15883" width="7.75" style="20" customWidth="1"/>
    <col min="15884" max="15884" width="4.625" style="20" customWidth="1"/>
    <col min="15885" max="16128" width="9" style="20"/>
    <col min="16129" max="16129" width="4.625" style="20" customWidth="1"/>
    <col min="16130" max="16130" width="15.75" style="20" customWidth="1"/>
    <col min="16131" max="16131" width="7.75" style="20" customWidth="1"/>
    <col min="16132" max="16133" width="8.125" style="20" customWidth="1"/>
    <col min="16134" max="16134" width="7.75" style="20" customWidth="1"/>
    <col min="16135" max="16135" width="2.625" style="20" customWidth="1"/>
    <col min="16136" max="16136" width="8.125" style="20" customWidth="1"/>
    <col min="16137" max="16137" width="6.125" style="20" customWidth="1"/>
    <col min="16138" max="16139" width="7.75" style="20" customWidth="1"/>
    <col min="16140" max="16140" width="4.625" style="20" customWidth="1"/>
    <col min="16141" max="16384" width="9" style="20"/>
  </cols>
  <sheetData>
    <row r="1" spans="1:25" ht="20.100000000000001" customHeight="1">
      <c r="A1" s="1" t="s">
        <v>628</v>
      </c>
      <c r="B1" s="19"/>
      <c r="C1" s="19"/>
      <c r="D1" s="19"/>
      <c r="E1" s="19"/>
      <c r="F1" s="19"/>
      <c r="G1" s="19"/>
      <c r="H1" s="535">
        <f>'1'!$F$10</f>
        <v>0</v>
      </c>
      <c r="I1" s="535"/>
      <c r="J1" s="535"/>
      <c r="K1" s="535"/>
      <c r="L1"/>
      <c r="M1" s="19"/>
    </row>
    <row r="2" spans="1:25" ht="20.100000000000001" customHeight="1">
      <c r="A2" s="553" t="s">
        <v>46</v>
      </c>
      <c r="B2" s="553"/>
      <c r="C2" s="553"/>
      <c r="D2" s="553"/>
      <c r="E2" s="553"/>
      <c r="F2" s="553"/>
      <c r="G2" s="553"/>
      <c r="H2" s="553"/>
      <c r="I2" s="553"/>
      <c r="J2" s="553"/>
      <c r="K2" s="553"/>
      <c r="L2" s="412"/>
      <c r="M2" s="19"/>
    </row>
    <row r="3" spans="1:25" s="21" customFormat="1" ht="20.100000000000001" customHeight="1">
      <c r="A3" s="21" t="s">
        <v>50</v>
      </c>
      <c r="B3" s="22"/>
      <c r="C3" s="22"/>
      <c r="D3" s="22"/>
      <c r="E3" s="22"/>
      <c r="F3" s="22"/>
      <c r="G3" s="22"/>
      <c r="H3" s="22"/>
      <c r="I3" s="22"/>
      <c r="J3" s="22"/>
      <c r="K3" s="22"/>
      <c r="M3" s="22"/>
    </row>
    <row r="4" spans="1:25" s="21" customFormat="1" ht="20.100000000000001" customHeight="1">
      <c r="A4" s="21" t="s">
        <v>70</v>
      </c>
      <c r="C4" s="22"/>
      <c r="D4" s="22"/>
      <c r="E4" s="554"/>
      <c r="F4" s="554"/>
      <c r="G4" s="554"/>
      <c r="H4" s="554"/>
      <c r="I4" s="554"/>
      <c r="J4" s="554"/>
      <c r="K4" s="22"/>
      <c r="M4" s="22"/>
    </row>
    <row r="5" spans="1:25" s="21" customFormat="1" ht="20.100000000000001" customHeight="1">
      <c r="A5" s="21" t="s">
        <v>859</v>
      </c>
      <c r="C5" s="22"/>
      <c r="D5" s="22"/>
      <c r="E5" s="558"/>
      <c r="F5" s="558"/>
      <c r="G5"/>
      <c r="H5"/>
      <c r="I5"/>
      <c r="J5"/>
      <c r="K5" s="22"/>
      <c r="M5" s="22" t="s">
        <v>52</v>
      </c>
    </row>
    <row r="6" spans="1:25" s="21" customFormat="1" ht="20.100000000000001" customHeight="1">
      <c r="A6" s="21" t="s">
        <v>860</v>
      </c>
      <c r="C6" s="22"/>
      <c r="D6" s="22"/>
      <c r="E6" s="555"/>
      <c r="F6" s="555"/>
      <c r="G6" s="555"/>
      <c r="H6" s="555"/>
      <c r="I6" s="555"/>
      <c r="J6" s="555"/>
      <c r="K6" s="22"/>
      <c r="M6" s="22" t="s">
        <v>861</v>
      </c>
    </row>
    <row r="7" spans="1:25" s="21" customFormat="1" ht="20.100000000000001" customHeight="1">
      <c r="A7" s="21" t="s">
        <v>862</v>
      </c>
      <c r="C7" s="22"/>
      <c r="D7" s="22"/>
      <c r="E7" s="501"/>
      <c r="F7" s="22" t="s">
        <v>863</v>
      </c>
      <c r="G7" s="22"/>
      <c r="H7" s="22"/>
      <c r="I7" s="22"/>
      <c r="J7" s="22"/>
      <c r="K7" s="22"/>
      <c r="M7" s="22"/>
    </row>
    <row r="8" spans="1:25" s="21" customFormat="1" ht="20.100000000000001" customHeight="1">
      <c r="B8" s="22"/>
      <c r="C8" s="22"/>
      <c r="D8" s="22"/>
      <c r="E8" s="22"/>
      <c r="F8" s="22"/>
      <c r="G8" s="22"/>
      <c r="H8" s="22"/>
      <c r="I8" s="22"/>
      <c r="J8" s="22"/>
      <c r="K8" s="22"/>
      <c r="M8" s="22"/>
      <c r="Y8" s="21" t="s">
        <v>79</v>
      </c>
    </row>
    <row r="9" spans="1:25" s="21" customFormat="1" ht="20.100000000000001" customHeight="1">
      <c r="A9" s="21" t="s">
        <v>51</v>
      </c>
      <c r="B9" s="22"/>
      <c r="C9" s="22"/>
      <c r="D9" s="22"/>
      <c r="E9" s="22"/>
      <c r="F9" s="22"/>
      <c r="G9" s="22"/>
      <c r="H9" s="22"/>
      <c r="I9" s="22"/>
      <c r="J9" s="22"/>
      <c r="K9" s="22"/>
      <c r="M9" s="22"/>
      <c r="Y9" s="21" t="s">
        <v>77</v>
      </c>
    </row>
    <row r="10" spans="1:25" s="21" customFormat="1" ht="20.100000000000001" customHeight="1">
      <c r="A10" s="21" t="s">
        <v>47</v>
      </c>
      <c r="B10" s="22"/>
      <c r="C10" s="22"/>
      <c r="D10" s="22"/>
      <c r="E10" s="22"/>
      <c r="F10" s="22"/>
      <c r="G10" s="22"/>
      <c r="H10" s="22"/>
      <c r="I10" s="22"/>
      <c r="J10" s="22"/>
      <c r="K10" s="22"/>
      <c r="M10" s="22"/>
      <c r="Y10" s="21" t="s">
        <v>78</v>
      </c>
    </row>
    <row r="11" spans="1:25" s="21" customFormat="1" ht="20.100000000000001" customHeight="1">
      <c r="B11" s="21" t="s">
        <v>864</v>
      </c>
      <c r="C11" s="22"/>
      <c r="D11" s="21" t="s">
        <v>43</v>
      </c>
      <c r="E11" s="25"/>
      <c r="F11" s="21" t="s">
        <v>201</v>
      </c>
      <c r="H11" s="22" t="s">
        <v>202</v>
      </c>
      <c r="I11" s="502"/>
      <c r="J11" s="21" t="s">
        <v>42</v>
      </c>
      <c r="M11" s="22" t="s">
        <v>71</v>
      </c>
    </row>
    <row r="12" spans="1:25" s="21" customFormat="1" ht="20.100000000000001" customHeight="1">
      <c r="B12" s="67" t="s">
        <v>200</v>
      </c>
      <c r="C12" s="22"/>
      <c r="D12" s="21" t="s">
        <v>203</v>
      </c>
      <c r="E12" s="25"/>
      <c r="F12" s="21" t="s">
        <v>201</v>
      </c>
      <c r="G12" s="22"/>
      <c r="H12" s="21" t="s">
        <v>204</v>
      </c>
      <c r="I12" s="503"/>
      <c r="J12" s="21" t="s">
        <v>201</v>
      </c>
      <c r="K12" s="22"/>
      <c r="M12" s="22"/>
    </row>
    <row r="13" spans="1:25" s="21" customFormat="1" ht="20.100000000000001" customHeight="1">
      <c r="B13" s="67"/>
      <c r="C13" s="22"/>
      <c r="D13" s="21" t="s">
        <v>205</v>
      </c>
      <c r="E13" s="25"/>
      <c r="F13" s="21" t="s">
        <v>201</v>
      </c>
      <c r="G13" s="22"/>
      <c r="H13" s="21" t="s">
        <v>206</v>
      </c>
      <c r="I13" s="503"/>
      <c r="J13" s="21" t="s">
        <v>201</v>
      </c>
      <c r="K13" s="22"/>
      <c r="M13" s="22"/>
    </row>
    <row r="14" spans="1:25" s="21" customFormat="1" ht="20.100000000000001" customHeight="1">
      <c r="B14" s="21" t="s">
        <v>865</v>
      </c>
      <c r="C14" s="22"/>
      <c r="D14" s="554"/>
      <c r="E14" s="554"/>
      <c r="F14" s="554"/>
      <c r="G14" s="554"/>
      <c r="H14" s="554"/>
      <c r="I14" s="22"/>
      <c r="J14" s="22"/>
      <c r="K14" s="22"/>
      <c r="M14" s="21" t="s">
        <v>53</v>
      </c>
    </row>
    <row r="15" spans="1:25" s="21" customFormat="1" ht="20.100000000000001" customHeight="1">
      <c r="A15" s="562"/>
      <c r="B15" s="562"/>
      <c r="C15" s="562"/>
      <c r="D15" s="562"/>
      <c r="E15" s="562"/>
      <c r="F15" s="562"/>
      <c r="G15" s="562"/>
      <c r="H15" s="562"/>
      <c r="I15" s="562"/>
      <c r="J15" s="562"/>
      <c r="K15" s="22"/>
    </row>
    <row r="16" spans="1:25" s="21" customFormat="1" ht="20.100000000000001" customHeight="1">
      <c r="A16" s="21" t="s">
        <v>207</v>
      </c>
      <c r="B16" s="22"/>
      <c r="C16" s="22"/>
      <c r="D16" s="22"/>
      <c r="E16" s="22"/>
      <c r="F16" s="22"/>
      <c r="G16" s="22"/>
      <c r="H16" s="22"/>
      <c r="I16" s="22"/>
      <c r="J16" s="22"/>
      <c r="K16" s="22"/>
    </row>
    <row r="17" spans="1:26" s="21" customFormat="1" ht="18" customHeight="1">
      <c r="B17" s="21" t="s">
        <v>54</v>
      </c>
      <c r="C17" s="22"/>
      <c r="D17" s="22"/>
      <c r="E17" s="560"/>
      <c r="F17" s="560"/>
      <c r="G17" s="21" t="s">
        <v>44</v>
      </c>
      <c r="H17" s="22"/>
      <c r="I17" s="22"/>
      <c r="J17" s="22"/>
      <c r="K17" s="22"/>
      <c r="M17" s="21" t="s">
        <v>57</v>
      </c>
    </row>
    <row r="18" spans="1:26" s="21" customFormat="1" ht="18" customHeight="1">
      <c r="B18" s="21" t="s">
        <v>55</v>
      </c>
      <c r="C18" s="22"/>
      <c r="D18" s="22"/>
      <c r="E18" s="560"/>
      <c r="F18" s="560"/>
      <c r="G18" s="21" t="s">
        <v>44</v>
      </c>
      <c r="H18" s="22"/>
      <c r="I18" s="22"/>
      <c r="J18" s="22"/>
      <c r="K18" s="22"/>
      <c r="M18" s="21" t="s">
        <v>56</v>
      </c>
    </row>
    <row r="19" spans="1:26" s="21" customFormat="1" ht="18" customHeight="1">
      <c r="B19" s="21" t="s">
        <v>866</v>
      </c>
      <c r="C19" s="22"/>
      <c r="D19" s="22"/>
      <c r="E19" s="560"/>
      <c r="F19" s="560"/>
      <c r="G19" s="21" t="s">
        <v>44</v>
      </c>
      <c r="H19" s="22"/>
      <c r="I19" s="22"/>
      <c r="J19" s="22"/>
      <c r="K19" s="22"/>
    </row>
    <row r="20" spans="1:26" s="21" customFormat="1" ht="18" customHeight="1">
      <c r="B20" s="21" t="s">
        <v>867</v>
      </c>
      <c r="C20" s="22"/>
      <c r="D20" s="22"/>
      <c r="E20" s="560"/>
      <c r="F20" s="560"/>
      <c r="G20" s="21" t="s">
        <v>44</v>
      </c>
      <c r="H20" s="22"/>
      <c r="I20" s="22"/>
      <c r="J20" s="22"/>
      <c r="K20" s="22"/>
      <c r="M20" s="21" t="s">
        <v>58</v>
      </c>
    </row>
    <row r="21" spans="1:26" s="21" customFormat="1" ht="18" customHeight="1">
      <c r="B21" s="21" t="s">
        <v>868</v>
      </c>
      <c r="C21" s="22"/>
      <c r="D21" s="22"/>
      <c r="E21" s="560"/>
      <c r="F21" s="560"/>
      <c r="G21" s="21" t="s">
        <v>44</v>
      </c>
      <c r="H21" s="22"/>
      <c r="I21" s="22"/>
      <c r="J21" s="22"/>
      <c r="K21" s="22"/>
    </row>
    <row r="22" spans="1:26" s="21" customFormat="1" ht="18" customHeight="1">
      <c r="B22" s="21" t="s">
        <v>869</v>
      </c>
      <c r="C22" s="22"/>
      <c r="D22" s="22"/>
      <c r="E22" s="560"/>
      <c r="F22" s="560"/>
      <c r="G22" s="21" t="s">
        <v>44</v>
      </c>
      <c r="H22" s="22"/>
      <c r="I22" s="22"/>
      <c r="J22" s="22"/>
      <c r="K22" s="22"/>
    </row>
    <row r="23" spans="1:26" s="21" customFormat="1" ht="18" customHeight="1">
      <c r="B23" s="21" t="s">
        <v>870</v>
      </c>
      <c r="C23" s="22"/>
      <c r="D23" s="22"/>
      <c r="E23" s="561">
        <f>SUM(E17:F22)</f>
        <v>0</v>
      </c>
      <c r="F23" s="561"/>
      <c r="G23" s="21" t="s">
        <v>44</v>
      </c>
      <c r="H23" s="22"/>
      <c r="I23" s="22"/>
      <c r="J23" s="22"/>
      <c r="K23" s="22"/>
      <c r="M23" s="21" t="s">
        <v>878</v>
      </c>
    </row>
    <row r="24" spans="1:26" s="21" customFormat="1" ht="18" customHeight="1">
      <c r="B24" s="22"/>
      <c r="C24" s="22"/>
      <c r="D24" s="22"/>
      <c r="E24" s="22"/>
      <c r="F24" s="22"/>
      <c r="G24" s="22"/>
      <c r="H24" s="22"/>
      <c r="I24" s="22"/>
      <c r="J24" s="22"/>
      <c r="K24" s="22"/>
    </row>
    <row r="25" spans="1:26" s="21" customFormat="1" ht="18" customHeight="1">
      <c r="A25" s="21" t="s">
        <v>48</v>
      </c>
      <c r="B25" s="22"/>
      <c r="C25" s="22"/>
      <c r="D25" s="22"/>
      <c r="E25" s="22"/>
      <c r="F25" s="22"/>
      <c r="G25" s="22"/>
      <c r="H25" s="22"/>
      <c r="I25" s="22"/>
      <c r="J25" s="22"/>
      <c r="K25" s="22"/>
    </row>
    <row r="26" spans="1:26" s="21" customFormat="1" ht="18" customHeight="1">
      <c r="B26" s="22" t="s">
        <v>871</v>
      </c>
      <c r="C26" s="22"/>
      <c r="D26" s="22"/>
      <c r="E26" s="560"/>
      <c r="F26" s="560"/>
      <c r="G26" s="21" t="s">
        <v>44</v>
      </c>
      <c r="H26" s="22"/>
      <c r="I26" s="22"/>
      <c r="J26" s="22"/>
      <c r="K26" s="22"/>
    </row>
    <row r="27" spans="1:26" s="21" customFormat="1" ht="18" customHeight="1">
      <c r="B27" s="21" t="s">
        <v>872</v>
      </c>
      <c r="D27" s="22"/>
      <c r="E27" s="560"/>
      <c r="F27" s="560"/>
      <c r="G27" s="21" t="s">
        <v>44</v>
      </c>
      <c r="H27" s="22"/>
      <c r="I27" s="22"/>
      <c r="J27" s="22"/>
      <c r="K27" s="22"/>
    </row>
    <row r="28" spans="1:26" s="21" customFormat="1" ht="18" customHeight="1">
      <c r="B28" s="21" t="s">
        <v>873</v>
      </c>
      <c r="D28" s="22"/>
      <c r="E28" s="560"/>
      <c r="F28" s="560"/>
      <c r="G28" s="21" t="s">
        <v>44</v>
      </c>
      <c r="H28" s="22"/>
      <c r="I28" s="22"/>
      <c r="J28" s="22"/>
      <c r="K28" s="22"/>
    </row>
    <row r="29" spans="1:26" s="21" customFormat="1" ht="18" customHeight="1">
      <c r="B29" s="21" t="s">
        <v>874</v>
      </c>
      <c r="D29" s="22"/>
      <c r="E29" s="560"/>
      <c r="F29" s="560"/>
      <c r="G29" s="21" t="s">
        <v>44</v>
      </c>
      <c r="H29" s="22"/>
      <c r="I29" s="22"/>
      <c r="J29" s="22"/>
      <c r="K29" s="22"/>
    </row>
    <row r="30" spans="1:26" s="21" customFormat="1" ht="18" customHeight="1">
      <c r="B30" s="21" t="s">
        <v>875</v>
      </c>
      <c r="D30" s="22"/>
      <c r="E30" s="560"/>
      <c r="F30" s="560"/>
      <c r="G30" s="21" t="s">
        <v>44</v>
      </c>
      <c r="H30" s="22"/>
      <c r="I30" s="22"/>
      <c r="J30" s="22"/>
      <c r="K30" s="22"/>
    </row>
    <row r="31" spans="1:26" s="21" customFormat="1" ht="18" customHeight="1">
      <c r="B31" s="21" t="s">
        <v>876</v>
      </c>
      <c r="C31" s="22"/>
      <c r="D31" s="22"/>
      <c r="E31" s="561">
        <f>SUM(E26:F30)</f>
        <v>0</v>
      </c>
      <c r="F31" s="561"/>
      <c r="G31" s="21" t="s">
        <v>44</v>
      </c>
      <c r="H31" s="22"/>
      <c r="I31" s="22"/>
      <c r="J31" s="22"/>
      <c r="K31" s="22"/>
      <c r="M31" s="21" t="s">
        <v>877</v>
      </c>
    </row>
    <row r="32" spans="1:26" s="21" customFormat="1" ht="18" customHeight="1">
      <c r="C32" s="22"/>
      <c r="D32" s="22"/>
      <c r="E32" s="24"/>
      <c r="F32" s="24"/>
      <c r="H32" s="22"/>
      <c r="I32" s="22"/>
      <c r="J32" s="22"/>
      <c r="K32" s="22"/>
      <c r="Z32" s="21" t="s">
        <v>629</v>
      </c>
    </row>
    <row r="33" spans="1:27" s="21" customFormat="1" ht="18" customHeight="1">
      <c r="A33" s="21" t="s">
        <v>49</v>
      </c>
      <c r="B33" s="22"/>
      <c r="C33" s="22"/>
      <c r="D33" s="22"/>
      <c r="E33" s="22"/>
      <c r="F33" s="22"/>
      <c r="G33" s="22"/>
      <c r="H33" s="22"/>
      <c r="I33" s="22"/>
      <c r="J33" s="22"/>
      <c r="K33" s="22"/>
      <c r="Z33" s="21" t="s">
        <v>630</v>
      </c>
    </row>
    <row r="34" spans="1:27" s="21" customFormat="1" ht="18" customHeight="1">
      <c r="B34" s="21" t="s">
        <v>62</v>
      </c>
      <c r="C34" s="22"/>
      <c r="D34" s="557"/>
      <c r="E34" s="557"/>
      <c r="F34" s="557"/>
      <c r="G34" s="22"/>
      <c r="H34" s="22"/>
      <c r="I34" s="22"/>
      <c r="J34" s="22"/>
      <c r="K34" s="22"/>
      <c r="M34" s="21" t="s">
        <v>63</v>
      </c>
      <c r="Z34" s="21" t="s">
        <v>631</v>
      </c>
    </row>
    <row r="35" spans="1:27" s="21" customFormat="1" ht="18" customHeight="1">
      <c r="B35" s="21" t="s">
        <v>66</v>
      </c>
      <c r="C35" s="22"/>
      <c r="D35" s="558"/>
      <c r="E35" s="558"/>
      <c r="F35" s="558"/>
      <c r="G35" s="22"/>
      <c r="H35" s="22"/>
      <c r="I35" s="22"/>
      <c r="J35" s="22"/>
      <c r="K35" s="22"/>
      <c r="M35" s="21" t="s">
        <v>632</v>
      </c>
    </row>
    <row r="36" spans="1:27" s="21" customFormat="1" ht="18" customHeight="1">
      <c r="B36" s="21" t="s">
        <v>67</v>
      </c>
      <c r="C36" s="22"/>
      <c r="D36" s="558"/>
      <c r="E36" s="558"/>
      <c r="F36" s="558"/>
      <c r="G36" s="22"/>
      <c r="H36" s="22"/>
      <c r="I36" s="22"/>
      <c r="J36" s="22"/>
      <c r="K36" s="22"/>
      <c r="M36" s="21" t="s">
        <v>632</v>
      </c>
      <c r="Z36" s="21" t="s">
        <v>59</v>
      </c>
      <c r="AA36" s="21" t="s">
        <v>64</v>
      </c>
    </row>
    <row r="37" spans="1:27" s="21" customFormat="1" ht="18" customHeight="1">
      <c r="B37" s="21" t="s">
        <v>68</v>
      </c>
      <c r="C37" s="22"/>
      <c r="D37" s="558"/>
      <c r="E37" s="558"/>
      <c r="F37" s="558"/>
      <c r="G37" s="22"/>
      <c r="H37" s="22"/>
      <c r="I37" s="22"/>
      <c r="J37" s="22"/>
      <c r="K37" s="22"/>
      <c r="M37" s="21" t="s">
        <v>632</v>
      </c>
      <c r="Z37" s="21" t="s">
        <v>60</v>
      </c>
      <c r="AA37" s="21" t="s">
        <v>65</v>
      </c>
    </row>
    <row r="38" spans="1:27" s="21" customFormat="1" ht="18" customHeight="1">
      <c r="B38" s="21" t="s">
        <v>69</v>
      </c>
      <c r="C38" s="22"/>
      <c r="D38" s="558"/>
      <c r="E38" s="558"/>
      <c r="F38" s="558"/>
      <c r="G38" s="22"/>
      <c r="H38" s="22"/>
      <c r="I38" s="22"/>
      <c r="J38" s="22"/>
      <c r="K38" s="22"/>
      <c r="M38" s="21" t="s">
        <v>632</v>
      </c>
    </row>
    <row r="39" spans="1:27" s="21" customFormat="1" ht="18" customHeight="1">
      <c r="C39" s="22"/>
      <c r="D39" s="22"/>
      <c r="E39" s="22"/>
      <c r="F39" s="22"/>
      <c r="G39" s="22"/>
      <c r="H39" s="22"/>
      <c r="I39" s="22"/>
      <c r="J39" s="22"/>
      <c r="K39" s="22"/>
    </row>
    <row r="40" spans="1:27" s="21" customFormat="1" ht="18" customHeight="1">
      <c r="A40" s="21" t="s">
        <v>76</v>
      </c>
      <c r="B40" s="22"/>
      <c r="C40" s="22"/>
      <c r="D40" s="22"/>
      <c r="E40" s="22"/>
      <c r="F40" s="22"/>
      <c r="G40" s="22"/>
      <c r="H40" s="22"/>
      <c r="I40" s="22"/>
      <c r="J40" s="22"/>
      <c r="K40" s="22"/>
    </row>
    <row r="41" spans="1:27" s="21" customFormat="1" ht="22.5" customHeight="1">
      <c r="B41" s="21" t="s">
        <v>74</v>
      </c>
      <c r="D41" s="559"/>
      <c r="E41" s="559"/>
      <c r="F41" s="22"/>
      <c r="G41" s="22"/>
      <c r="H41" s="22"/>
      <c r="I41" s="22"/>
      <c r="J41" s="22"/>
      <c r="K41" s="22"/>
      <c r="M41" s="21" t="s">
        <v>61</v>
      </c>
    </row>
    <row r="42" spans="1:27" s="21" customFormat="1" ht="24" customHeight="1">
      <c r="B42" s="21" t="s">
        <v>75</v>
      </c>
      <c r="C42" s="22"/>
      <c r="D42" s="557"/>
      <c r="E42" s="557"/>
      <c r="F42" s="557"/>
      <c r="G42" s="557"/>
      <c r="H42" s="557"/>
      <c r="I42" s="557"/>
      <c r="J42" s="22"/>
      <c r="K42" s="22"/>
      <c r="M42" s="21" t="s">
        <v>73</v>
      </c>
    </row>
    <row r="43" spans="1:27" s="21" customFormat="1" ht="18" customHeight="1">
      <c r="B43" s="22"/>
      <c r="C43" s="22"/>
      <c r="D43" s="22"/>
      <c r="E43" s="22"/>
      <c r="F43" s="22"/>
      <c r="G43" s="22"/>
      <c r="H43" s="22"/>
      <c r="I43" s="22"/>
      <c r="J43" s="22"/>
      <c r="K43" s="22"/>
    </row>
    <row r="44" spans="1:27" s="21" customFormat="1" ht="18" customHeight="1">
      <c r="B44" s="22"/>
      <c r="C44" s="22"/>
      <c r="D44" s="22"/>
      <c r="E44" s="22"/>
      <c r="F44" s="22"/>
      <c r="G44" s="22"/>
      <c r="H44" s="22"/>
      <c r="I44" s="22"/>
      <c r="J44" s="22"/>
      <c r="K44" s="22"/>
    </row>
    <row r="45" spans="1:27" s="21" customFormat="1" ht="18" customHeight="1">
      <c r="B45" s="22"/>
      <c r="C45" s="22"/>
      <c r="D45" s="22"/>
      <c r="E45" s="22"/>
      <c r="F45" s="22"/>
      <c r="G45" s="22"/>
      <c r="H45" s="22"/>
      <c r="I45" s="22"/>
      <c r="J45" s="22"/>
      <c r="K45" s="22"/>
    </row>
    <row r="46" spans="1:27" s="21" customFormat="1" ht="18" customHeight="1">
      <c r="B46" s="22"/>
      <c r="C46" s="22"/>
      <c r="D46" s="22"/>
      <c r="E46" s="22"/>
      <c r="F46" s="22"/>
      <c r="G46" s="22"/>
      <c r="H46" s="22"/>
      <c r="I46" s="22"/>
      <c r="J46" s="22"/>
      <c r="K46" s="22"/>
    </row>
    <row r="47" spans="1:27" s="21" customFormat="1" ht="18" customHeight="1">
      <c r="A47" s="556"/>
      <c r="B47" s="556"/>
      <c r="C47" s="556"/>
      <c r="D47" s="556"/>
      <c r="E47" s="556"/>
      <c r="F47" s="556"/>
      <c r="G47" s="556"/>
      <c r="H47" s="556"/>
      <c r="I47" s="556"/>
      <c r="J47" s="556"/>
      <c r="K47" s="556"/>
    </row>
    <row r="48" spans="1:27" s="21" customFormat="1" ht="50.1" customHeight="1">
      <c r="A48" s="23"/>
    </row>
    <row r="49" spans="1:12" s="21" customFormat="1" ht="18" customHeight="1">
      <c r="A49" s="23"/>
    </row>
    <row r="50" spans="1:12" s="21" customFormat="1" ht="18" customHeight="1"/>
    <row r="51" spans="1:12" s="21" customFormat="1"/>
    <row r="52" spans="1:12" s="21" customFormat="1"/>
    <row r="53" spans="1:12" s="21" customFormat="1"/>
    <row r="54" spans="1:12" s="21" customFormat="1"/>
    <row r="55" spans="1:12" s="21" customFormat="1"/>
    <row r="56" spans="1:12" s="21" customFormat="1"/>
    <row r="57" spans="1:12" s="21" customFormat="1"/>
    <row r="58" spans="1:12" s="21" customFormat="1"/>
    <row r="59" spans="1:12" s="21" customFormat="1"/>
    <row r="60" spans="1:12" s="21" customFormat="1"/>
    <row r="61" spans="1:12" s="21" customFormat="1"/>
    <row r="62" spans="1:12" s="21" customFormat="1"/>
    <row r="63" spans="1:12" s="21" customFormat="1"/>
    <row r="64" spans="1:12" s="21" customFormat="1">
      <c r="A64" s="20"/>
      <c r="B64" s="20"/>
      <c r="C64" s="20"/>
      <c r="D64" s="20"/>
      <c r="E64" s="20"/>
      <c r="F64" s="20"/>
      <c r="G64" s="20"/>
      <c r="H64" s="20"/>
      <c r="I64" s="20"/>
      <c r="J64" s="20"/>
      <c r="K64" s="20"/>
      <c r="L64" s="20"/>
    </row>
    <row r="65" spans="25:25">
      <c r="Y65" s="21"/>
    </row>
    <row r="66" spans="25:25">
      <c r="Y66" s="21"/>
    </row>
  </sheetData>
  <sheetProtection selectLockedCells="1" selectUnlockedCells="1"/>
  <mergeCells count="28">
    <mergeCell ref="H1:K1"/>
    <mergeCell ref="E27:F27"/>
    <mergeCell ref="E30:F30"/>
    <mergeCell ref="E31:F31"/>
    <mergeCell ref="E28:F28"/>
    <mergeCell ref="E29:F29"/>
    <mergeCell ref="E23:F23"/>
    <mergeCell ref="E26:F26"/>
    <mergeCell ref="A15:J15"/>
    <mergeCell ref="E20:F20"/>
    <mergeCell ref="D14:H14"/>
    <mergeCell ref="E19:F19"/>
    <mergeCell ref="E21:F21"/>
    <mergeCell ref="E22:F22"/>
    <mergeCell ref="E17:F17"/>
    <mergeCell ref="E18:F18"/>
    <mergeCell ref="A2:K2"/>
    <mergeCell ref="E4:J4"/>
    <mergeCell ref="E6:J6"/>
    <mergeCell ref="A47:K47"/>
    <mergeCell ref="D34:F34"/>
    <mergeCell ref="D35:F35"/>
    <mergeCell ref="D36:F36"/>
    <mergeCell ref="D37:F37"/>
    <mergeCell ref="D38:F38"/>
    <mergeCell ref="D41:E41"/>
    <mergeCell ref="D42:I42"/>
    <mergeCell ref="E5:F5"/>
  </mergeCells>
  <phoneticPr fontId="2"/>
  <dataValidations count="3">
    <dataValidation type="list" allowBlank="1" showInputMessage="1" showErrorMessage="1" sqref="D41" xr:uid="{00000000-0002-0000-0500-000000000000}">
      <formula1>$Z$36:$Z$37</formula1>
    </dataValidation>
    <dataValidation type="list" allowBlank="1" showInputMessage="1" showErrorMessage="1" sqref="D34" xr:uid="{00000000-0002-0000-0500-000001000000}">
      <formula1>$AA$36:$AA$37</formula1>
    </dataValidation>
    <dataValidation type="list" allowBlank="1" showInputMessage="1" showErrorMessage="1" sqref="E5" xr:uid="{00000000-0002-0000-0500-000002000000}">
      <formula1>"あり,なし"</formula1>
    </dataValidation>
  </dataValidations>
  <printOptions horizontalCentered="1" verticalCentered="1"/>
  <pageMargins left="0.7" right="0.7" top="0.75" bottom="0.75" header="0.51180555555555551" footer="0.51180555555555551"/>
  <pageSetup paperSize="9" firstPageNumber="0" orientation="portrait" horizontalDpi="300" verticalDpi="300" r:id="rId1"/>
  <headerFooter alignWithMargins="0"/>
  <rowBreaks count="1" manualBreakCount="1">
    <brk id="3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2"/>
  <sheetViews>
    <sheetView view="pageBreakPreview" zoomScale="115" zoomScaleNormal="100" zoomScaleSheetLayoutView="115" workbookViewId="0"/>
  </sheetViews>
  <sheetFormatPr defaultRowHeight="13.5"/>
  <cols>
    <col min="1" max="1" width="3.25" customWidth="1"/>
    <col min="2" max="2" width="13.5" customWidth="1"/>
    <col min="9" max="9" width="15" customWidth="1"/>
    <col min="10" max="10" width="4.375" customWidth="1"/>
  </cols>
  <sheetData>
    <row r="1" spans="1:11" ht="14.25">
      <c r="A1" s="1" t="s">
        <v>633</v>
      </c>
      <c r="F1" s="535">
        <f>'1'!$F$10</f>
        <v>0</v>
      </c>
      <c r="G1" s="535"/>
      <c r="H1" s="535"/>
      <c r="I1" s="535"/>
      <c r="J1" s="64"/>
    </row>
    <row r="2" spans="1:11" ht="14.25">
      <c r="A2" s="1"/>
    </row>
    <row r="3" spans="1:11" ht="17.25">
      <c r="A3" s="529" t="s">
        <v>82</v>
      </c>
      <c r="B3" s="529"/>
      <c r="C3" s="529"/>
      <c r="D3" s="529"/>
      <c r="E3" s="529"/>
      <c r="F3" s="529"/>
      <c r="G3" s="529"/>
      <c r="H3" s="529"/>
      <c r="I3" s="529"/>
      <c r="J3" s="351"/>
    </row>
    <row r="4" spans="1:11" s="12" customFormat="1">
      <c r="A4"/>
      <c r="B4"/>
      <c r="C4"/>
      <c r="D4"/>
      <c r="E4"/>
      <c r="F4"/>
      <c r="G4"/>
      <c r="H4"/>
    </row>
    <row r="5" spans="1:11" s="12" customFormat="1">
      <c r="A5" s="12" t="s">
        <v>117</v>
      </c>
    </row>
    <row r="6" spans="1:11" s="12" customFormat="1" ht="21" customHeight="1">
      <c r="B6" s="596" t="s">
        <v>116</v>
      </c>
      <c r="C6" s="596"/>
      <c r="D6" s="596"/>
      <c r="E6" s="596"/>
      <c r="F6" s="596"/>
      <c r="G6" s="596"/>
    </row>
    <row r="7" spans="1:11" s="12" customFormat="1"/>
    <row r="8" spans="1:11" s="12" customFormat="1">
      <c r="A8" s="12" t="s">
        <v>121</v>
      </c>
    </row>
    <row r="9" spans="1:11" s="12" customFormat="1" ht="18" customHeight="1">
      <c r="B9" s="594" t="s">
        <v>118</v>
      </c>
      <c r="C9" s="594"/>
      <c r="D9" s="594"/>
      <c r="E9" s="594"/>
      <c r="F9" s="594"/>
      <c r="G9" s="594"/>
      <c r="H9" s="594"/>
      <c r="I9" s="594"/>
      <c r="J9" s="354"/>
      <c r="K9" s="12" t="s">
        <v>151</v>
      </c>
    </row>
    <row r="10" spans="1:11" s="12" customFormat="1" ht="18" customHeight="1">
      <c r="A10" s="12" t="s">
        <v>83</v>
      </c>
      <c r="B10" s="595"/>
      <c r="C10" s="595"/>
      <c r="D10" s="595"/>
      <c r="E10" s="595"/>
      <c r="F10" s="595"/>
      <c r="G10" s="595"/>
      <c r="H10" s="595"/>
      <c r="I10" s="595"/>
      <c r="J10" s="354"/>
    </row>
    <row r="11" spans="1:11" s="12" customFormat="1"/>
    <row r="12" spans="1:11" s="12" customFormat="1">
      <c r="A12" s="12" t="s">
        <v>84</v>
      </c>
    </row>
    <row r="13" spans="1:11" s="12" customFormat="1">
      <c r="B13" s="12" t="s">
        <v>119</v>
      </c>
      <c r="D13" s="596"/>
      <c r="E13" s="596"/>
      <c r="F13" s="596"/>
      <c r="G13" s="596"/>
    </row>
    <row r="14" spans="1:11" s="12" customFormat="1">
      <c r="B14" s="12" t="s">
        <v>120</v>
      </c>
      <c r="D14" s="596"/>
      <c r="E14" s="596"/>
      <c r="F14" s="596"/>
      <c r="G14" s="596"/>
    </row>
    <row r="15" spans="1:11" s="12" customFormat="1"/>
    <row r="16" spans="1:11" s="12" customFormat="1">
      <c r="A16" s="12" t="s">
        <v>85</v>
      </c>
    </row>
    <row r="17" spans="1:15" s="12" customFormat="1" ht="31.5">
      <c r="A17" s="33"/>
      <c r="B17" s="34" t="s">
        <v>86</v>
      </c>
      <c r="C17" s="34" t="s">
        <v>87</v>
      </c>
      <c r="D17" s="34" t="s">
        <v>88</v>
      </c>
      <c r="E17" s="34" t="s">
        <v>89</v>
      </c>
      <c r="F17" s="34" t="s">
        <v>90</v>
      </c>
      <c r="G17" s="34" t="s">
        <v>91</v>
      </c>
      <c r="H17" s="34" t="s">
        <v>92</v>
      </c>
      <c r="I17" s="35" t="s">
        <v>141</v>
      </c>
      <c r="J17" s="413"/>
    </row>
    <row r="18" spans="1:15" s="12" customFormat="1" ht="21.75" customHeight="1">
      <c r="A18" s="589" t="s">
        <v>94</v>
      </c>
      <c r="B18" s="47"/>
      <c r="C18" s="47"/>
      <c r="D18" s="47"/>
      <c r="E18" s="48"/>
      <c r="F18" s="48"/>
      <c r="G18" s="48"/>
      <c r="H18" s="48"/>
      <c r="I18" s="47"/>
      <c r="J18" s="414"/>
    </row>
    <row r="19" spans="1:15" s="12" customFormat="1" ht="21.75" customHeight="1">
      <c r="A19" s="589"/>
      <c r="B19" s="49"/>
      <c r="C19" s="49"/>
      <c r="D19" s="49"/>
      <c r="E19" s="50"/>
      <c r="F19" s="50"/>
      <c r="G19" s="50"/>
      <c r="H19" s="50"/>
      <c r="I19" s="49"/>
      <c r="J19" s="414"/>
    </row>
    <row r="20" spans="1:15" s="12" customFormat="1" ht="21.75" customHeight="1">
      <c r="A20" s="589"/>
      <c r="B20" s="49"/>
      <c r="C20" s="49"/>
      <c r="D20" s="49"/>
      <c r="E20" s="50"/>
      <c r="F20" s="50"/>
      <c r="G20" s="50"/>
      <c r="H20" s="50"/>
      <c r="I20" s="49"/>
      <c r="J20" s="414"/>
      <c r="O20" s="12" t="s">
        <v>126</v>
      </c>
    </row>
    <row r="21" spans="1:15" s="12" customFormat="1" ht="21.75" customHeight="1">
      <c r="A21" s="589"/>
      <c r="B21" s="49"/>
      <c r="C21" s="49"/>
      <c r="D21" s="49"/>
      <c r="E21" s="50"/>
      <c r="F21" s="50"/>
      <c r="G21" s="50"/>
      <c r="H21" s="50"/>
      <c r="I21" s="49"/>
      <c r="J21" s="414"/>
      <c r="O21" s="12" t="s">
        <v>127</v>
      </c>
    </row>
    <row r="22" spans="1:15" s="12" customFormat="1" ht="21.75" customHeight="1">
      <c r="A22" s="589"/>
      <c r="B22" s="49"/>
      <c r="C22" s="49"/>
      <c r="D22" s="49"/>
      <c r="E22" s="50"/>
      <c r="F22" s="50"/>
      <c r="G22" s="50"/>
      <c r="H22" s="50"/>
      <c r="I22" s="49"/>
      <c r="J22" s="414"/>
      <c r="O22" s="12" t="s">
        <v>128</v>
      </c>
    </row>
    <row r="23" spans="1:15" s="12" customFormat="1" ht="21.75" customHeight="1">
      <c r="A23" s="589"/>
      <c r="B23" s="49"/>
      <c r="C23" s="49"/>
      <c r="D23" s="49"/>
      <c r="E23" s="50"/>
      <c r="F23" s="50"/>
      <c r="G23" s="50"/>
      <c r="H23" s="50"/>
      <c r="I23" s="49"/>
      <c r="J23" s="414"/>
      <c r="O23" s="12" t="s">
        <v>129</v>
      </c>
    </row>
    <row r="24" spans="1:15" s="12" customFormat="1" ht="21.75" customHeight="1">
      <c r="A24" s="589"/>
      <c r="B24" s="49"/>
      <c r="C24" s="49"/>
      <c r="D24" s="49"/>
      <c r="E24" s="50"/>
      <c r="F24" s="50"/>
      <c r="G24" s="50"/>
      <c r="H24" s="50"/>
      <c r="I24" s="49"/>
      <c r="J24" s="414"/>
      <c r="O24" s="12" t="s">
        <v>130</v>
      </c>
    </row>
    <row r="25" spans="1:15" s="12" customFormat="1" ht="21.75" customHeight="1">
      <c r="A25" s="589"/>
      <c r="B25" s="49"/>
      <c r="C25" s="49"/>
      <c r="D25" s="49"/>
      <c r="E25" s="50"/>
      <c r="F25" s="50"/>
      <c r="G25" s="50"/>
      <c r="H25" s="50"/>
      <c r="I25" s="49"/>
      <c r="J25" s="414"/>
      <c r="O25" s="12" t="s">
        <v>131</v>
      </c>
    </row>
    <row r="26" spans="1:15" s="12" customFormat="1" ht="21.75" customHeight="1">
      <c r="A26" s="589"/>
      <c r="B26" s="49"/>
      <c r="C26" s="49"/>
      <c r="D26" s="49"/>
      <c r="E26" s="50"/>
      <c r="F26" s="50"/>
      <c r="G26" s="50"/>
      <c r="H26" s="50"/>
      <c r="I26" s="49"/>
      <c r="J26" s="414"/>
      <c r="O26" s="12" t="s">
        <v>132</v>
      </c>
    </row>
    <row r="27" spans="1:15" s="12" customFormat="1" ht="21.75" customHeight="1">
      <c r="A27" s="589"/>
      <c r="B27" s="49"/>
      <c r="C27" s="49"/>
      <c r="D27" s="49"/>
      <c r="E27" s="50"/>
      <c r="F27" s="50"/>
      <c r="G27" s="50"/>
      <c r="H27" s="50"/>
      <c r="I27" s="49"/>
      <c r="J27" s="414"/>
      <c r="O27" s="12" t="s">
        <v>133</v>
      </c>
    </row>
    <row r="28" spans="1:15" s="12" customFormat="1" ht="21.75" customHeight="1">
      <c r="A28" s="589"/>
      <c r="B28" s="51"/>
      <c r="C28" s="51"/>
      <c r="D28" s="51"/>
      <c r="E28" s="52"/>
      <c r="F28" s="52"/>
      <c r="G28" s="52"/>
      <c r="H28" s="52"/>
      <c r="I28" s="51"/>
      <c r="J28" s="414"/>
      <c r="O28" s="12" t="s">
        <v>134</v>
      </c>
    </row>
    <row r="29" spans="1:15">
      <c r="A29" s="12" t="s">
        <v>138</v>
      </c>
      <c r="O29" s="12" t="s">
        <v>135</v>
      </c>
    </row>
    <row r="30" spans="1:15" s="12" customFormat="1">
      <c r="B30" s="12" t="s">
        <v>122</v>
      </c>
    </row>
    <row r="31" spans="1:15" s="12" customFormat="1">
      <c r="B31" s="12" t="s">
        <v>123</v>
      </c>
    </row>
    <row r="32" spans="1:15" s="12" customFormat="1">
      <c r="B32" s="12" t="s">
        <v>124</v>
      </c>
    </row>
    <row r="33" spans="1:15" s="12" customFormat="1">
      <c r="A33" s="12" t="s">
        <v>139</v>
      </c>
      <c r="B33" s="27"/>
      <c r="C33" s="31"/>
      <c r="D33" s="31"/>
      <c r="E33" s="30"/>
      <c r="F33" s="30"/>
      <c r="G33" s="30"/>
      <c r="H33" s="30"/>
      <c r="I33" s="30"/>
      <c r="J33" s="30"/>
    </row>
    <row r="34" spans="1:15" s="12" customFormat="1">
      <c r="B34" s="12" t="s">
        <v>125</v>
      </c>
    </row>
    <row r="35" spans="1:15" s="12" customFormat="1"/>
    <row r="36" spans="1:15" s="12" customFormat="1" ht="52.5" customHeight="1">
      <c r="A36" s="33"/>
      <c r="B36" s="34" t="s">
        <v>86</v>
      </c>
      <c r="C36" s="34" t="s">
        <v>87</v>
      </c>
      <c r="D36" s="34" t="s">
        <v>88</v>
      </c>
      <c r="E36" s="34" t="s">
        <v>96</v>
      </c>
      <c r="F36" s="34" t="s">
        <v>97</v>
      </c>
      <c r="G36" s="34" t="s">
        <v>92</v>
      </c>
      <c r="H36" s="590" t="s">
        <v>93</v>
      </c>
      <c r="I36" s="590"/>
      <c r="J36" s="415"/>
    </row>
    <row r="37" spans="1:15" s="12" customFormat="1" ht="21" customHeight="1">
      <c r="A37" s="589" t="s">
        <v>98</v>
      </c>
      <c r="B37" s="47"/>
      <c r="C37" s="47"/>
      <c r="D37" s="47"/>
      <c r="E37" s="48"/>
      <c r="F37" s="48"/>
      <c r="G37" s="48"/>
      <c r="H37" s="591"/>
      <c r="I37" s="591"/>
      <c r="J37" s="416"/>
    </row>
    <row r="38" spans="1:15" s="12" customFormat="1" ht="21" customHeight="1">
      <c r="A38" s="589"/>
      <c r="B38" s="49"/>
      <c r="C38" s="49"/>
      <c r="D38" s="49"/>
      <c r="E38" s="50"/>
      <c r="F38" s="50"/>
      <c r="G38" s="50"/>
      <c r="H38" s="592"/>
      <c r="I38" s="592"/>
      <c r="J38" s="416"/>
    </row>
    <row r="39" spans="1:15" s="12" customFormat="1" ht="21" customHeight="1">
      <c r="A39" s="589"/>
      <c r="B39" s="49"/>
      <c r="C39" s="49"/>
      <c r="D39" s="49"/>
      <c r="E39" s="50"/>
      <c r="F39" s="50"/>
      <c r="G39" s="50"/>
      <c r="H39" s="592"/>
      <c r="I39" s="592"/>
      <c r="J39" s="416"/>
    </row>
    <row r="40" spans="1:15" s="12" customFormat="1" ht="21" customHeight="1">
      <c r="A40" s="589"/>
      <c r="B40" s="51"/>
      <c r="C40" s="51"/>
      <c r="D40" s="51"/>
      <c r="E40" s="52"/>
      <c r="F40" s="52"/>
      <c r="G40" s="52"/>
      <c r="H40" s="593"/>
      <c r="I40" s="593"/>
      <c r="J40" s="416"/>
    </row>
    <row r="41" spans="1:15">
      <c r="A41" s="12" t="s">
        <v>138</v>
      </c>
      <c r="O41" s="12" t="s">
        <v>135</v>
      </c>
    </row>
    <row r="42" spans="1:15" s="12" customFormat="1">
      <c r="A42" s="38"/>
      <c r="B42" s="6" t="s">
        <v>136</v>
      </c>
      <c r="C42" s="31"/>
      <c r="D42" s="31"/>
      <c r="E42" s="30"/>
      <c r="F42" s="30"/>
      <c r="G42" s="30"/>
      <c r="H42" s="30"/>
      <c r="I42" s="30"/>
      <c r="J42" s="30"/>
    </row>
    <row r="43" spans="1:15" s="12" customFormat="1">
      <c r="A43" s="38"/>
      <c r="B43" s="27" t="s">
        <v>137</v>
      </c>
      <c r="C43" s="31"/>
      <c r="D43" s="31"/>
      <c r="E43" s="30"/>
      <c r="F43" s="30"/>
      <c r="G43" s="30"/>
      <c r="H43" s="30"/>
      <c r="I43" s="30"/>
      <c r="J43" s="30"/>
    </row>
    <row r="44" spans="1:15" s="12" customFormat="1">
      <c r="A44" s="12" t="s">
        <v>139</v>
      </c>
      <c r="B44" s="27"/>
      <c r="C44" s="31"/>
      <c r="D44" s="31"/>
      <c r="E44" s="30"/>
      <c r="F44" s="30"/>
      <c r="G44" s="30"/>
      <c r="H44" s="30"/>
      <c r="I44" s="30"/>
      <c r="J44" s="30"/>
    </row>
    <row r="45" spans="1:15" s="12" customFormat="1">
      <c r="A45" s="38"/>
      <c r="B45" s="27" t="s">
        <v>95</v>
      </c>
      <c r="C45" s="31"/>
      <c r="D45" s="31"/>
      <c r="E45" s="30"/>
      <c r="F45" s="30"/>
      <c r="G45" s="30"/>
      <c r="H45" s="30"/>
      <c r="I45" s="30"/>
      <c r="J45" s="30"/>
    </row>
    <row r="46" spans="1:15" s="12" customFormat="1" ht="15.75" customHeight="1">
      <c r="A46" s="38"/>
      <c r="B46" s="31"/>
      <c r="C46" s="31"/>
      <c r="D46" s="31"/>
      <c r="E46" s="30"/>
      <c r="F46" s="30"/>
      <c r="G46" s="30"/>
      <c r="H46" s="30"/>
      <c r="I46" s="30"/>
      <c r="J46" s="30"/>
    </row>
    <row r="47" spans="1:15" s="12" customFormat="1">
      <c r="A47" s="12" t="s">
        <v>99</v>
      </c>
    </row>
    <row r="48" spans="1:15" s="12" customFormat="1">
      <c r="B48" s="12" t="s">
        <v>140</v>
      </c>
      <c r="D48" s="29"/>
      <c r="E48" s="12" t="s">
        <v>72</v>
      </c>
    </row>
    <row r="49" spans="1:10" s="12" customFormat="1"/>
    <row r="50" spans="1:10" s="12" customFormat="1">
      <c r="A50" s="12" t="s">
        <v>100</v>
      </c>
    </row>
    <row r="51" spans="1:10" s="12" customFormat="1" ht="103.5" customHeight="1">
      <c r="B51" s="576" t="s">
        <v>142</v>
      </c>
      <c r="C51" s="577"/>
      <c r="D51" s="577"/>
      <c r="E51" s="577"/>
      <c r="F51" s="577"/>
      <c r="G51" s="577"/>
      <c r="H51" s="577"/>
      <c r="I51" s="578"/>
      <c r="J51" s="354"/>
    </row>
    <row r="52" spans="1:10" s="12" customFormat="1"/>
    <row r="53" spans="1:10" s="12" customFormat="1">
      <c r="A53" s="12" t="s">
        <v>101</v>
      </c>
    </row>
    <row r="54" spans="1:10" s="12" customFormat="1" ht="102.75" customHeight="1">
      <c r="B54" s="576" t="s">
        <v>142</v>
      </c>
      <c r="C54" s="577"/>
      <c r="D54" s="577"/>
      <c r="E54" s="577"/>
      <c r="F54" s="577"/>
      <c r="G54" s="577"/>
      <c r="H54" s="577"/>
      <c r="I54" s="578"/>
      <c r="J54" s="354"/>
    </row>
    <row r="55" spans="1:10" s="12" customFormat="1"/>
    <row r="56" spans="1:10" s="12" customFormat="1">
      <c r="A56" s="12" t="s">
        <v>102</v>
      </c>
    </row>
    <row r="57" spans="1:10" s="12" customFormat="1">
      <c r="A57" s="12" t="s">
        <v>103</v>
      </c>
    </row>
    <row r="58" spans="1:10" s="12" customFormat="1" ht="21.75" customHeight="1">
      <c r="B58" s="588" t="s">
        <v>104</v>
      </c>
      <c r="C58" s="36" t="s">
        <v>105</v>
      </c>
      <c r="D58" s="569"/>
      <c r="E58" s="570"/>
      <c r="F58" s="570"/>
      <c r="G58" s="570"/>
      <c r="H58" s="570"/>
      <c r="I58" s="571"/>
      <c r="J58" s="417"/>
    </row>
    <row r="59" spans="1:10" s="12" customFormat="1">
      <c r="B59" s="588"/>
      <c r="C59" s="37" t="s">
        <v>106</v>
      </c>
      <c r="D59" s="53"/>
      <c r="E59" s="41" t="s">
        <v>42</v>
      </c>
      <c r="F59" s="37" t="s">
        <v>107</v>
      </c>
      <c r="G59" s="567"/>
      <c r="H59" s="568"/>
      <c r="I59" s="41" t="s">
        <v>143</v>
      </c>
      <c r="J59" s="75"/>
    </row>
    <row r="60" spans="1:10" s="12" customFormat="1" ht="22.5" customHeight="1">
      <c r="B60" s="588"/>
      <c r="C60" s="36" t="s">
        <v>105</v>
      </c>
      <c r="D60" s="569"/>
      <c r="E60" s="570"/>
      <c r="F60" s="570"/>
      <c r="G60" s="570"/>
      <c r="H60" s="570"/>
      <c r="I60" s="571"/>
      <c r="J60" s="417"/>
    </row>
    <row r="61" spans="1:10" s="12" customFormat="1">
      <c r="B61" s="588"/>
      <c r="C61" s="37" t="s">
        <v>106</v>
      </c>
      <c r="D61" s="53"/>
      <c r="E61" s="41" t="s">
        <v>42</v>
      </c>
      <c r="F61" s="37" t="s">
        <v>107</v>
      </c>
      <c r="G61" s="567"/>
      <c r="H61" s="568"/>
      <c r="I61" s="41" t="s">
        <v>143</v>
      </c>
      <c r="J61" s="75"/>
    </row>
    <row r="62" spans="1:10" s="12" customFormat="1" ht="21.75" customHeight="1">
      <c r="B62" s="588" t="s">
        <v>108</v>
      </c>
      <c r="C62" s="32" t="s">
        <v>105</v>
      </c>
      <c r="D62" s="569"/>
      <c r="E62" s="570"/>
      <c r="F62" s="570"/>
      <c r="G62" s="570"/>
      <c r="H62" s="570"/>
      <c r="I62" s="571"/>
      <c r="J62" s="417"/>
    </row>
    <row r="63" spans="1:10" s="12" customFormat="1">
      <c r="B63" s="588"/>
      <c r="C63" s="32" t="s">
        <v>109</v>
      </c>
      <c r="D63" s="53"/>
      <c r="E63" s="41" t="s">
        <v>42</v>
      </c>
      <c r="F63" s="37" t="s">
        <v>150</v>
      </c>
      <c r="G63" s="567"/>
      <c r="H63" s="568"/>
      <c r="I63" s="41" t="s">
        <v>143</v>
      </c>
      <c r="J63" s="75"/>
    </row>
    <row r="64" spans="1:10" s="12" customFormat="1" ht="21.75" customHeight="1">
      <c r="B64" s="588"/>
      <c r="C64" s="32" t="s">
        <v>105</v>
      </c>
      <c r="D64" s="569"/>
      <c r="E64" s="570"/>
      <c r="F64" s="570"/>
      <c r="G64" s="570"/>
      <c r="H64" s="570"/>
      <c r="I64" s="571"/>
      <c r="J64" s="417"/>
    </row>
    <row r="65" spans="1:11" s="12" customFormat="1">
      <c r="B65" s="588"/>
      <c r="C65" s="32" t="s">
        <v>109</v>
      </c>
      <c r="D65" s="53"/>
      <c r="E65" s="41" t="s">
        <v>42</v>
      </c>
      <c r="F65" s="37" t="s">
        <v>150</v>
      </c>
      <c r="G65" s="567"/>
      <c r="H65" s="568"/>
      <c r="I65" s="41" t="s">
        <v>143</v>
      </c>
      <c r="J65" s="75"/>
    </row>
    <row r="66" spans="1:11" s="12" customFormat="1" ht="32.25" customHeight="1" thickBot="1">
      <c r="B66" s="585" t="s">
        <v>110</v>
      </c>
      <c r="C66" s="585"/>
      <c r="D66" s="586"/>
      <c r="E66" s="587"/>
      <c r="F66" s="587"/>
      <c r="G66" s="587"/>
      <c r="H66" s="587"/>
      <c r="I66" s="42" t="s">
        <v>143</v>
      </c>
      <c r="J66" s="75"/>
      <c r="K66" s="12" t="s">
        <v>154</v>
      </c>
    </row>
    <row r="67" spans="1:11" s="12" customFormat="1" ht="32.25" customHeight="1" thickTop="1">
      <c r="B67" s="40" t="s">
        <v>144</v>
      </c>
      <c r="C67" s="572">
        <f>SUM(D66,G65,G63,G61,H59)</f>
        <v>0</v>
      </c>
      <c r="D67" s="573"/>
      <c r="E67" s="573"/>
      <c r="F67" s="573"/>
      <c r="G67" s="573"/>
      <c r="H67" s="573"/>
      <c r="I67" s="45" t="s">
        <v>143</v>
      </c>
      <c r="J67" s="75"/>
    </row>
    <row r="68" spans="1:11" s="12" customFormat="1">
      <c r="B68" s="12" t="s">
        <v>152</v>
      </c>
    </row>
    <row r="69" spans="1:11" s="12" customFormat="1">
      <c r="B69" s="12" t="s">
        <v>153</v>
      </c>
    </row>
    <row r="70" spans="1:11" s="12" customFormat="1"/>
    <row r="71" spans="1:11" s="12" customFormat="1">
      <c r="A71" s="12" t="s">
        <v>111</v>
      </c>
    </row>
    <row r="72" spans="1:11" s="12" customFormat="1">
      <c r="B72" s="579" t="s">
        <v>112</v>
      </c>
      <c r="C72" s="32" t="s">
        <v>113</v>
      </c>
      <c r="D72" s="581"/>
      <c r="E72" s="582"/>
      <c r="F72" s="32" t="s">
        <v>114</v>
      </c>
      <c r="G72" s="563"/>
      <c r="H72" s="564"/>
      <c r="I72" s="39" t="s">
        <v>44</v>
      </c>
      <c r="J72" s="75"/>
      <c r="K72" s="12" t="s">
        <v>155</v>
      </c>
    </row>
    <row r="73" spans="1:11" s="12" customFormat="1">
      <c r="B73" s="579"/>
      <c r="C73" s="32" t="s">
        <v>113</v>
      </c>
      <c r="D73" s="581"/>
      <c r="E73" s="582"/>
      <c r="F73" s="32" t="s">
        <v>114</v>
      </c>
      <c r="G73" s="563"/>
      <c r="H73" s="564"/>
      <c r="I73" s="39" t="s">
        <v>44</v>
      </c>
      <c r="J73" s="75"/>
    </row>
    <row r="74" spans="1:11" s="12" customFormat="1" ht="14.25" thickBot="1">
      <c r="B74" s="580"/>
      <c r="C74" s="44" t="s">
        <v>113</v>
      </c>
      <c r="D74" s="583"/>
      <c r="E74" s="584"/>
      <c r="F74" s="44" t="s">
        <v>114</v>
      </c>
      <c r="G74" s="563"/>
      <c r="H74" s="564"/>
      <c r="I74" s="42" t="s">
        <v>44</v>
      </c>
      <c r="J74" s="75"/>
    </row>
    <row r="75" spans="1:11" s="12" customFormat="1" ht="14.25" thickTop="1">
      <c r="B75" s="46" t="s">
        <v>146</v>
      </c>
      <c r="C75" s="565">
        <f>SUM(H72:H74)</f>
        <v>0</v>
      </c>
      <c r="D75" s="566"/>
      <c r="E75" s="566"/>
      <c r="F75" s="566"/>
      <c r="G75" s="566"/>
      <c r="H75" s="566"/>
      <c r="I75" s="45" t="s">
        <v>143</v>
      </c>
      <c r="J75" s="75"/>
    </row>
    <row r="76" spans="1:11" s="12" customFormat="1"/>
    <row r="77" spans="1:11" s="12" customFormat="1">
      <c r="A77" s="12" t="s">
        <v>115</v>
      </c>
    </row>
    <row r="78" spans="1:11" s="12" customFormat="1" ht="18.75" customHeight="1">
      <c r="B78" s="13" t="s">
        <v>144</v>
      </c>
      <c r="C78" s="13" t="s">
        <v>145</v>
      </c>
      <c r="D78" s="575" t="s">
        <v>146</v>
      </c>
      <c r="E78" s="575"/>
      <c r="F78" s="13" t="s">
        <v>147</v>
      </c>
      <c r="G78" s="575" t="s">
        <v>148</v>
      </c>
      <c r="H78" s="575"/>
    </row>
    <row r="79" spans="1:11" s="12" customFormat="1" ht="25.5" customHeight="1">
      <c r="B79" s="43">
        <f>C67</f>
        <v>0</v>
      </c>
      <c r="C79" s="13" t="s">
        <v>145</v>
      </c>
      <c r="D79" s="574">
        <f>C75</f>
        <v>0</v>
      </c>
      <c r="E79" s="574"/>
      <c r="F79" s="13" t="s">
        <v>147</v>
      </c>
      <c r="G79" s="574">
        <f>B79-D79</f>
        <v>0</v>
      </c>
      <c r="H79" s="574"/>
      <c r="I79" s="12" t="s">
        <v>149</v>
      </c>
    </row>
    <row r="80" spans="1:11"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sheetData>
  <mergeCells count="40">
    <mergeCell ref="B9:I10"/>
    <mergeCell ref="F1:I1"/>
    <mergeCell ref="A3:I3"/>
    <mergeCell ref="B51:I51"/>
    <mergeCell ref="B6:G6"/>
    <mergeCell ref="D13:G13"/>
    <mergeCell ref="D14:G14"/>
    <mergeCell ref="B58:B61"/>
    <mergeCell ref="B62:B65"/>
    <mergeCell ref="A18:A28"/>
    <mergeCell ref="H36:I36"/>
    <mergeCell ref="H37:I37"/>
    <mergeCell ref="H38:I38"/>
    <mergeCell ref="H39:I39"/>
    <mergeCell ref="H40:I40"/>
    <mergeCell ref="A37:A40"/>
    <mergeCell ref="D79:E79"/>
    <mergeCell ref="G78:H78"/>
    <mergeCell ref="G79:H79"/>
    <mergeCell ref="B54:I54"/>
    <mergeCell ref="D58:I58"/>
    <mergeCell ref="G59:H59"/>
    <mergeCell ref="D60:I60"/>
    <mergeCell ref="G61:H61"/>
    <mergeCell ref="D62:I62"/>
    <mergeCell ref="B72:B74"/>
    <mergeCell ref="D72:E72"/>
    <mergeCell ref="D73:E73"/>
    <mergeCell ref="D74:E74"/>
    <mergeCell ref="D78:E78"/>
    <mergeCell ref="B66:C66"/>
    <mergeCell ref="D66:H66"/>
    <mergeCell ref="G74:H74"/>
    <mergeCell ref="C75:H75"/>
    <mergeCell ref="G63:H63"/>
    <mergeCell ref="D64:I64"/>
    <mergeCell ref="G65:H65"/>
    <mergeCell ref="C67:H67"/>
    <mergeCell ref="G72:H72"/>
    <mergeCell ref="G73:H73"/>
  </mergeCells>
  <phoneticPr fontId="2"/>
  <dataValidations count="2">
    <dataValidation type="list" allowBlank="1" showInputMessage="1" showErrorMessage="1" sqref="E18:G28 D37:F40" xr:uid="{00000000-0002-0000-0600-000000000000}">
      <formula1>"〇"</formula1>
    </dataValidation>
    <dataValidation type="list" allowBlank="1" showInputMessage="1" showErrorMessage="1" sqref="H18:H28 G37:G40" xr:uid="{00000000-0002-0000-0600-000001000000}">
      <formula1>$O$20:$O$29</formula1>
    </dataValidation>
  </dataValidations>
  <pageMargins left="0.7" right="0.7" top="0.75" bottom="0.75" header="0.3" footer="0.3"/>
  <pageSetup paperSize="9" scale="97" orientation="portrait" r:id="rId1"/>
  <rowBreaks count="1" manualBreakCount="1">
    <brk id="4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view="pageBreakPreview" zoomScale="70" zoomScaleNormal="100" zoomScaleSheetLayoutView="70" workbookViewId="0"/>
  </sheetViews>
  <sheetFormatPr defaultRowHeight="13.5"/>
  <sheetData>
    <row r="1" spans="1:9" ht="14.25">
      <c r="A1" s="1" t="s">
        <v>634</v>
      </c>
      <c r="F1" s="535">
        <f>'1'!$F$10</f>
        <v>0</v>
      </c>
      <c r="G1" s="535"/>
      <c r="H1" s="535"/>
      <c r="I1" s="535"/>
    </row>
    <row r="2" spans="1:9" ht="14.25">
      <c r="A2" s="1"/>
      <c r="F2" s="64"/>
      <c r="G2" s="64"/>
      <c r="H2" s="64"/>
      <c r="I2" s="64"/>
    </row>
    <row r="3" spans="1:9" ht="17.25">
      <c r="A3" s="529" t="s">
        <v>691</v>
      </c>
      <c r="B3" s="529"/>
      <c r="C3" s="529"/>
      <c r="D3" s="529"/>
      <c r="E3" s="529"/>
      <c r="F3" s="529"/>
      <c r="G3" s="529"/>
      <c r="H3" s="529"/>
      <c r="I3" s="529"/>
    </row>
    <row r="5" spans="1:9" ht="37.5" customHeight="1">
      <c r="A5" s="601" t="str">
        <f>"　私は、（仮称）"&amp;A15&amp;"の役員（理事・監事など）に就任することを承諾します。"</f>
        <v>　私は、（仮称）○○○（法人名）の役員（理事・監事など）に就任することを承諾します。</v>
      </c>
      <c r="B5" s="601"/>
      <c r="C5" s="601"/>
      <c r="D5" s="601"/>
      <c r="E5" s="601"/>
      <c r="F5" s="601"/>
      <c r="G5" s="601"/>
      <c r="H5" s="601"/>
      <c r="I5" s="601"/>
    </row>
    <row r="6" spans="1:9" s="12" customFormat="1" ht="51.75" customHeight="1">
      <c r="A6" s="598" t="s">
        <v>185</v>
      </c>
      <c r="B6" s="598"/>
      <c r="C6" s="598"/>
      <c r="D6" s="598"/>
      <c r="E6" s="598"/>
      <c r="F6" s="598"/>
      <c r="G6" s="598"/>
      <c r="H6" s="598"/>
      <c r="I6" s="598"/>
    </row>
    <row r="7" spans="1:9" s="12" customFormat="1"/>
    <row r="8" spans="1:9" s="12" customFormat="1">
      <c r="A8" s="599" t="s">
        <v>182</v>
      </c>
      <c r="B8" s="599"/>
      <c r="C8" s="599"/>
    </row>
    <row r="9" spans="1:9" s="12" customFormat="1"/>
    <row r="10" spans="1:9" s="12" customFormat="1">
      <c r="D10" s="12" t="s">
        <v>183</v>
      </c>
      <c r="E10" s="596"/>
      <c r="F10" s="596"/>
      <c r="G10" s="596"/>
      <c r="H10" s="596"/>
    </row>
    <row r="11" spans="1:9" s="12" customFormat="1"/>
    <row r="12" spans="1:9" s="12" customFormat="1">
      <c r="D12" s="12" t="s">
        <v>184</v>
      </c>
      <c r="E12" s="596"/>
      <c r="F12" s="596"/>
      <c r="G12" s="596"/>
      <c r="H12" s="596"/>
      <c r="I12" s="12" t="s">
        <v>18</v>
      </c>
    </row>
    <row r="13" spans="1:9" s="12" customFormat="1"/>
    <row r="14" spans="1:9" s="12" customFormat="1"/>
    <row r="15" spans="1:9" s="12" customFormat="1">
      <c r="A15" s="596" t="s">
        <v>186</v>
      </c>
      <c r="B15" s="596"/>
      <c r="C15" s="596"/>
    </row>
    <row r="16" spans="1:9" s="12" customFormat="1" ht="24" customHeight="1">
      <c r="A16" s="12" t="s">
        <v>187</v>
      </c>
      <c r="C16" s="600"/>
      <c r="D16" s="600"/>
      <c r="E16" s="12" t="s">
        <v>188</v>
      </c>
    </row>
    <row r="17" spans="1:9" s="12" customFormat="1"/>
    <row r="18" spans="1:9" s="12" customFormat="1"/>
    <row r="19" spans="1:9" s="12" customFormat="1">
      <c r="A19" s="12" t="s">
        <v>193</v>
      </c>
    </row>
    <row r="20" spans="1:9" s="12" customFormat="1">
      <c r="A20" s="12" t="s">
        <v>190</v>
      </c>
    </row>
    <row r="21" spans="1:9" s="12" customFormat="1">
      <c r="A21" s="12" t="s">
        <v>191</v>
      </c>
    </row>
    <row r="22" spans="1:9" s="12" customFormat="1">
      <c r="A22" s="12" t="s">
        <v>192</v>
      </c>
    </row>
    <row r="23" spans="1:9" s="12" customFormat="1">
      <c r="A23" s="12" t="s">
        <v>189</v>
      </c>
    </row>
    <row r="24" spans="1:9" s="12" customFormat="1"/>
    <row r="25" spans="1:9" s="12" customFormat="1">
      <c r="A25" s="12" t="s">
        <v>195</v>
      </c>
    </row>
    <row r="26" spans="1:9" s="12" customFormat="1" ht="330.75" customHeight="1">
      <c r="A26" s="597" t="s">
        <v>194</v>
      </c>
      <c r="B26" s="597"/>
      <c r="C26" s="597"/>
      <c r="D26" s="597"/>
      <c r="E26" s="597"/>
      <c r="F26" s="597"/>
      <c r="G26" s="597"/>
      <c r="H26" s="597"/>
      <c r="I26" s="597"/>
    </row>
  </sheetData>
  <mergeCells count="10">
    <mergeCell ref="A26:I26"/>
    <mergeCell ref="F1:I1"/>
    <mergeCell ref="A3:I3"/>
    <mergeCell ref="A6:I6"/>
    <mergeCell ref="A8:C8"/>
    <mergeCell ref="C16:D16"/>
    <mergeCell ref="A15:C15"/>
    <mergeCell ref="E12:H12"/>
    <mergeCell ref="E10:H10"/>
    <mergeCell ref="A5:I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0"/>
  <sheetViews>
    <sheetView view="pageBreakPreview" zoomScale="70" zoomScaleNormal="100" zoomScaleSheetLayoutView="70" workbookViewId="0"/>
  </sheetViews>
  <sheetFormatPr defaultRowHeight="13.5"/>
  <sheetData>
    <row r="1" spans="1:9" ht="14.25">
      <c r="A1" s="1" t="s">
        <v>635</v>
      </c>
      <c r="F1" s="535">
        <f>'1'!$F$10</f>
        <v>0</v>
      </c>
      <c r="G1" s="535"/>
      <c r="H1" s="535"/>
      <c r="I1" s="535"/>
    </row>
    <row r="2" spans="1:9" ht="14.25">
      <c r="A2" s="1"/>
      <c r="F2" s="64"/>
      <c r="G2" s="64"/>
      <c r="H2" s="64"/>
      <c r="I2" s="64"/>
    </row>
    <row r="3" spans="1:9" ht="17.25">
      <c r="A3" s="529" t="s">
        <v>196</v>
      </c>
      <c r="B3" s="529"/>
      <c r="C3" s="529"/>
      <c r="D3" s="529"/>
      <c r="E3" s="529"/>
      <c r="F3" s="529"/>
      <c r="G3" s="529"/>
      <c r="H3" s="529"/>
      <c r="I3" s="529"/>
    </row>
    <row r="5" spans="1:9" s="12" customFormat="1">
      <c r="A5" s="596" t="s">
        <v>186</v>
      </c>
      <c r="B5" s="596"/>
      <c r="C5" s="596"/>
    </row>
    <row r="6" spans="1:9" s="12" customFormat="1" ht="24" customHeight="1">
      <c r="A6" s="12" t="s">
        <v>187</v>
      </c>
      <c r="C6" s="600"/>
      <c r="D6" s="600"/>
    </row>
    <row r="7" spans="1:9" s="12" customFormat="1" ht="43.5" customHeight="1">
      <c r="C7" s="13"/>
      <c r="D7" s="13"/>
    </row>
    <row r="8" spans="1:9" ht="51.75" customHeight="1">
      <c r="A8" s="601" t="str">
        <f>"　上記の者を（仮称）"&amp;A5&amp;"設立代表予定者として仙台市が実施する主として重症心身障害児を対象とする放課後等デイサービス事業所新設整備事業への応募に関し、必要な一切の権限を委任します。"</f>
        <v>　上記の者を（仮称）○○○（法人名）設立代表予定者として仙台市が実施する主として重症心身障害児を対象とする放課後等デイサービス事業所新設整備事業への応募に関し、必要な一切の権限を委任します。</v>
      </c>
      <c r="B8" s="601"/>
      <c r="C8" s="601"/>
      <c r="D8" s="601"/>
      <c r="E8" s="601"/>
      <c r="F8" s="601"/>
      <c r="G8" s="601"/>
      <c r="H8" s="601"/>
      <c r="I8" s="601"/>
    </row>
    <row r="9" spans="1:9" s="12" customFormat="1"/>
    <row r="10" spans="1:9" s="12" customFormat="1">
      <c r="A10" s="599" t="s">
        <v>182</v>
      </c>
      <c r="B10" s="599"/>
      <c r="C10" s="599"/>
    </row>
    <row r="11" spans="1:9" s="12" customFormat="1">
      <c r="A11" s="66"/>
      <c r="B11" s="66"/>
      <c r="C11" s="66"/>
    </row>
    <row r="12" spans="1:9" s="12" customFormat="1">
      <c r="C12" s="12" t="s">
        <v>197</v>
      </c>
    </row>
    <row r="13" spans="1:9" s="12" customFormat="1">
      <c r="D13" s="12" t="s">
        <v>183</v>
      </c>
      <c r="E13" s="596"/>
      <c r="F13" s="596"/>
      <c r="G13" s="596"/>
      <c r="H13" s="596"/>
    </row>
    <row r="14" spans="1:9" s="12" customFormat="1"/>
    <row r="15" spans="1:9" s="12" customFormat="1">
      <c r="D15" s="12" t="s">
        <v>184</v>
      </c>
      <c r="E15" s="596"/>
      <c r="F15" s="596"/>
      <c r="G15" s="596"/>
      <c r="H15" s="596"/>
      <c r="I15" s="12" t="s">
        <v>18</v>
      </c>
    </row>
    <row r="16" spans="1:9" s="12" customFormat="1" ht="40.5" customHeight="1"/>
    <row r="17" spans="1:9" s="12" customFormat="1">
      <c r="A17" s="12" t="s">
        <v>193</v>
      </c>
    </row>
    <row r="18" spans="1:9" s="12" customFormat="1" ht="42" customHeight="1">
      <c r="A18" s="602" t="s">
        <v>198</v>
      </c>
      <c r="B18" s="602"/>
      <c r="C18" s="602"/>
      <c r="D18" s="602"/>
      <c r="E18" s="602"/>
      <c r="F18" s="602"/>
      <c r="G18" s="602"/>
      <c r="H18" s="602"/>
      <c r="I18" s="602"/>
    </row>
    <row r="19" spans="1:9" s="12" customFormat="1" ht="39.75" customHeight="1">
      <c r="A19" s="602" t="s">
        <v>199</v>
      </c>
      <c r="B19" s="602"/>
      <c r="C19" s="602"/>
      <c r="D19" s="602"/>
      <c r="E19" s="602"/>
      <c r="F19" s="602"/>
      <c r="G19" s="602"/>
      <c r="H19" s="602"/>
      <c r="I19" s="602"/>
    </row>
    <row r="20" spans="1:9" s="12" customFormat="1"/>
  </sheetData>
  <mergeCells count="10">
    <mergeCell ref="F1:I1"/>
    <mergeCell ref="A3:I3"/>
    <mergeCell ref="A8:I8"/>
    <mergeCell ref="A10:C10"/>
    <mergeCell ref="E13:H13"/>
    <mergeCell ref="E15:H15"/>
    <mergeCell ref="A5:C5"/>
    <mergeCell ref="C6:D6"/>
    <mergeCell ref="A18:I18"/>
    <mergeCell ref="A19:I1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27</vt:i4>
      </vt:variant>
    </vt:vector>
  </HeadingPairs>
  <TitlesOfParts>
    <vt:vector size="51" baseType="lpstr">
      <vt:lpstr>一覧</vt:lpstr>
      <vt:lpstr>総括表※自動転記のため入力不要</vt:lpstr>
      <vt:lpstr>1</vt:lpstr>
      <vt:lpstr>2</vt:lpstr>
      <vt:lpstr>3</vt:lpstr>
      <vt:lpstr>4</vt:lpstr>
      <vt:lpstr>5-1</vt:lpstr>
      <vt:lpstr>5-2</vt:lpstr>
      <vt:lpstr>5-3</vt:lpstr>
      <vt:lpstr>6</vt:lpstr>
      <vt:lpstr>7</vt:lpstr>
      <vt:lpstr>8</vt:lpstr>
      <vt:lpstr>9-1</vt:lpstr>
      <vt:lpstr>9-2</vt:lpstr>
      <vt:lpstr>9-3</vt:lpstr>
      <vt:lpstr>10-1</vt:lpstr>
      <vt:lpstr>10-2</vt:lpstr>
      <vt:lpstr>10別紙１</vt:lpstr>
      <vt:lpstr>10別紙２</vt:lpstr>
      <vt:lpstr>10別紙3</vt:lpstr>
      <vt:lpstr>11</vt:lpstr>
      <vt:lpstr>12</vt:lpstr>
      <vt:lpstr>13</vt:lpstr>
      <vt:lpstr>13別紙</vt:lpstr>
      <vt:lpstr>'4'!__xlnm.Print_Area</vt:lpstr>
      <vt:lpstr>'1'!Print_Area</vt:lpstr>
      <vt:lpstr>'10-1'!Print_Area</vt:lpstr>
      <vt:lpstr>'10-2'!Print_Area</vt:lpstr>
      <vt:lpstr>'10別紙１'!Print_Area</vt:lpstr>
      <vt:lpstr>'10別紙２'!Print_Area</vt:lpstr>
      <vt:lpstr>'10別紙3'!Print_Area</vt:lpstr>
      <vt:lpstr>'11'!Print_Area</vt:lpstr>
      <vt:lpstr>'12'!Print_Area</vt:lpstr>
      <vt:lpstr>'13'!Print_Area</vt:lpstr>
      <vt:lpstr>'13別紙'!Print_Area</vt:lpstr>
      <vt:lpstr>'2'!Print_Area</vt:lpstr>
      <vt:lpstr>'3'!Print_Area</vt:lpstr>
      <vt:lpstr>'4'!Print_Area</vt:lpstr>
      <vt:lpstr>'5-1'!Print_Area</vt:lpstr>
      <vt:lpstr>'5-2'!Print_Area</vt:lpstr>
      <vt:lpstr>'5-3'!Print_Area</vt:lpstr>
      <vt:lpstr>'6'!Print_Area</vt:lpstr>
      <vt:lpstr>'7'!Print_Area</vt:lpstr>
      <vt:lpstr>'8'!Print_Area</vt:lpstr>
      <vt:lpstr>'9-1'!Print_Area</vt:lpstr>
      <vt:lpstr>'9-2'!Print_Area</vt:lpstr>
      <vt:lpstr>'9-3'!Print_Area</vt:lpstr>
      <vt:lpstr>一覧!Print_Area</vt:lpstr>
      <vt:lpstr>総括表※自動転記のため入力不要!Print_Area</vt:lpstr>
      <vt:lpstr>'10-1'!Print_Titles</vt:lpstr>
      <vt:lpstr>'3'!Print_Titles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相澤　喬史</cp:lastModifiedBy>
  <cp:lastPrinted>2025-10-30T07:22:27Z</cp:lastPrinted>
  <dcterms:created xsi:type="dcterms:W3CDTF">2023-07-27T10:39:29Z</dcterms:created>
  <dcterms:modified xsi:type="dcterms:W3CDTF">2025-11-27T23:33:06Z</dcterms:modified>
</cp:coreProperties>
</file>