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01_区政推進係\11 契約事務\01_工事契約関係等\04_入札\☆R5年度一般競争入札公告\公告\R5.6.19受付\（国）286 号(茂庭工区)舗装改修工事※総合評価\"/>
    </mc:Choice>
  </mc:AlternateContent>
  <workbookProtection workbookPassword="CC39" lockStructure="1"/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K3" i="37" l="1"/>
  <c r="J25" i="36" l="1"/>
  <c r="K25" i="36" s="1"/>
  <c r="J28" i="36"/>
  <c r="K28" i="36" s="1"/>
  <c r="J27" i="36"/>
  <c r="K27" i="36" s="1"/>
  <c r="J26" i="36"/>
  <c r="K26" i="36" s="1"/>
  <c r="J2" i="39"/>
  <c r="G2" i="38"/>
  <c r="E37" i="36"/>
  <c r="J31" i="36"/>
  <c r="J30" i="36"/>
  <c r="J29" i="36"/>
  <c r="K29" i="36" s="1"/>
  <c r="J24" i="36"/>
  <c r="K24" i="36" s="1"/>
  <c r="J23" i="36"/>
  <c r="K23" i="36" s="1"/>
  <c r="K22" i="36"/>
  <c r="J22" i="36"/>
  <c r="E22" i="36"/>
  <c r="J21" i="36"/>
  <c r="K21" i="36" s="1"/>
  <c r="J20" i="36"/>
  <c r="K20" i="36" s="1"/>
  <c r="J19" i="36"/>
  <c r="K19" i="36" s="1"/>
  <c r="E19" i="36"/>
  <c r="J18" i="36"/>
  <c r="K18" i="36" s="1"/>
  <c r="K17" i="36"/>
  <c r="J17" i="36"/>
  <c r="J16" i="36"/>
  <c r="K16" i="36" s="1"/>
  <c r="G15" i="36"/>
  <c r="J10" i="36" s="1"/>
  <c r="K10" i="36" s="1"/>
  <c r="E10" i="36"/>
  <c r="K30" i="36" l="1"/>
  <c r="M22" i="36" s="1"/>
  <c r="M19" i="36"/>
  <c r="M10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<sst xmlns="http://schemas.openxmlformats.org/spreadsheetml/2006/main" count="564" uniqueCount="382">
  <si>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</si>
  <si>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</si>
  <si>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</si>
  <si>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</si>
  <si>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</si>
  <si>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</si>
  <si>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</si>
  <si>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</si>
  <si>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</si>
  <si>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</si>
  <si>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</si>
  <si>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</si>
  <si>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</si>
  <si>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</si>
  <si>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</si>
  <si>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</si>
  <si>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</si>
  <si>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</si>
  <si>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</si>
  <si>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</si>
  <si>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</si>
  <si>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</si>
  <si>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</si>
  <si>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</si>
  <si>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</si>
  <si>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</si>
  <si>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</si>
  <si>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</si>
  <si>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</si>
  <si>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</si>
  <si>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</si>
  <si>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</si>
  <si>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</si>
  <si>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</si>
  <si>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</si>
  <si>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</si>
  <si>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</si>
  <si>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</si>
  <si>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</si>
  <si>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</si>
  <si>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</si>
  <si>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</si>
  <si>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</si>
  <si>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</si>
  <si>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</si>
  <si>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</si>
  <si>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</si>
  <si>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</si>
  <si>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</si>
  <si>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</si>
  <si>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</si>
  <si>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</si>
  <si>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</si>
  <si>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</si>
  <si>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</si>
  <si>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</si>
  <si>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</si>
  <si>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</si>
  <si>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</si>
  <si>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</si>
  <si>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</si>
  <si>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</si>
  <si>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</si>
  <si>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</si>
  <si>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</si>
  <si>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</si>
  <si>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</si>
  <si>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</si>
  <si>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</si>
  <si>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</si>
  <si>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</si>
  <si>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</si>
  <si>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</si>
  <si>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</si>
  <si>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</si>
  <si>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</si>
  <si>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</si>
  <si>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</si>
  <si>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</si>
  <si>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</si>
  <si>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</si>
  <si>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</si>
  <si>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</si>
  <si>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</si>
  <si>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</si>
  <si>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</si>
  <si>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</si>
  <si>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</si>
  <si>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</si>
  <si>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</si>
  <si>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</si>
  <si>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</si>
  <si>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</si>
  <si>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</si>
  <si>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</si>
  <si>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</si>
  <si>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</si>
  <si>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</si>
  <si>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</si>
  <si>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</si>
  <si>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</si>
  <si>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</si>
  <si>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</si>
  <si>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</si>
  <si>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</si>
  <si>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</si>
  <si>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</si>
  <si>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</si>
  <si>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</si>
  <si>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</si>
  <si>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</si>
  <si>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</si>
  <si>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</si>
  <si>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</si>
  <si>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</si>
  <si>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</si>
  <si>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</si>
  <si>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</si>
  <si>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</si>
  <si>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</si>
  <si>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</si>
  <si>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</si>
  <si>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</si>
  <si>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</si>
  <si>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</si>
  <si>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</si>
  <si>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</si>
  <si>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</si>
  <si>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</si>
  <si>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</si>
  <si>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</si>
  <si>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</si>
  <si>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</si>
  <si>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</si>
  <si>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</si>
  <si>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</si>
  <si>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</si>
  <si>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</si>
  <si>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</si>
  <si>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</si>
  <si>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</si>
  <si>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</si>
  <si>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</si>
  <si>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</si>
  <si>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</si>
  <si>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</si>
  <si>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</si>
  <si>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</si>
  <si>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</si>
  <si>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</si>
  <si>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</si>
  <si>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</si>
  <si>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</si>
  <si>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</si>
  <si>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</si>
  <si>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</si>
  <si>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</si>
  <si>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</si>
  <si>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</si>
  <si>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</si>
  <si>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</si>
  <si>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</si>
  <si>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</si>
  <si>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</si>
  <si>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</si>
  <si>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</si>
  <si>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</si>
  <si>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</si>
  <si>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</si>
  <si>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</si>
  <si>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</si>
  <si>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</si>
  <si>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</si>
  <si>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</si>
  <si>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</si>
  <si>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</si>
  <si>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</si>
  <si>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</si>
  <si>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</si>
  <si>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</si>
  <si>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</si>
  <si>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</si>
  <si>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</si>
  <si>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</si>
  <si>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</si>
  <si>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</si>
  <si>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</si>
  <si>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</si>
  <si>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</si>
  <si>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</si>
  <si>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</si>
  <si>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</si>
  <si>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</si>
  <si>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</si>
  <si>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</si>
  <si>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</si>
  <si>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</si>
  <si>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</si>
  <si>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</si>
  <si>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</si>
  <si>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</si>
  <si>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</si>
  <si>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</si>
  <si>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</si>
  <si>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</si>
  <si>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</si>
  <si>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</si>
  <si>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</si>
  <si>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</si>
  <si>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</si>
  <si>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</si>
  <si>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</si>
  <si>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</si>
  <si>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</si>
  <si>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</si>
  <si>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</si>
  <si>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</si>
  <si>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</si>
  <si>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</si>
  <si>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</si>
  <si>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</si>
  <si>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</si>
  <si>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</si>
  <si>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</si>
  <si>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</si>
  <si>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</si>
  <si>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</si>
  <si>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</si>
  <si>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</si>
  <si>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</si>
  <si>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</si>
  <si>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</si>
  <si>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</si>
  <si>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</si>
  <si>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R3年度</t>
    <rPh sb="2" eb="4">
      <t>ネンド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</si>
  <si>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</si>
  <si>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</si>
  <si>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</si>
  <si>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</si>
  <si>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</si>
  <si>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</si>
  <si>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</si>
  <si>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</si>
  <si>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</si>
  <si>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</si>
  <si>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</si>
  <si>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</si>
  <si>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</si>
  <si>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</si>
  <si>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</si>
  <si>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</si>
  <si>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</si>
  <si>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</si>
  <si>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</si>
  <si>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</si>
  <si>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</si>
  <si>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</si>
  <si>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</si>
  <si>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</si>
  <si>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</si>
  <si>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平成25年度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</si>
  <si>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</si>
  <si>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</si>
  <si>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</si>
  <si>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</si>
  <si>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</si>
  <si>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</si>
  <si>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</si>
  <si>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</si>
  <si>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</si>
  <si>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</si>
  <si>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</si>
  <si>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</si>
  <si>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</si>
  <si>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</si>
  <si>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</si>
  <si>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</si>
  <si>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</si>
  <si>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</si>
  <si>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</si>
  <si>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</si>
  <si>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</si>
  <si>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</si>
  <si>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</si>
  <si>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</si>
  <si>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</si>
  <si>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</si>
  <si>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</si>
  <si>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</si>
  <si>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</si>
  <si>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</si>
  <si>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</si>
  <si>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</si>
  <si>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</si>
  <si>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</si>
  <si>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</si>
  <si>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</si>
  <si>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</si>
  <si>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</si>
  <si>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</si>
  <si>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</si>
  <si>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</si>
  <si>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</si>
  <si>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</si>
  <si>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</si>
  <si>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</si>
  <si>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</si>
  <si>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</si>
  <si>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</si>
  <si>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</si>
  <si>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</si>
  <si>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</si>
  <si>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</si>
  <si>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</si>
  <si>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</si>
  <si>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</si>
  <si>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</si>
  <si>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</si>
  <si>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</si>
  <si>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</si>
  <si>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</si>
  <si>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</si>
  <si>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</si>
  <si>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</si>
  <si>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</si>
  <si>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</si>
  <si>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</si>
  <si>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</si>
  <si>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</si>
  <si>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</si>
  <si>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</si>
  <si>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</si>
  <si>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</si>
  <si>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</si>
  <si>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</si>
  <si>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</si>
  <si>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</si>
  <si>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</si>
  <si>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</si>
  <si>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</si>
  <si>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</si>
  <si>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</si>
  <si>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</si>
  <si>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</si>
  <si>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</si>
  <si>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令和3年度</t>
    <rPh sb="0" eb="2">
      <t>レイワ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</si>
  <si>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</si>
  <si>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</si>
  <si>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</si>
  <si>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</si>
  <si>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</si>
  <si>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</si>
  <si>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</si>
  <si>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</si>
  <si>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</si>
  <si>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</si>
  <si>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</si>
  <si>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</si>
  <si>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</si>
  <si>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</si>
  <si>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</si>
  <si>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</si>
  <si>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</si>
  <si>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</si>
  <si>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</si>
  <si>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</si>
  <si>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</si>
  <si>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</si>
  <si>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</si>
  <si>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</si>
  <si>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</si>
  <si>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</si>
  <si>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</si>
  <si>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</si>
  <si>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</si>
  <si>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</si>
  <si>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</si>
  <si>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</si>
  <si>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</si>
  <si>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</si>
  <si>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</si>
  <si>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（国）286号（茂庭工区）舗装改修工事</t>
    <rPh sb="1" eb="2">
      <t>クニ</t>
    </rPh>
    <rPh sb="6" eb="7">
      <t>ゴウ</t>
    </rPh>
    <rPh sb="8" eb="10">
      <t>モニワ</t>
    </rPh>
    <rPh sb="10" eb="12">
      <t>コウク</t>
    </rPh>
    <rPh sb="13" eb="15">
      <t>ホソウ</t>
    </rPh>
    <rPh sb="15" eb="17">
      <t>カイシュウ</t>
    </rPh>
    <rPh sb="17" eb="19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</si>
</sst>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0_);[Red]\(0.000\)"/>
    <numFmt numFmtId="183" formatCode="0.00_);[Red]\(0.00\)"/>
    <numFmt numFmtId="184" formatCode="0.000_ ;[Red]\-0.000\ "/>
    <numFmt numFmtId="185" formatCode="&quot;平均点&quot;\ \ 0.0&quot;点&quot;"/>
    <numFmt numFmtId="186" formatCode="0.00_ ;[Red]\-0.00\ "/>
    <numFmt numFmtId="187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61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4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7" fillId="7" borderId="10" xfId="3" applyNumberFormat="1" applyFont="1" applyFill="1" applyBorder="1" applyAlignment="1" applyProtection="1">
      <alignment horizontal="center" vertical="center"/>
    </xf>
    <xf numFmtId="183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6" fontId="7" fillId="0" borderId="4" xfId="3" applyNumberFormat="1" applyFont="1" applyFill="1" applyBorder="1" applyAlignment="1" applyProtection="1">
      <alignment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horizontal="right" vertical="center"/>
    </xf>
    <xf numFmtId="183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3" fontId="7" fillId="0" borderId="9" xfId="3" applyNumberFormat="1" applyFont="1" applyFill="1" applyBorder="1" applyAlignment="1" applyProtection="1">
      <alignment vertical="center"/>
    </xf>
    <xf numFmtId="183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6" fontId="7" fillId="0" borderId="9" xfId="3" applyNumberFormat="1" applyFont="1" applyFill="1" applyBorder="1" applyAlignment="1" applyProtection="1">
      <alignment vertical="center"/>
    </xf>
    <xf numFmtId="186" fontId="7" fillId="0" borderId="34" xfId="3" applyNumberFormat="1" applyFont="1" applyFill="1" applyBorder="1" applyAlignment="1" applyProtection="1">
      <alignment vertical="center"/>
    </xf>
    <xf numFmtId="185" fontId="7" fillId="0" borderId="28" xfId="3" applyNumberFormat="1" applyFont="1" applyFill="1" applyBorder="1" applyAlignment="1" applyProtection="1">
      <alignment horizontal="right" vertical="center" indent="1"/>
    </xf>
    <xf numFmtId="185" fontId="7" fillId="0" borderId="7" xfId="3" applyNumberFormat="1" applyFont="1" applyFill="1" applyBorder="1" applyAlignment="1" applyProtection="1">
      <alignment horizontal="right" vertical="center" indent="1"/>
    </xf>
    <xf numFmtId="185" fontId="7" fillId="0" borderId="37" xfId="3" applyNumberFormat="1" applyFont="1" applyFill="1" applyBorder="1" applyAlignment="1" applyProtection="1">
      <alignment horizontal="right" vertical="center" indent="1"/>
    </xf>
    <xf numFmtId="184" fontId="7" fillId="0" borderId="4" xfId="3" applyNumberFormat="1" applyFont="1" applyFill="1" applyBorder="1" applyAlignment="1" applyProtection="1">
      <alignment horizontal="righ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7" fontId="7" fillId="5" borderId="30" xfId="6" applyNumberFormat="1" applyFont="1" applyFill="1" applyBorder="1" applyAlignment="1" applyProtection="1">
      <alignment horizontal="center" vertical="center"/>
      <protection locked="0"/>
    </xf>
    <xf numFmtId="187" fontId="7" fillId="5" borderId="17" xfId="6" applyNumberFormat="1" applyFont="1" applyFill="1" applyBorder="1" applyAlignment="1" applyProtection="1">
      <alignment horizontal="center" vertical="center"/>
      <protection locked="0"/>
    </xf>
    <xf numFmtId="187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7" fontId="7" fillId="0" borderId="65" xfId="6" applyNumberFormat="1" applyFont="1" applyFill="1" applyBorder="1" applyAlignment="1" applyProtection="1">
      <alignment horizontal="center" vertical="center"/>
    </xf>
    <xf numFmtId="187" fontId="7" fillId="0" borderId="66" xfId="6" applyNumberFormat="1" applyFont="1" applyFill="1" applyBorder="1" applyAlignment="1" applyProtection="1">
      <alignment horizontal="center" vertical="center"/>
    </xf>
    <xf numFmtId="187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372</v>
      </c>
      <c r="B1" s="62"/>
      <c r="K1" s="12"/>
      <c r="L1" s="12"/>
      <c r="M1" s="12"/>
    </row>
    <row r="2" spans="1:29" s="11" customFormat="1" ht="13.5" customHeight="1" thickBot="1">
      <c r="F2" s="270" t="s">
        <v>0</v>
      </c>
      <c r="G2" s="271"/>
      <c r="H2" s="299">
        <v>234410017</v>
      </c>
      <c r="I2" s="300"/>
      <c r="J2" s="300"/>
      <c r="K2" s="300"/>
      <c r="L2" s="301"/>
      <c r="M2" s="37"/>
    </row>
    <row r="3" spans="1:29" s="2" customFormat="1" ht="15.75" customHeight="1">
      <c r="A3" s="302" t="s">
        <v>373</v>
      </c>
      <c r="B3" s="302"/>
      <c r="C3" s="302"/>
      <c r="D3" s="302"/>
      <c r="E3" s="302"/>
      <c r="F3" s="302"/>
      <c r="G3" s="302"/>
      <c r="H3" s="302"/>
      <c r="I3" s="302"/>
      <c r="J3" s="302"/>
      <c r="K3" s="302"/>
      <c r="L3" s="302"/>
      <c r="M3" s="302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3" t="s">
        <v>184</v>
      </c>
      <c r="E5" s="304"/>
      <c r="F5" s="305"/>
      <c r="G5" s="306"/>
      <c r="H5" s="307"/>
      <c r="I5" s="307"/>
      <c r="J5" s="307"/>
      <c r="K5" s="307"/>
      <c r="L5" s="307"/>
      <c r="M5" s="308"/>
      <c r="N5" s="3"/>
      <c r="O5" s="1"/>
      <c r="P5" s="1"/>
    </row>
    <row r="6" spans="1:29" s="2" customFormat="1" ht="3.75" customHeight="1" thickBot="1">
      <c r="A6" s="4"/>
      <c r="B6" s="4"/>
      <c r="C6" s="4" t="s">
        <v>195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6" t="s">
        <v>381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8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70" t="s">
        <v>4</v>
      </c>
      <c r="C9" s="271"/>
      <c r="D9" s="272"/>
      <c r="E9" s="43" t="s">
        <v>172</v>
      </c>
      <c r="F9" s="44" t="s">
        <v>5</v>
      </c>
      <c r="G9" s="273" t="s">
        <v>6</v>
      </c>
      <c r="H9" s="274"/>
      <c r="I9" s="275"/>
      <c r="J9" s="45" t="s">
        <v>7</v>
      </c>
      <c r="K9" s="276" t="s">
        <v>8</v>
      </c>
      <c r="L9" s="277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3" t="s">
        <v>100</v>
      </c>
      <c r="B10" s="278" t="s">
        <v>236</v>
      </c>
      <c r="C10" s="279"/>
      <c r="D10" s="280"/>
      <c r="E10" s="246">
        <f>SUM(F10:F18)</f>
        <v>9</v>
      </c>
      <c r="F10" s="251">
        <v>6</v>
      </c>
      <c r="G10" s="53" t="s">
        <v>162</v>
      </c>
      <c r="H10" s="288"/>
      <c r="I10" s="289"/>
      <c r="J10" s="290">
        <f>IF(G15="",0,ROUND(MAX(MIN(6,((ROUND(G15-69,1))/13*6)),0),3))</f>
        <v>0</v>
      </c>
      <c r="K10" s="236" t="str">
        <f>IF(H10="","",J10)</f>
        <v/>
      </c>
      <c r="L10" s="237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4"/>
      <c r="B11" s="281"/>
      <c r="C11" s="282"/>
      <c r="D11" s="283"/>
      <c r="E11" s="247"/>
      <c r="F11" s="287"/>
      <c r="G11" s="54" t="s">
        <v>163</v>
      </c>
      <c r="H11" s="262"/>
      <c r="I11" s="263"/>
      <c r="J11" s="291"/>
      <c r="K11" s="238"/>
      <c r="L11" s="239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4"/>
      <c r="B12" s="281"/>
      <c r="C12" s="282"/>
      <c r="D12" s="283"/>
      <c r="E12" s="247"/>
      <c r="F12" s="287"/>
      <c r="G12" s="54" t="s">
        <v>164</v>
      </c>
      <c r="H12" s="262"/>
      <c r="I12" s="263"/>
      <c r="J12" s="291"/>
      <c r="K12" s="238"/>
      <c r="L12" s="239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4"/>
      <c r="B13" s="281"/>
      <c r="C13" s="282"/>
      <c r="D13" s="283"/>
      <c r="E13" s="247"/>
      <c r="F13" s="287"/>
      <c r="G13" s="54" t="s">
        <v>173</v>
      </c>
      <c r="H13" s="262"/>
      <c r="I13" s="263"/>
      <c r="J13" s="291"/>
      <c r="K13" s="238"/>
      <c r="L13" s="239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4"/>
      <c r="B14" s="281"/>
      <c r="C14" s="282"/>
      <c r="D14" s="283"/>
      <c r="E14" s="247"/>
      <c r="F14" s="287"/>
      <c r="G14" s="54" t="s">
        <v>174</v>
      </c>
      <c r="H14" s="262"/>
      <c r="I14" s="263"/>
      <c r="J14" s="291"/>
      <c r="K14" s="238"/>
      <c r="L14" s="239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4"/>
      <c r="B15" s="284"/>
      <c r="C15" s="285"/>
      <c r="D15" s="286"/>
      <c r="E15" s="247"/>
      <c r="F15" s="252"/>
      <c r="G15" s="266" t="str">
        <f>IF(OR(H10=0,H10="",H11="",H12="",H13="",H14=""),"",ROUND(AVERAGE(H10:I14),1))</f>
        <v/>
      </c>
      <c r="H15" s="267"/>
      <c r="I15" s="268"/>
      <c r="J15" s="292"/>
      <c r="K15" s="293"/>
      <c r="L15" s="294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4"/>
      <c r="B16" s="295" t="s">
        <v>63</v>
      </c>
      <c r="C16" s="295"/>
      <c r="D16" s="295"/>
      <c r="E16" s="247"/>
      <c r="F16" s="94">
        <v>1</v>
      </c>
      <c r="G16" s="230"/>
      <c r="H16" s="231"/>
      <c r="I16" s="232"/>
      <c r="J16" s="100">
        <f>IF(G16="実績あり",1,0)</f>
        <v>0</v>
      </c>
      <c r="K16" s="233" t="str">
        <f>IF(G16="","",J16)</f>
        <v/>
      </c>
      <c r="L16" s="233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4"/>
      <c r="B17" s="295" t="s">
        <v>64</v>
      </c>
      <c r="C17" s="295"/>
      <c r="D17" s="295"/>
      <c r="E17" s="247"/>
      <c r="F17" s="94">
        <v>2</v>
      </c>
      <c r="G17" s="230"/>
      <c r="H17" s="231"/>
      <c r="I17" s="232"/>
      <c r="J17" s="100">
        <f>IF(G17="表彰あり",2,0)</f>
        <v>0</v>
      </c>
      <c r="K17" s="233" t="str">
        <f t="shared" ref="K17:K29" si="0">IF(G17="","",J17)</f>
        <v/>
      </c>
      <c r="L17" s="233"/>
      <c r="M17" s="265"/>
      <c r="N17" s="18"/>
      <c r="O17" s="34"/>
      <c r="P17" s="22" t="s">
        <v>183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4"/>
      <c r="B18" s="295" t="s">
        <v>168</v>
      </c>
      <c r="C18" s="295"/>
      <c r="D18" s="295"/>
      <c r="E18" s="247"/>
      <c r="F18" s="94">
        <v>0</v>
      </c>
      <c r="G18" s="230"/>
      <c r="H18" s="231"/>
      <c r="I18" s="232"/>
      <c r="J18" s="101">
        <f>IF(OR(G18="指名停止",G18="文書指導"),-1,IF(G18="複数",-2,0))</f>
        <v>0</v>
      </c>
      <c r="K18" s="269" t="str">
        <f t="shared" si="0"/>
        <v/>
      </c>
      <c r="L18" s="269"/>
      <c r="M18" s="265"/>
      <c r="N18" s="18"/>
      <c r="O18" s="34"/>
      <c r="P18" s="22" t="s">
        <v>96</v>
      </c>
      <c r="Q18" s="22" t="s">
        <v>179</v>
      </c>
      <c r="R18" s="23" t="s">
        <v>178</v>
      </c>
      <c r="S18" s="23" t="s">
        <v>176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3" t="s">
        <v>101</v>
      </c>
      <c r="B19" s="245" t="s">
        <v>237</v>
      </c>
      <c r="C19" s="245"/>
      <c r="D19" s="245"/>
      <c r="E19" s="246">
        <f>SUM(F19:F21)</f>
        <v>4</v>
      </c>
      <c r="F19" s="94">
        <v>1</v>
      </c>
      <c r="G19" s="230"/>
      <c r="H19" s="231"/>
      <c r="I19" s="232"/>
      <c r="J19" s="100">
        <f>IF(G19="実績あり",1,0)</f>
        <v>0</v>
      </c>
      <c r="K19" s="233" t="str">
        <f t="shared" si="0"/>
        <v/>
      </c>
      <c r="L19" s="233"/>
      <c r="M19" s="259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4"/>
      <c r="B20" s="245" t="s">
        <v>238</v>
      </c>
      <c r="C20" s="245"/>
      <c r="D20" s="245"/>
      <c r="E20" s="247"/>
      <c r="F20" s="47">
        <v>2</v>
      </c>
      <c r="G20" s="261"/>
      <c r="H20" s="262"/>
      <c r="I20" s="263"/>
      <c r="J20" s="102">
        <f>ROUND(MAX(MIN(2,((G20-69)/13*2)),0),3)</f>
        <v>0</v>
      </c>
      <c r="K20" s="233" t="str">
        <f t="shared" si="0"/>
        <v/>
      </c>
      <c r="L20" s="233"/>
      <c r="M20" s="260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4"/>
      <c r="B21" s="245" t="s">
        <v>239</v>
      </c>
      <c r="C21" s="245"/>
      <c r="D21" s="245"/>
      <c r="E21" s="247"/>
      <c r="F21" s="94">
        <v>1</v>
      </c>
      <c r="G21" s="230"/>
      <c r="H21" s="231"/>
      <c r="I21" s="232"/>
      <c r="J21" s="100">
        <f>IF(G21="2件",1,IF(G21="1件",0.5,0))</f>
        <v>0</v>
      </c>
      <c r="K21" s="233" t="str">
        <f t="shared" si="0"/>
        <v/>
      </c>
      <c r="L21" s="233"/>
      <c r="M21" s="260"/>
      <c r="N21" s="18"/>
      <c r="O21" s="34"/>
      <c r="P21" s="22" t="s">
        <v>185</v>
      </c>
      <c r="Q21" s="22" t="s">
        <v>175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8" t="s">
        <v>240</v>
      </c>
      <c r="B22" s="245" t="s">
        <v>378</v>
      </c>
      <c r="C22" s="245"/>
      <c r="D22" s="105" t="s">
        <v>241</v>
      </c>
      <c r="E22" s="246">
        <f>SUM(F22:F31)</f>
        <v>9.5</v>
      </c>
      <c r="F22" s="47">
        <v>1.5</v>
      </c>
      <c r="G22" s="230"/>
      <c r="H22" s="231"/>
      <c r="I22" s="232"/>
      <c r="J22" s="102">
        <f>IF(G22="①②③全て",1.5,IF(G22="①②③のうち2項目",1,IF(G22="①②③のうち1項目",0.5,0)))</f>
        <v>0</v>
      </c>
      <c r="K22" s="233" t="str">
        <f t="shared" si="0"/>
        <v/>
      </c>
      <c r="L22" s="233"/>
      <c r="M22" s="228">
        <f>ROUND(SUM(K22:K31),2)</f>
        <v>0</v>
      </c>
      <c r="N22" s="18"/>
      <c r="O22" s="34"/>
      <c r="P22" s="24" t="s">
        <v>180</v>
      </c>
      <c r="Q22" s="24" t="s">
        <v>181</v>
      </c>
      <c r="R22" s="24" t="s">
        <v>182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9"/>
      <c r="B23" s="245"/>
      <c r="C23" s="245"/>
      <c r="D23" s="105" t="s">
        <v>242</v>
      </c>
      <c r="E23" s="247"/>
      <c r="F23" s="47">
        <v>0.5</v>
      </c>
      <c r="G23" s="230"/>
      <c r="H23" s="231"/>
      <c r="I23" s="232"/>
      <c r="J23" s="102">
        <f>IF(G23="対応実績あり",0.5,0)</f>
        <v>0</v>
      </c>
      <c r="K23" s="233" t="str">
        <f t="shared" si="0"/>
        <v/>
      </c>
      <c r="L23" s="233"/>
      <c r="M23" s="229"/>
      <c r="N23" s="18"/>
      <c r="O23" s="34"/>
      <c r="P23" s="24" t="s">
        <v>196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9"/>
      <c r="B24" s="245"/>
      <c r="C24" s="245"/>
      <c r="D24" s="105" t="s">
        <v>243</v>
      </c>
      <c r="E24" s="247"/>
      <c r="F24" s="47">
        <v>0.5</v>
      </c>
      <c r="G24" s="230"/>
      <c r="H24" s="231"/>
      <c r="I24" s="232"/>
      <c r="J24" s="102">
        <f>IF(G24="参加実績あり",0.5,0)</f>
        <v>0</v>
      </c>
      <c r="K24" s="233" t="str">
        <f t="shared" si="0"/>
        <v/>
      </c>
      <c r="L24" s="233"/>
      <c r="M24" s="229"/>
      <c r="N24" s="18"/>
      <c r="O24" s="34"/>
      <c r="P24" s="24" t="s">
        <v>207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9"/>
      <c r="B25" s="245" t="s">
        <v>244</v>
      </c>
      <c r="C25" s="245"/>
      <c r="D25" s="245"/>
      <c r="E25" s="247"/>
      <c r="F25" s="47">
        <v>1</v>
      </c>
      <c r="G25" s="230"/>
      <c r="H25" s="231"/>
      <c r="I25" s="232"/>
      <c r="J25" s="102">
        <f>IF(G25="発注区・支所含む2件",1,IF(G25="発注区・支所外2件",0.5,IF(G25="発注区・支所1件",0.5,IF(G25="発注区・支所外1件",0.25,0))))</f>
        <v>0</v>
      </c>
      <c r="K25" s="233" t="str">
        <f t="shared" si="0"/>
        <v/>
      </c>
      <c r="L25" s="233"/>
      <c r="M25" s="229"/>
      <c r="N25" s="18"/>
      <c r="O25" s="34"/>
      <c r="P25" s="22" t="s">
        <v>198</v>
      </c>
      <c r="Q25" s="22" t="s">
        <v>199</v>
      </c>
      <c r="R25" s="22" t="s">
        <v>200</v>
      </c>
      <c r="S25" s="22" t="s">
        <v>201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9"/>
      <c r="B26" s="245" t="s">
        <v>245</v>
      </c>
      <c r="C26" s="245"/>
      <c r="D26" s="245"/>
      <c r="E26" s="247"/>
      <c r="F26" s="47">
        <v>2</v>
      </c>
      <c r="G26" s="250"/>
      <c r="H26" s="234"/>
      <c r="I26" s="235"/>
      <c r="J26" s="102">
        <f>IF(G26="所管区域2件",2,IF(G26="所管区域1件・区域外1件",1.5,IF(G26="所管区域外2件",1,IF(G26="所管区域1件",1,IF(G26="所管区域外1件",0.5,0)))))</f>
        <v>0</v>
      </c>
      <c r="K26" s="233" t="str">
        <f t="shared" si="0"/>
        <v/>
      </c>
      <c r="L26" s="233"/>
      <c r="M26" s="229"/>
      <c r="N26" s="18"/>
      <c r="O26" s="34"/>
      <c r="P26" s="22" t="s">
        <v>202</v>
      </c>
      <c r="Q26" s="22" t="s">
        <v>203</v>
      </c>
      <c r="R26" s="22" t="s">
        <v>204</v>
      </c>
      <c r="S26" s="22" t="s">
        <v>205</v>
      </c>
      <c r="T26" s="22" t="s">
        <v>177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9"/>
      <c r="B27" s="245" t="s">
        <v>246</v>
      </c>
      <c r="C27" s="245"/>
      <c r="D27" s="245"/>
      <c r="E27" s="247"/>
      <c r="F27" s="251">
        <v>2</v>
      </c>
      <c r="G27" s="54" t="s">
        <v>234</v>
      </c>
      <c r="H27" s="234"/>
      <c r="I27" s="235"/>
      <c r="J27" s="211">
        <f>IF(H27="所管区域内",1,IF(H27="所管区域外",0.5,0))</f>
        <v>0</v>
      </c>
      <c r="K27" s="233" t="str">
        <f>IF(H27="","",J27)</f>
        <v/>
      </c>
      <c r="L27" s="233"/>
      <c r="M27" s="229"/>
      <c r="N27" s="18"/>
      <c r="O27" s="34"/>
      <c r="P27" s="22" t="s">
        <v>193</v>
      </c>
      <c r="Q27" s="22" t="s">
        <v>194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9"/>
      <c r="B28" s="245"/>
      <c r="C28" s="245"/>
      <c r="D28" s="245"/>
      <c r="E28" s="247"/>
      <c r="F28" s="252"/>
      <c r="G28" s="54" t="s">
        <v>247</v>
      </c>
      <c r="H28" s="234"/>
      <c r="I28" s="235"/>
      <c r="J28" s="211">
        <f>IF(H28="所管区域内",1,IF(H28="所管区域外",0.5,0))</f>
        <v>0</v>
      </c>
      <c r="K28" s="233" t="str">
        <f>IF(H28="","",J28)</f>
        <v/>
      </c>
      <c r="L28" s="233"/>
      <c r="M28" s="229"/>
      <c r="N28" s="18"/>
      <c r="O28" s="34"/>
      <c r="P28" s="22" t="s">
        <v>193</v>
      </c>
      <c r="Q28" s="22" t="s">
        <v>194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9"/>
      <c r="B29" s="245" t="s">
        <v>248</v>
      </c>
      <c r="C29" s="245"/>
      <c r="D29" s="245"/>
      <c r="E29" s="247"/>
      <c r="F29" s="94">
        <v>1</v>
      </c>
      <c r="G29" s="230"/>
      <c r="H29" s="231"/>
      <c r="I29" s="232"/>
      <c r="J29" s="102">
        <f>IF(G29="2件",1,IF(G29="1件",0.5,0))</f>
        <v>0</v>
      </c>
      <c r="K29" s="233" t="str">
        <f t="shared" si="0"/>
        <v/>
      </c>
      <c r="L29" s="233"/>
      <c r="M29" s="229"/>
      <c r="N29" s="18"/>
      <c r="O29" s="34"/>
      <c r="P29" s="22" t="s">
        <v>185</v>
      </c>
      <c r="Q29" s="22" t="s">
        <v>175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9"/>
      <c r="B30" s="253" t="s">
        <v>249</v>
      </c>
      <c r="C30" s="254"/>
      <c r="D30" s="106" t="s">
        <v>250</v>
      </c>
      <c r="E30" s="247"/>
      <c r="F30" s="257">
        <v>1</v>
      </c>
      <c r="G30" s="230"/>
      <c r="H30" s="231"/>
      <c r="I30" s="232"/>
      <c r="J30" s="102">
        <f>IF(G30="2件",0.5,IF(G30="1件",0.25,0))</f>
        <v>0</v>
      </c>
      <c r="K30" s="236" t="str">
        <f>IF(AND(G30="",G31=""),"",SUM(J30:J31))</f>
        <v/>
      </c>
      <c r="L30" s="237"/>
      <c r="M30" s="229"/>
      <c r="N30" s="18"/>
      <c r="O30" s="34"/>
      <c r="P30" s="104" t="s">
        <v>185</v>
      </c>
      <c r="Q30" s="104" t="s">
        <v>175</v>
      </c>
      <c r="R30" s="104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9"/>
      <c r="B31" s="255"/>
      <c r="C31" s="256"/>
      <c r="D31" s="107" t="s">
        <v>251</v>
      </c>
      <c r="E31" s="247"/>
      <c r="F31" s="258"/>
      <c r="G31" s="240"/>
      <c r="H31" s="241"/>
      <c r="I31" s="242"/>
      <c r="J31" s="108">
        <f>IF(G31="登録及び実績あり",0.5,0)</f>
        <v>0</v>
      </c>
      <c r="K31" s="238"/>
      <c r="L31" s="239"/>
      <c r="M31" s="229"/>
      <c r="N31" s="109"/>
      <c r="O31" s="34"/>
      <c r="P31" s="103" t="s">
        <v>206</v>
      </c>
      <c r="Q31" s="103" t="s">
        <v>160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5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20"/>
      <c r="G34" s="221"/>
      <c r="H34" s="221"/>
      <c r="I34" s="222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3" t="s">
        <v>12</v>
      </c>
      <c r="B36" s="224" t="s">
        <v>102</v>
      </c>
      <c r="C36" s="224"/>
      <c r="D36" s="225" t="s">
        <v>13</v>
      </c>
      <c r="E36" s="224" t="s">
        <v>14</v>
      </c>
      <c r="F36" s="224"/>
      <c r="G36" s="226"/>
      <c r="H36" s="63" t="str">
        <f>IF(F34="","",M32)</f>
        <v/>
      </c>
      <c r="I36" s="61"/>
      <c r="J36" s="225" t="s">
        <v>13</v>
      </c>
      <c r="K36" s="227" t="str">
        <f>IF(E37="","",ROUNDDOWN((100+H36)/(E37/1000000),5))</f>
        <v/>
      </c>
      <c r="L36" s="227"/>
      <c r="M36" s="227"/>
      <c r="N36" s="216"/>
      <c r="P36" s="20"/>
    </row>
    <row r="37" spans="1:29" s="17" customFormat="1" ht="11.25" customHeight="1">
      <c r="A37" s="223"/>
      <c r="B37" s="217" t="s">
        <v>103</v>
      </c>
      <c r="C37" s="217"/>
      <c r="D37" s="225"/>
      <c r="E37" s="218" t="str">
        <f>IF(F34="","",F34)</f>
        <v/>
      </c>
      <c r="F37" s="218"/>
      <c r="G37" s="218"/>
      <c r="H37" s="96" t="s">
        <v>93</v>
      </c>
      <c r="I37" s="110"/>
      <c r="J37" s="225"/>
      <c r="K37" s="227"/>
      <c r="L37" s="227"/>
      <c r="M37" s="227"/>
      <c r="N37" s="216"/>
      <c r="P37" s="20"/>
    </row>
    <row r="38" spans="1:29" s="28" customFormat="1" ht="11.25" customHeight="1">
      <c r="A38" s="219" t="s">
        <v>19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19"/>
      <c r="M38" s="219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167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password="CC39"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E7" sqref="E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11" t="s">
        <v>374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8" ht="12.75" thickBot="1">
      <c r="A2" s="112"/>
      <c r="B2" s="112"/>
      <c r="C2" s="112"/>
      <c r="D2" s="112"/>
      <c r="E2" s="112"/>
      <c r="F2" s="112"/>
      <c r="G2" s="77"/>
      <c r="H2" s="112"/>
      <c r="I2" s="112"/>
      <c r="J2" s="112"/>
      <c r="K2" s="112"/>
      <c r="L2" s="112"/>
      <c r="M2" s="112"/>
      <c r="N2" s="112"/>
      <c r="O2" s="112"/>
      <c r="P2" s="112"/>
      <c r="Q2" s="113"/>
      <c r="R2" s="65"/>
      <c r="S2" s="65"/>
    </row>
    <row r="3" spans="1:28" ht="12.75" customHeight="1" thickBot="1">
      <c r="A3" s="114"/>
      <c r="B3" s="114"/>
      <c r="C3" s="112"/>
      <c r="D3" s="112"/>
      <c r="E3" s="112"/>
      <c r="F3" s="114"/>
      <c r="G3" s="115"/>
      <c r="H3" s="344" t="s">
        <v>0</v>
      </c>
      <c r="I3" s="393"/>
      <c r="J3" s="393"/>
      <c r="K3" s="394">
        <f>'様式-1-Ⅰ（地域実績）'!H2</f>
        <v>234410017</v>
      </c>
      <c r="L3" s="395"/>
      <c r="M3" s="395"/>
      <c r="N3" s="395"/>
      <c r="O3" s="395"/>
      <c r="P3" s="396"/>
      <c r="Q3" s="116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4"/>
      <c r="B4" s="114"/>
      <c r="C4" s="112"/>
      <c r="D4" s="112"/>
      <c r="E4" s="112"/>
      <c r="F4" s="114"/>
      <c r="G4" s="115"/>
      <c r="H4" s="77"/>
      <c r="I4" s="77"/>
      <c r="J4" s="117"/>
      <c r="K4" s="117"/>
      <c r="L4" s="117"/>
      <c r="M4" s="117"/>
      <c r="N4" s="117"/>
      <c r="O4" s="117"/>
      <c r="P4" s="117"/>
      <c r="Q4" s="113"/>
      <c r="R4" s="65"/>
      <c r="S4" s="65"/>
    </row>
    <row r="5" spans="1:28" ht="24" customHeight="1">
      <c r="A5" s="397" t="s">
        <v>253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  <c r="N5" s="397"/>
      <c r="O5" s="397"/>
      <c r="P5" s="397"/>
      <c r="Q5" s="397"/>
      <c r="R5" s="65"/>
      <c r="S5" s="65"/>
      <c r="U5" s="86" t="s">
        <v>254</v>
      </c>
      <c r="V5" s="86" t="s">
        <v>130</v>
      </c>
      <c r="W5" s="86" t="s">
        <v>254</v>
      </c>
      <c r="X5" s="86" t="s">
        <v>131</v>
      </c>
      <c r="Y5" s="86" t="s">
        <v>132</v>
      </c>
      <c r="Z5" s="86" t="s">
        <v>255</v>
      </c>
      <c r="AA5" s="86" t="s">
        <v>133</v>
      </c>
      <c r="AB5" s="86" t="s">
        <v>134</v>
      </c>
    </row>
    <row r="6" spans="1:28" ht="18" customHeight="1" thickBot="1">
      <c r="A6" s="398" t="s">
        <v>220</v>
      </c>
      <c r="B6" s="399"/>
      <c r="C6" s="400"/>
      <c r="D6" s="118"/>
      <c r="E6" s="118" t="s">
        <v>171</v>
      </c>
      <c r="F6" s="407" t="s">
        <v>256</v>
      </c>
      <c r="G6" s="408"/>
      <c r="H6" s="409" t="s">
        <v>257</v>
      </c>
      <c r="I6" s="409"/>
      <c r="J6" s="409"/>
      <c r="K6" s="409"/>
      <c r="L6" s="409"/>
      <c r="M6" s="409"/>
      <c r="N6" s="409"/>
      <c r="O6" s="409"/>
      <c r="P6" s="409"/>
      <c r="Q6" s="410"/>
      <c r="R6" s="65"/>
      <c r="S6" s="65"/>
      <c r="AB6" s="86"/>
    </row>
    <row r="7" spans="1:28" ht="36" customHeight="1" thickBot="1">
      <c r="A7" s="401"/>
      <c r="B7" s="402"/>
      <c r="C7" s="403"/>
      <c r="D7" s="119" t="s">
        <v>258</v>
      </c>
      <c r="E7" s="120" t="s">
        <v>161</v>
      </c>
      <c r="F7" s="411" t="s">
        <v>77</v>
      </c>
      <c r="G7" s="412"/>
      <c r="H7" s="413"/>
      <c r="I7" s="414"/>
      <c r="J7" s="414"/>
      <c r="K7" s="414"/>
      <c r="L7" s="414"/>
      <c r="M7" s="414"/>
      <c r="N7" s="414"/>
      <c r="O7" s="414"/>
      <c r="P7" s="414"/>
      <c r="Q7" s="415"/>
      <c r="R7" s="65"/>
      <c r="S7" s="66"/>
      <c r="U7" s="86" t="s">
        <v>259</v>
      </c>
      <c r="V7" s="86" t="s">
        <v>65</v>
      </c>
      <c r="W7" s="86" t="s">
        <v>260</v>
      </c>
      <c r="X7" s="86" t="s">
        <v>66</v>
      </c>
      <c r="Y7" s="86" t="s">
        <v>135</v>
      </c>
      <c r="Z7" s="86" t="s">
        <v>259</v>
      </c>
      <c r="AA7" s="86" t="s">
        <v>96</v>
      </c>
      <c r="AB7" s="68" t="s">
        <v>136</v>
      </c>
    </row>
    <row r="8" spans="1:28" ht="36" customHeight="1" thickBot="1">
      <c r="A8" s="401"/>
      <c r="B8" s="402"/>
      <c r="C8" s="403"/>
      <c r="D8" s="119" t="s">
        <v>261</v>
      </c>
      <c r="E8" s="120" t="s">
        <v>161</v>
      </c>
      <c r="F8" s="411" t="s">
        <v>262</v>
      </c>
      <c r="G8" s="412"/>
      <c r="H8" s="413"/>
      <c r="I8" s="414"/>
      <c r="J8" s="414"/>
      <c r="K8" s="414"/>
      <c r="L8" s="414"/>
      <c r="M8" s="414"/>
      <c r="N8" s="414"/>
      <c r="O8" s="414"/>
      <c r="P8" s="414"/>
      <c r="Q8" s="415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401"/>
      <c r="B9" s="402"/>
      <c r="C9" s="403"/>
      <c r="D9" s="119" t="s">
        <v>265</v>
      </c>
      <c r="E9" s="120" t="s">
        <v>161</v>
      </c>
      <c r="F9" s="411" t="s">
        <v>262</v>
      </c>
      <c r="G9" s="412"/>
      <c r="H9" s="413"/>
      <c r="I9" s="414"/>
      <c r="J9" s="414"/>
      <c r="K9" s="414"/>
      <c r="L9" s="414"/>
      <c r="M9" s="414"/>
      <c r="N9" s="414"/>
      <c r="O9" s="414"/>
      <c r="P9" s="414"/>
      <c r="Q9" s="415"/>
      <c r="R9" s="65"/>
      <c r="S9" s="66"/>
      <c r="U9" s="86" t="s">
        <v>266</v>
      </c>
      <c r="W9" s="86" t="s">
        <v>267</v>
      </c>
      <c r="Z9" s="86" t="s">
        <v>266</v>
      </c>
      <c r="AA9" s="86" t="s">
        <v>138</v>
      </c>
    </row>
    <row r="10" spans="1:28" ht="36" customHeight="1" thickBot="1">
      <c r="A10" s="401"/>
      <c r="B10" s="402"/>
      <c r="C10" s="403"/>
      <c r="D10" s="119" t="s">
        <v>379</v>
      </c>
      <c r="E10" s="120" t="s">
        <v>161</v>
      </c>
      <c r="F10" s="411" t="s">
        <v>262</v>
      </c>
      <c r="G10" s="412"/>
      <c r="H10" s="413"/>
      <c r="I10" s="414"/>
      <c r="J10" s="414"/>
      <c r="K10" s="414"/>
      <c r="L10" s="414"/>
      <c r="M10" s="414"/>
      <c r="N10" s="414"/>
      <c r="O10" s="414"/>
      <c r="P10" s="414"/>
      <c r="Q10" s="415"/>
      <c r="R10" s="65"/>
      <c r="S10" s="66"/>
      <c r="U10" s="86" t="s">
        <v>268</v>
      </c>
      <c r="W10" s="86" t="s">
        <v>269</v>
      </c>
      <c r="Z10" s="86" t="s">
        <v>268</v>
      </c>
      <c r="AA10" s="86" t="s">
        <v>139</v>
      </c>
    </row>
    <row r="11" spans="1:28" ht="36" customHeight="1" thickBot="1">
      <c r="A11" s="404"/>
      <c r="B11" s="405"/>
      <c r="C11" s="406"/>
      <c r="D11" s="119" t="s">
        <v>380</v>
      </c>
      <c r="E11" s="120" t="s">
        <v>161</v>
      </c>
      <c r="F11" s="411" t="s">
        <v>262</v>
      </c>
      <c r="G11" s="412"/>
      <c r="H11" s="413"/>
      <c r="I11" s="414"/>
      <c r="J11" s="414"/>
      <c r="K11" s="414"/>
      <c r="L11" s="414"/>
      <c r="M11" s="414"/>
      <c r="N11" s="414"/>
      <c r="O11" s="414"/>
      <c r="P11" s="414"/>
      <c r="Q11" s="415"/>
      <c r="R11" s="65"/>
      <c r="S11" s="66"/>
      <c r="U11" s="86" t="s">
        <v>270</v>
      </c>
      <c r="W11" s="86" t="s">
        <v>271</v>
      </c>
      <c r="Z11" s="86" t="s">
        <v>270</v>
      </c>
    </row>
    <row r="12" spans="1:28" ht="37.5" customHeight="1" thickBot="1">
      <c r="A12" s="369" t="s">
        <v>221</v>
      </c>
      <c r="B12" s="350" t="s">
        <v>20</v>
      </c>
      <c r="C12" s="372"/>
      <c r="D12" s="373" t="s">
        <v>21</v>
      </c>
      <c r="E12" s="374"/>
      <c r="F12" s="316" t="s">
        <v>61</v>
      </c>
      <c r="G12" s="317"/>
      <c r="H12" s="318"/>
      <c r="I12" s="121"/>
      <c r="J12" s="122"/>
      <c r="K12" s="122"/>
      <c r="L12" s="122"/>
      <c r="M12" s="122"/>
      <c r="N12" s="122"/>
      <c r="O12" s="123"/>
      <c r="P12" s="123"/>
      <c r="Q12" s="124"/>
      <c r="R12" s="65"/>
      <c r="S12" s="66"/>
      <c r="W12" s="86" t="s">
        <v>259</v>
      </c>
      <c r="Z12" s="86" t="s">
        <v>272</v>
      </c>
    </row>
    <row r="13" spans="1:28" ht="39" customHeight="1" thickBot="1">
      <c r="A13" s="370"/>
      <c r="B13" s="349" t="s">
        <v>273</v>
      </c>
      <c r="C13" s="349"/>
      <c r="D13" s="375" t="s">
        <v>256</v>
      </c>
      <c r="E13" s="376"/>
      <c r="F13" s="377" t="s">
        <v>262</v>
      </c>
      <c r="G13" s="378"/>
      <c r="H13" s="379" t="s">
        <v>274</v>
      </c>
      <c r="I13" s="380"/>
      <c r="J13" s="380"/>
      <c r="K13" s="381"/>
      <c r="L13" s="387"/>
      <c r="M13" s="388"/>
      <c r="N13" s="388"/>
      <c r="O13" s="388"/>
      <c r="P13" s="388"/>
      <c r="Q13" s="389"/>
      <c r="R13" s="65"/>
      <c r="S13" s="66"/>
      <c r="W13" s="86" t="s">
        <v>263</v>
      </c>
    </row>
    <row r="14" spans="1:28" ht="22.5" customHeight="1" thickBot="1">
      <c r="A14" s="370"/>
      <c r="B14" s="349" t="s">
        <v>140</v>
      </c>
      <c r="C14" s="350"/>
      <c r="D14" s="387"/>
      <c r="E14" s="388"/>
      <c r="F14" s="388"/>
      <c r="G14" s="388"/>
      <c r="H14" s="388"/>
      <c r="I14" s="389"/>
      <c r="J14" s="125"/>
      <c r="K14" s="126"/>
      <c r="L14" s="126"/>
      <c r="M14" s="126"/>
      <c r="N14" s="126"/>
      <c r="O14" s="126"/>
      <c r="P14" s="126"/>
      <c r="Q14" s="127"/>
      <c r="R14" s="65"/>
      <c r="S14" s="66"/>
      <c r="W14" s="86" t="s">
        <v>266</v>
      </c>
    </row>
    <row r="15" spans="1:28" ht="22.5" customHeight="1" thickBot="1">
      <c r="A15" s="370"/>
      <c r="B15" s="349" t="s">
        <v>94</v>
      </c>
      <c r="C15" s="350"/>
      <c r="D15" s="387"/>
      <c r="E15" s="388"/>
      <c r="F15" s="388"/>
      <c r="G15" s="388"/>
      <c r="H15" s="388"/>
      <c r="I15" s="388"/>
      <c r="J15" s="388"/>
      <c r="K15" s="388"/>
      <c r="L15" s="388"/>
      <c r="M15" s="388"/>
      <c r="N15" s="388"/>
      <c r="O15" s="388"/>
      <c r="P15" s="388"/>
      <c r="Q15" s="389"/>
      <c r="R15" s="65"/>
      <c r="S15" s="66"/>
      <c r="U15" s="68"/>
      <c r="W15" s="86" t="s">
        <v>268</v>
      </c>
    </row>
    <row r="16" spans="1:28" ht="23.25" customHeight="1" thickBot="1">
      <c r="A16" s="370"/>
      <c r="B16" s="349" t="s">
        <v>131</v>
      </c>
      <c r="C16" s="350"/>
      <c r="D16" s="316" t="s">
        <v>68</v>
      </c>
      <c r="E16" s="318"/>
      <c r="F16" s="363" t="s">
        <v>275</v>
      </c>
      <c r="G16" s="364"/>
      <c r="H16" s="364"/>
      <c r="I16" s="364"/>
      <c r="J16" s="364"/>
      <c r="K16" s="364"/>
      <c r="L16" s="364"/>
      <c r="M16" s="364"/>
      <c r="N16" s="365"/>
      <c r="O16" s="366"/>
      <c r="P16" s="367"/>
      <c r="Q16" s="368"/>
      <c r="R16" s="65"/>
      <c r="S16" s="66"/>
      <c r="W16" s="86" t="s">
        <v>270</v>
      </c>
    </row>
    <row r="17" spans="1:27" ht="22.5" customHeight="1" thickBot="1">
      <c r="A17" s="370"/>
      <c r="B17" s="382" t="s">
        <v>276</v>
      </c>
      <c r="C17" s="383"/>
      <c r="D17" s="384"/>
      <c r="E17" s="384"/>
      <c r="F17" s="384"/>
      <c r="G17" s="384"/>
      <c r="H17" s="383"/>
      <c r="I17" s="383"/>
      <c r="J17" s="383"/>
      <c r="K17" s="383"/>
      <c r="L17" s="383"/>
      <c r="M17" s="383"/>
      <c r="N17" s="383"/>
      <c r="O17" s="383"/>
      <c r="P17" s="383"/>
      <c r="Q17" s="385"/>
      <c r="R17" s="65"/>
      <c r="S17" s="66"/>
      <c r="W17" s="86" t="s">
        <v>272</v>
      </c>
    </row>
    <row r="18" spans="1:27" ht="32.25" customHeight="1" thickBot="1">
      <c r="A18" s="370"/>
      <c r="B18" s="386" t="s">
        <v>165</v>
      </c>
      <c r="C18" s="333"/>
      <c r="D18" s="390">
        <v>0</v>
      </c>
      <c r="E18" s="391"/>
      <c r="F18" s="391"/>
      <c r="G18" s="392"/>
      <c r="H18" s="360"/>
      <c r="I18" s="361"/>
      <c r="J18" s="361"/>
      <c r="K18" s="361"/>
      <c r="L18" s="361"/>
      <c r="M18" s="361"/>
      <c r="N18" s="361"/>
      <c r="O18" s="361"/>
      <c r="P18" s="361"/>
      <c r="Q18" s="362"/>
      <c r="R18" s="65"/>
      <c r="S18" s="66"/>
    </row>
    <row r="19" spans="1:27" ht="22.5" customHeight="1" thickBot="1">
      <c r="A19" s="370"/>
      <c r="B19" s="349" t="s">
        <v>109</v>
      </c>
      <c r="C19" s="350"/>
      <c r="D19" s="351"/>
      <c r="E19" s="352"/>
      <c r="F19" s="352"/>
      <c r="G19" s="352"/>
      <c r="H19" s="352"/>
      <c r="I19" s="352"/>
      <c r="J19" s="352"/>
      <c r="K19" s="352"/>
      <c r="L19" s="352"/>
      <c r="M19" s="352"/>
      <c r="N19" s="352"/>
      <c r="O19" s="352"/>
      <c r="P19" s="352"/>
      <c r="Q19" s="353"/>
      <c r="R19" s="65"/>
      <c r="S19" s="66"/>
    </row>
    <row r="20" spans="1:27" ht="60" customHeight="1" thickBot="1">
      <c r="A20" s="370"/>
      <c r="B20" s="349" t="s">
        <v>22</v>
      </c>
      <c r="C20" s="350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6"/>
      <c r="R20" s="65"/>
      <c r="S20" s="66"/>
    </row>
    <row r="21" spans="1:27" ht="23.25" customHeight="1" thickBot="1">
      <c r="A21" s="371"/>
      <c r="B21" s="349" t="s">
        <v>95</v>
      </c>
      <c r="C21" s="350"/>
      <c r="D21" s="357"/>
      <c r="E21" s="358"/>
      <c r="F21" s="358"/>
      <c r="G21" s="358"/>
      <c r="H21" s="128" t="s">
        <v>141</v>
      </c>
      <c r="I21" s="358"/>
      <c r="J21" s="358"/>
      <c r="K21" s="358"/>
      <c r="L21" s="358"/>
      <c r="M21" s="358"/>
      <c r="N21" s="358"/>
      <c r="O21" s="358"/>
      <c r="P21" s="358"/>
      <c r="Q21" s="359"/>
      <c r="R21" s="65"/>
      <c r="S21" s="66"/>
    </row>
    <row r="22" spans="1:27" ht="27" customHeight="1" thickBot="1">
      <c r="A22" s="309" t="s">
        <v>222</v>
      </c>
      <c r="B22" s="310"/>
      <c r="C22" s="311"/>
      <c r="D22" s="333" t="s">
        <v>23</v>
      </c>
      <c r="E22" s="334"/>
      <c r="F22" s="335" t="s">
        <v>142</v>
      </c>
      <c r="G22" s="336"/>
      <c r="H22" s="337"/>
      <c r="I22" s="338" t="s">
        <v>277</v>
      </c>
      <c r="J22" s="339"/>
      <c r="K22" s="340"/>
      <c r="L22" s="341" t="s">
        <v>262</v>
      </c>
      <c r="M22" s="342"/>
      <c r="N22" s="342"/>
      <c r="O22" s="342"/>
      <c r="P22" s="342"/>
      <c r="Q22" s="343"/>
      <c r="R22" s="65"/>
      <c r="S22" s="66"/>
    </row>
    <row r="23" spans="1:27" ht="39" customHeight="1" thickBot="1">
      <c r="A23" s="330"/>
      <c r="B23" s="331"/>
      <c r="C23" s="332"/>
      <c r="D23" s="344" t="s">
        <v>110</v>
      </c>
      <c r="E23" s="345"/>
      <c r="F23" s="346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8"/>
      <c r="R23" s="65"/>
      <c r="S23" s="66"/>
    </row>
    <row r="24" spans="1:27" ht="39" customHeight="1" thickBot="1">
      <c r="A24" s="309" t="s">
        <v>223</v>
      </c>
      <c r="B24" s="310"/>
      <c r="C24" s="311"/>
      <c r="D24" s="312" t="s">
        <v>108</v>
      </c>
      <c r="E24" s="313"/>
      <c r="F24" s="314"/>
      <c r="G24" s="314"/>
      <c r="H24" s="314"/>
      <c r="I24" s="313"/>
      <c r="J24" s="313"/>
      <c r="K24" s="313"/>
      <c r="L24" s="315"/>
      <c r="M24" s="316" t="s">
        <v>69</v>
      </c>
      <c r="N24" s="317"/>
      <c r="O24" s="317"/>
      <c r="P24" s="317"/>
      <c r="Q24" s="318"/>
      <c r="R24" s="65"/>
      <c r="S24" s="66"/>
    </row>
    <row r="25" spans="1:27" ht="39" customHeight="1" thickBot="1">
      <c r="A25" s="319" t="s">
        <v>278</v>
      </c>
      <c r="B25" s="320"/>
      <c r="C25" s="321"/>
      <c r="D25" s="322" t="s">
        <v>56</v>
      </c>
      <c r="E25" s="323"/>
      <c r="F25" s="324" t="s">
        <v>142</v>
      </c>
      <c r="G25" s="325"/>
      <c r="H25" s="326"/>
      <c r="I25" s="327"/>
      <c r="J25" s="328"/>
      <c r="K25" s="328"/>
      <c r="L25" s="328"/>
      <c r="M25" s="328"/>
      <c r="N25" s="328"/>
      <c r="O25" s="328"/>
      <c r="P25" s="328"/>
      <c r="Q25" s="329"/>
      <c r="R25" s="65"/>
      <c r="S25" s="66"/>
    </row>
    <row r="26" spans="1:27" s="69" customFormat="1" ht="6.75" customHeight="1" thickBot="1">
      <c r="A26" s="85"/>
      <c r="B26" s="85"/>
      <c r="C26" s="85"/>
      <c r="D26" s="129"/>
      <c r="E26" s="129"/>
      <c r="F26" s="130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83"/>
      <c r="S26" s="83"/>
      <c r="U26" s="132"/>
      <c r="V26" s="132"/>
      <c r="W26" s="132"/>
      <c r="X26" s="132"/>
      <c r="Y26" s="132"/>
      <c r="Z26" s="132"/>
      <c r="AA26" s="132"/>
    </row>
    <row r="27" spans="1:27" s="69" customFormat="1" ht="14.25" customHeight="1" thickBot="1">
      <c r="A27" s="79" t="s">
        <v>31</v>
      </c>
      <c r="B27" s="133"/>
      <c r="C27" s="69" t="s">
        <v>32</v>
      </c>
      <c r="G27" s="81"/>
      <c r="R27" s="83"/>
      <c r="S27" s="83"/>
      <c r="U27" s="132"/>
      <c r="V27" s="132"/>
      <c r="W27" s="132"/>
      <c r="X27" s="132"/>
      <c r="Y27" s="132"/>
      <c r="Z27" s="132"/>
      <c r="AA27" s="132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32"/>
      <c r="V28" s="132"/>
      <c r="W28" s="132"/>
      <c r="X28" s="132"/>
      <c r="Y28" s="132"/>
      <c r="Z28" s="132"/>
      <c r="AA28" s="132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32"/>
      <c r="V29" s="132"/>
      <c r="W29" s="132"/>
      <c r="X29" s="132"/>
      <c r="Y29" s="132"/>
      <c r="Z29" s="132"/>
      <c r="AA29" s="132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password="CC39"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D15" sqref="D15:M15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9" hidden="1" customWidth="1" outlineLevel="1"/>
    <col min="30" max="30" width="9.125" style="139" customWidth="1" collapsed="1"/>
    <col min="31" max="34" width="9.125" customWidth="1"/>
  </cols>
  <sheetData>
    <row r="1" spans="1:37" ht="14.25" customHeight="1" thickBot="1">
      <c r="A1" s="134" t="s">
        <v>375</v>
      </c>
      <c r="B1" s="135"/>
      <c r="C1" s="135"/>
      <c r="D1" s="136"/>
      <c r="E1" s="136"/>
      <c r="F1" s="137"/>
      <c r="G1" s="136"/>
      <c r="H1" s="136"/>
      <c r="I1" s="136"/>
      <c r="J1" s="136"/>
      <c r="K1" s="136"/>
      <c r="L1" s="136"/>
      <c r="M1" s="138"/>
      <c r="N1" s="136"/>
      <c r="O1" s="136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6"/>
      <c r="B2" s="136"/>
      <c r="C2" s="136"/>
      <c r="D2" s="136"/>
      <c r="E2" s="91"/>
      <c r="F2" s="140" t="s">
        <v>0</v>
      </c>
      <c r="G2" s="519">
        <f>'様式-1-Ⅰ（地域実績）'!H2</f>
        <v>234410017</v>
      </c>
      <c r="H2" s="520"/>
      <c r="I2" s="520"/>
      <c r="J2" s="520"/>
      <c r="K2" s="520"/>
      <c r="L2" s="521"/>
      <c r="M2" s="141"/>
      <c r="N2" s="136"/>
      <c r="O2" s="136"/>
      <c r="P2" s="91"/>
      <c r="Q2" s="91"/>
      <c r="R2" s="91"/>
      <c r="S2" s="91" t="s">
        <v>129</v>
      </c>
      <c r="T2" s="91"/>
      <c r="U2" s="91"/>
      <c r="V2" s="91"/>
      <c r="W2" s="91" t="s">
        <v>279</v>
      </c>
      <c r="X2" s="91"/>
      <c r="Y2" s="91"/>
      <c r="Z2" s="91" t="s">
        <v>280</v>
      </c>
      <c r="AA2" s="91"/>
      <c r="AB2" s="91" t="s">
        <v>281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7"/>
      <c r="K3" s="117"/>
      <c r="L3" s="117"/>
      <c r="M3" s="117"/>
      <c r="N3" s="117"/>
      <c r="O3" s="117"/>
      <c r="P3" s="11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2" t="s">
        <v>282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136"/>
      <c r="O4" s="136"/>
      <c r="P4" s="91"/>
      <c r="Q4" s="139" t="s">
        <v>283</v>
      </c>
      <c r="R4" s="142" t="s">
        <v>284</v>
      </c>
      <c r="S4" s="91" t="s">
        <v>285</v>
      </c>
      <c r="T4" s="86" t="s">
        <v>254</v>
      </c>
      <c r="U4" s="86" t="s">
        <v>286</v>
      </c>
      <c r="V4" s="86" t="s">
        <v>145</v>
      </c>
      <c r="W4" s="86" t="s">
        <v>287</v>
      </c>
      <c r="X4" s="86" t="s">
        <v>145</v>
      </c>
      <c r="Y4" s="86" t="s">
        <v>254</v>
      </c>
      <c r="Z4" s="86" t="s">
        <v>132</v>
      </c>
      <c r="AA4" s="86" t="s">
        <v>255</v>
      </c>
      <c r="AB4" s="86" t="s">
        <v>288</v>
      </c>
      <c r="AC4" s="86" t="s">
        <v>289</v>
      </c>
    </row>
    <row r="5" spans="1:37" ht="18" customHeight="1" thickBot="1">
      <c r="A5" s="143"/>
      <c r="B5" s="9"/>
      <c r="C5" s="523" t="s">
        <v>71</v>
      </c>
      <c r="D5" s="524"/>
      <c r="E5" s="524"/>
      <c r="F5" s="524"/>
      <c r="G5" s="524"/>
      <c r="H5" s="524"/>
      <c r="I5" s="524"/>
      <c r="J5" s="524"/>
      <c r="K5" s="525"/>
      <c r="L5" s="9"/>
      <c r="M5" s="9"/>
      <c r="N5" s="136"/>
      <c r="O5" s="136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43"/>
      <c r="B6" s="9"/>
      <c r="C6" s="143"/>
      <c r="D6" s="10"/>
      <c r="E6" s="10"/>
      <c r="F6" s="10"/>
      <c r="G6" s="10"/>
      <c r="H6" s="10"/>
      <c r="I6" s="10"/>
      <c r="J6" s="10"/>
      <c r="K6" s="10"/>
      <c r="L6" s="9"/>
      <c r="M6" s="9"/>
      <c r="N6" s="136"/>
      <c r="O6" s="136"/>
      <c r="P6" s="91"/>
      <c r="Q6" s="139" t="s">
        <v>290</v>
      </c>
      <c r="R6" s="139" t="s">
        <v>291</v>
      </c>
      <c r="S6" s="91" t="s">
        <v>65</v>
      </c>
      <c r="T6" s="86" t="s">
        <v>260</v>
      </c>
      <c r="U6" s="86" t="s">
        <v>66</v>
      </c>
      <c r="V6" s="86" t="s">
        <v>292</v>
      </c>
      <c r="W6" s="86" t="s">
        <v>293</v>
      </c>
      <c r="X6" s="86" t="s">
        <v>292</v>
      </c>
      <c r="Y6" s="91" t="s">
        <v>152</v>
      </c>
      <c r="Z6" s="91" t="s">
        <v>294</v>
      </c>
      <c r="AA6" s="86" t="s">
        <v>259</v>
      </c>
      <c r="AB6" s="91" t="s">
        <v>295</v>
      </c>
      <c r="AC6" s="91" t="s">
        <v>224</v>
      </c>
    </row>
    <row r="7" spans="1:37" ht="27" customHeight="1" thickBot="1">
      <c r="A7" s="504" t="s">
        <v>72</v>
      </c>
      <c r="B7" s="505"/>
      <c r="C7" s="506"/>
      <c r="D7" s="144" t="s">
        <v>37</v>
      </c>
      <c r="E7" s="526"/>
      <c r="F7" s="527"/>
      <c r="G7" s="145"/>
      <c r="H7" s="146"/>
      <c r="I7" s="146"/>
      <c r="J7" s="146"/>
      <c r="K7" s="146"/>
      <c r="L7" s="146"/>
      <c r="M7" s="147"/>
      <c r="N7" s="136"/>
      <c r="O7" s="66"/>
      <c r="P7" s="91"/>
      <c r="Q7" s="91" t="s">
        <v>296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297</v>
      </c>
      <c r="W7" s="86" t="s">
        <v>96</v>
      </c>
      <c r="X7" s="86" t="s">
        <v>297</v>
      </c>
      <c r="Y7" s="91" t="s">
        <v>169</v>
      </c>
      <c r="Z7" s="91" t="s">
        <v>135</v>
      </c>
      <c r="AA7" s="86" t="s">
        <v>263</v>
      </c>
      <c r="AB7" s="91" t="s">
        <v>298</v>
      </c>
      <c r="AC7" s="91" t="s">
        <v>225</v>
      </c>
    </row>
    <row r="8" spans="1:37" ht="27" customHeight="1" thickBot="1">
      <c r="A8" s="507"/>
      <c r="B8" s="508"/>
      <c r="C8" s="509"/>
      <c r="D8" s="144" t="s">
        <v>38</v>
      </c>
      <c r="E8" s="459" t="s">
        <v>70</v>
      </c>
      <c r="F8" s="461"/>
      <c r="G8" s="148"/>
      <c r="H8" s="149"/>
      <c r="I8" s="149"/>
      <c r="J8" s="149"/>
      <c r="K8" s="149"/>
      <c r="L8" s="150"/>
      <c r="M8" s="151"/>
      <c r="N8" s="136"/>
      <c r="O8" s="66"/>
      <c r="P8" s="91"/>
      <c r="Q8" s="91"/>
      <c r="R8" s="91"/>
      <c r="S8" s="91"/>
      <c r="T8" s="86" t="s">
        <v>267</v>
      </c>
      <c r="U8" s="86"/>
      <c r="V8" s="86" t="s">
        <v>299</v>
      </c>
      <c r="W8" s="86"/>
      <c r="X8" s="86" t="s">
        <v>299</v>
      </c>
      <c r="Y8" s="91" t="s">
        <v>231</v>
      </c>
      <c r="Z8" s="91" t="s">
        <v>96</v>
      </c>
      <c r="AA8" s="86" t="s">
        <v>266</v>
      </c>
      <c r="AB8" s="91" t="s">
        <v>300</v>
      </c>
      <c r="AC8" s="92" t="s">
        <v>226</v>
      </c>
    </row>
    <row r="9" spans="1:37" ht="27" customHeight="1" thickBot="1">
      <c r="A9" s="504" t="s">
        <v>73</v>
      </c>
      <c r="B9" s="505"/>
      <c r="C9" s="506"/>
      <c r="D9" s="144" t="s">
        <v>37</v>
      </c>
      <c r="E9" s="510"/>
      <c r="F9" s="511"/>
      <c r="G9" s="512" t="s">
        <v>170</v>
      </c>
      <c r="H9" s="513"/>
      <c r="I9" s="513"/>
      <c r="J9" s="513"/>
      <c r="K9" s="514"/>
      <c r="L9" s="515" t="s">
        <v>160</v>
      </c>
      <c r="M9" s="516"/>
      <c r="N9" s="136"/>
      <c r="O9" s="66"/>
      <c r="P9" s="91"/>
      <c r="Q9" s="91"/>
      <c r="R9" s="91"/>
      <c r="S9" s="91"/>
      <c r="T9" s="86" t="s">
        <v>269</v>
      </c>
      <c r="U9" s="86"/>
      <c r="V9" s="86"/>
      <c r="W9" s="86"/>
      <c r="X9" s="86"/>
      <c r="Y9" s="91" t="s">
        <v>208</v>
      </c>
      <c r="Z9" s="91"/>
      <c r="AA9" s="86" t="s">
        <v>268</v>
      </c>
      <c r="AB9" s="91" t="s">
        <v>301</v>
      </c>
      <c r="AC9" s="92" t="s">
        <v>227</v>
      </c>
    </row>
    <row r="10" spans="1:37" ht="27" customHeight="1">
      <c r="A10" s="507"/>
      <c r="B10" s="508"/>
      <c r="C10" s="509"/>
      <c r="D10" s="140" t="s">
        <v>38</v>
      </c>
      <c r="E10" s="517" t="s">
        <v>50</v>
      </c>
      <c r="F10" s="518"/>
      <c r="G10" s="152" t="s">
        <v>51</v>
      </c>
      <c r="H10" s="152"/>
      <c r="I10" s="152"/>
      <c r="J10" s="152"/>
      <c r="K10" s="152"/>
      <c r="L10" s="152"/>
      <c r="M10" s="153"/>
      <c r="N10" s="136"/>
      <c r="O10" s="136"/>
      <c r="P10" s="91"/>
      <c r="Q10" s="91"/>
      <c r="R10" s="91"/>
      <c r="S10" s="91"/>
      <c r="T10" s="86" t="s">
        <v>271</v>
      </c>
      <c r="U10" s="86"/>
      <c r="V10" s="86"/>
      <c r="W10" s="86"/>
      <c r="X10" s="86"/>
      <c r="Y10" s="91" t="s">
        <v>235</v>
      </c>
      <c r="Z10" s="91"/>
      <c r="AA10" s="86" t="s">
        <v>270</v>
      </c>
      <c r="AB10" s="91" t="s">
        <v>96</v>
      </c>
      <c r="AC10" s="92" t="s">
        <v>228</v>
      </c>
    </row>
    <row r="11" spans="1:37" ht="15" customHeight="1" thickBot="1">
      <c r="A11" s="154"/>
      <c r="B11" s="155"/>
      <c r="C11" s="155"/>
      <c r="D11" s="137"/>
      <c r="E11" s="137"/>
      <c r="F11" s="137"/>
      <c r="G11" s="150"/>
      <c r="H11" s="150"/>
      <c r="I11" s="150"/>
      <c r="J11" s="150"/>
      <c r="K11" s="150"/>
      <c r="L11" s="150"/>
      <c r="M11" s="156"/>
      <c r="N11" s="136"/>
      <c r="O11" s="136"/>
      <c r="P11" s="91"/>
      <c r="Q11" s="91"/>
      <c r="R11" s="91"/>
      <c r="S11" s="91"/>
      <c r="T11" s="86" t="s">
        <v>259</v>
      </c>
      <c r="U11" s="86"/>
      <c r="V11" s="86"/>
      <c r="W11" s="86"/>
      <c r="X11" s="86"/>
      <c r="Y11" s="91" t="s">
        <v>302</v>
      </c>
      <c r="Z11" s="91"/>
      <c r="AA11" s="86" t="s">
        <v>272</v>
      </c>
      <c r="AB11" s="91"/>
      <c r="AC11" s="92" t="s">
        <v>229</v>
      </c>
    </row>
    <row r="12" spans="1:37" ht="27" customHeight="1" thickBot="1">
      <c r="A12" s="465" t="s">
        <v>303</v>
      </c>
      <c r="B12" s="466"/>
      <c r="C12" s="157" t="s">
        <v>39</v>
      </c>
      <c r="D12" s="144" t="s">
        <v>21</v>
      </c>
      <c r="E12" s="459" t="s">
        <v>61</v>
      </c>
      <c r="F12" s="461"/>
      <c r="G12" s="145"/>
      <c r="H12" s="146"/>
      <c r="I12" s="146"/>
      <c r="J12" s="146"/>
      <c r="K12" s="146"/>
      <c r="L12" s="146"/>
      <c r="M12" s="147"/>
      <c r="N12" s="136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230</v>
      </c>
    </row>
    <row r="13" spans="1:37" ht="36" customHeight="1" thickBot="1">
      <c r="A13" s="467"/>
      <c r="B13" s="468"/>
      <c r="C13" s="158" t="s">
        <v>304</v>
      </c>
      <c r="D13" s="159" t="s">
        <v>256</v>
      </c>
      <c r="E13" s="160" t="s">
        <v>262</v>
      </c>
      <c r="F13" s="471" t="s">
        <v>305</v>
      </c>
      <c r="G13" s="472"/>
      <c r="H13" s="472"/>
      <c r="I13" s="473"/>
      <c r="J13" s="474"/>
      <c r="K13" s="474"/>
      <c r="L13" s="474"/>
      <c r="M13" s="475"/>
      <c r="N13" s="136"/>
      <c r="O13" s="136"/>
      <c r="P13" s="91"/>
      <c r="Q13" s="91"/>
      <c r="R13" s="91"/>
      <c r="S13" s="91"/>
      <c r="T13" s="86" t="s">
        <v>266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7"/>
      <c r="B14" s="468"/>
      <c r="C14" s="161" t="s">
        <v>140</v>
      </c>
      <c r="D14" s="476"/>
      <c r="E14" s="477"/>
      <c r="F14" s="478"/>
      <c r="G14" s="162"/>
      <c r="H14" s="163"/>
      <c r="I14" s="163"/>
      <c r="J14" s="163"/>
      <c r="K14" s="163"/>
      <c r="L14" s="163"/>
      <c r="M14" s="164"/>
      <c r="N14" s="136"/>
      <c r="O14" s="136"/>
      <c r="P14" s="91"/>
      <c r="Q14" s="91"/>
      <c r="R14" s="91"/>
      <c r="S14" s="91"/>
      <c r="T14" s="86" t="s">
        <v>268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7"/>
      <c r="B15" s="468"/>
      <c r="C15" s="165" t="s">
        <v>143</v>
      </c>
      <c r="D15" s="476"/>
      <c r="E15" s="477"/>
      <c r="F15" s="477"/>
      <c r="G15" s="477"/>
      <c r="H15" s="477"/>
      <c r="I15" s="477"/>
      <c r="J15" s="477"/>
      <c r="K15" s="477"/>
      <c r="L15" s="477"/>
      <c r="M15" s="478"/>
      <c r="N15" s="136"/>
      <c r="O15" s="136"/>
      <c r="P15" s="91"/>
      <c r="Q15" s="91"/>
      <c r="R15" s="91"/>
      <c r="S15" s="91"/>
      <c r="T15" s="86" t="s">
        <v>270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7"/>
      <c r="B16" s="468"/>
      <c r="C16" s="165" t="s">
        <v>131</v>
      </c>
      <c r="D16" s="166" t="s">
        <v>68</v>
      </c>
      <c r="E16" s="479" t="s">
        <v>306</v>
      </c>
      <c r="F16" s="480"/>
      <c r="G16" s="480"/>
      <c r="H16" s="480"/>
      <c r="I16" s="480"/>
      <c r="J16" s="480"/>
      <c r="K16" s="480"/>
      <c r="L16" s="481"/>
      <c r="M16" s="482"/>
      <c r="N16" s="136"/>
      <c r="O16" s="136"/>
      <c r="P16" s="91"/>
      <c r="Q16" s="91"/>
      <c r="R16" s="91"/>
      <c r="S16" s="91"/>
      <c r="T16" s="86" t="s">
        <v>272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7"/>
      <c r="B17" s="468"/>
      <c r="C17" s="161" t="s">
        <v>41</v>
      </c>
      <c r="D17" s="459" t="s">
        <v>70</v>
      </c>
      <c r="E17" s="461"/>
      <c r="F17" s="483" t="s">
        <v>307</v>
      </c>
      <c r="G17" s="484"/>
      <c r="H17" s="484"/>
      <c r="I17" s="484"/>
      <c r="J17" s="484"/>
      <c r="K17" s="484"/>
      <c r="L17" s="484"/>
      <c r="M17" s="485"/>
      <c r="N17" s="167"/>
      <c r="O17" s="167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</row>
    <row r="18" spans="1:29" ht="18" customHeight="1" thickBot="1">
      <c r="A18" s="467"/>
      <c r="B18" s="468"/>
      <c r="C18" s="168" t="s">
        <v>42</v>
      </c>
      <c r="D18" s="169" t="s">
        <v>43</v>
      </c>
      <c r="E18" s="486"/>
      <c r="F18" s="487"/>
      <c r="G18" s="170"/>
      <c r="H18" s="171"/>
      <c r="I18" s="171"/>
      <c r="J18" s="171"/>
      <c r="K18" s="171"/>
      <c r="L18" s="171"/>
      <c r="M18" s="172"/>
      <c r="N18" s="173"/>
      <c r="O18" s="174"/>
      <c r="P18" s="174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7"/>
      <c r="B19" s="468"/>
      <c r="C19" s="488" t="s">
        <v>308</v>
      </c>
      <c r="D19" s="489"/>
      <c r="E19" s="490"/>
      <c r="F19" s="491"/>
      <c r="G19" s="492"/>
      <c r="H19" s="492"/>
      <c r="I19" s="492"/>
      <c r="J19" s="492"/>
      <c r="K19" s="492"/>
      <c r="L19" s="492"/>
      <c r="M19" s="493"/>
      <c r="N19" s="136"/>
      <c r="O19" s="136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7"/>
      <c r="B20" s="468"/>
      <c r="C20" s="165" t="s">
        <v>166</v>
      </c>
      <c r="D20" s="494">
        <v>0</v>
      </c>
      <c r="E20" s="495"/>
      <c r="F20" s="175"/>
      <c r="G20" s="496"/>
      <c r="H20" s="496"/>
      <c r="I20" s="496"/>
      <c r="J20" s="496"/>
      <c r="K20" s="496"/>
      <c r="L20" s="496"/>
      <c r="M20" s="497"/>
      <c r="N20" s="136"/>
      <c r="O20" s="136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7"/>
      <c r="B21" s="468"/>
      <c r="C21" s="161" t="s">
        <v>120</v>
      </c>
      <c r="D21" s="498"/>
      <c r="E21" s="499"/>
      <c r="F21" s="499"/>
      <c r="G21" s="499"/>
      <c r="H21" s="499"/>
      <c r="I21" s="499"/>
      <c r="J21" s="499"/>
      <c r="K21" s="499"/>
      <c r="L21" s="499"/>
      <c r="M21" s="500"/>
      <c r="N21" s="136"/>
      <c r="O21" s="136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7"/>
      <c r="B22" s="468"/>
      <c r="C22" s="161" t="s">
        <v>144</v>
      </c>
      <c r="D22" s="501"/>
      <c r="E22" s="502"/>
      <c r="F22" s="502"/>
      <c r="G22" s="502"/>
      <c r="H22" s="502"/>
      <c r="I22" s="502"/>
      <c r="J22" s="502"/>
      <c r="K22" s="502"/>
      <c r="L22" s="502"/>
      <c r="M22" s="503"/>
      <c r="N22" s="136"/>
      <c r="O22" s="136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7"/>
      <c r="B23" s="468"/>
      <c r="C23" s="161" t="s">
        <v>121</v>
      </c>
      <c r="D23" s="454"/>
      <c r="E23" s="455"/>
      <c r="F23" s="176" t="s">
        <v>141</v>
      </c>
      <c r="G23" s="455"/>
      <c r="H23" s="455"/>
      <c r="I23" s="455"/>
      <c r="J23" s="455"/>
      <c r="K23" s="455"/>
      <c r="L23" s="455"/>
      <c r="M23" s="456"/>
      <c r="N23" s="136"/>
      <c r="O23" s="136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7"/>
      <c r="B24" s="468"/>
      <c r="C24" s="161" t="s">
        <v>59</v>
      </c>
      <c r="D24" s="451"/>
      <c r="E24" s="452"/>
      <c r="F24" s="452"/>
      <c r="G24" s="452"/>
      <c r="H24" s="452"/>
      <c r="I24" s="452"/>
      <c r="J24" s="452"/>
      <c r="K24" s="452"/>
      <c r="L24" s="452"/>
      <c r="M24" s="453"/>
      <c r="N24" s="177"/>
      <c r="O24" s="177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</row>
    <row r="25" spans="1:29" ht="18" customHeight="1" thickBot="1">
      <c r="A25" s="469"/>
      <c r="B25" s="470"/>
      <c r="C25" s="161" t="s">
        <v>122</v>
      </c>
      <c r="D25" s="454"/>
      <c r="E25" s="455"/>
      <c r="F25" s="176" t="s">
        <v>141</v>
      </c>
      <c r="G25" s="455"/>
      <c r="H25" s="455"/>
      <c r="I25" s="455"/>
      <c r="J25" s="455"/>
      <c r="K25" s="455"/>
      <c r="L25" s="455"/>
      <c r="M25" s="456"/>
      <c r="N25" s="167"/>
      <c r="O25" s="167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</row>
    <row r="26" spans="1:29" ht="18" customHeight="1" thickBot="1">
      <c r="A26" s="417" t="s">
        <v>309</v>
      </c>
      <c r="B26" s="418"/>
      <c r="C26" s="419"/>
      <c r="D26" s="178" t="s">
        <v>44</v>
      </c>
      <c r="E26" s="179" t="s">
        <v>61</v>
      </c>
      <c r="F26" s="457" t="s">
        <v>145</v>
      </c>
      <c r="G26" s="458"/>
      <c r="H26" s="458"/>
      <c r="I26" s="459" t="s">
        <v>70</v>
      </c>
      <c r="J26" s="460"/>
      <c r="K26" s="460"/>
      <c r="L26" s="460"/>
      <c r="M26" s="461"/>
      <c r="N26" s="180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20"/>
      <c r="B27" s="421"/>
      <c r="C27" s="422"/>
      <c r="D27" s="144" t="s">
        <v>171</v>
      </c>
      <c r="E27" s="181" t="s">
        <v>62</v>
      </c>
      <c r="F27" s="182" t="s">
        <v>74</v>
      </c>
      <c r="G27" s="183"/>
      <c r="H27" s="156"/>
      <c r="I27" s="156"/>
      <c r="J27" s="156"/>
      <c r="K27" s="156"/>
      <c r="L27" s="156"/>
      <c r="M27" s="184"/>
      <c r="N27" s="185"/>
      <c r="O27" s="185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20"/>
      <c r="B28" s="421"/>
      <c r="C28" s="422"/>
      <c r="D28" s="144" t="s">
        <v>310</v>
      </c>
      <c r="E28" s="186" t="s">
        <v>77</v>
      </c>
      <c r="F28" s="462"/>
      <c r="G28" s="463"/>
      <c r="H28" s="463"/>
      <c r="I28" s="463"/>
      <c r="J28" s="463"/>
      <c r="K28" s="463"/>
      <c r="L28" s="463"/>
      <c r="M28" s="464"/>
      <c r="N28" s="173"/>
      <c r="O28" s="174"/>
      <c r="P28" s="174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20"/>
      <c r="B29" s="421"/>
      <c r="C29" s="422"/>
      <c r="D29" s="161" t="s">
        <v>59</v>
      </c>
      <c r="E29" s="451"/>
      <c r="F29" s="452"/>
      <c r="G29" s="452"/>
      <c r="H29" s="452"/>
      <c r="I29" s="452"/>
      <c r="J29" s="452"/>
      <c r="K29" s="452"/>
      <c r="L29" s="452"/>
      <c r="M29" s="453"/>
      <c r="N29" s="187"/>
      <c r="O29" s="187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3"/>
      <c r="B30" s="424"/>
      <c r="C30" s="425"/>
      <c r="D30" s="188" t="s">
        <v>40</v>
      </c>
      <c r="E30" s="454"/>
      <c r="F30" s="455"/>
      <c r="G30" s="189" t="s">
        <v>141</v>
      </c>
      <c r="H30" s="455"/>
      <c r="I30" s="455"/>
      <c r="J30" s="455"/>
      <c r="K30" s="455"/>
      <c r="L30" s="455"/>
      <c r="M30" s="456"/>
      <c r="N30" s="187"/>
      <c r="O30" s="187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7" t="s">
        <v>311</v>
      </c>
      <c r="B31" s="418"/>
      <c r="C31" s="419"/>
      <c r="D31" s="190" t="s">
        <v>23</v>
      </c>
      <c r="E31" s="179" t="s">
        <v>75</v>
      </c>
      <c r="F31" s="426"/>
      <c r="G31" s="427"/>
      <c r="H31" s="191"/>
      <c r="I31" s="191"/>
      <c r="J31" s="192"/>
      <c r="K31" s="338" t="s">
        <v>277</v>
      </c>
      <c r="L31" s="339"/>
      <c r="M31" s="340"/>
      <c r="N31" s="180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20"/>
      <c r="B32" s="421"/>
      <c r="C32" s="422"/>
      <c r="D32" s="193" t="s">
        <v>312</v>
      </c>
      <c r="E32" s="428"/>
      <c r="F32" s="429"/>
      <c r="G32" s="429"/>
      <c r="H32" s="429"/>
      <c r="I32" s="429"/>
      <c r="J32" s="430"/>
      <c r="K32" s="431" t="s">
        <v>262</v>
      </c>
      <c r="L32" s="432"/>
      <c r="M32" s="433"/>
      <c r="N32" s="136"/>
      <c r="O32" s="136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3"/>
      <c r="B33" s="424"/>
      <c r="C33" s="425"/>
      <c r="D33" s="193" t="s">
        <v>313</v>
      </c>
      <c r="E33" s="428"/>
      <c r="F33" s="429"/>
      <c r="G33" s="429"/>
      <c r="H33" s="429"/>
      <c r="I33" s="429"/>
      <c r="J33" s="430"/>
      <c r="K33" s="431" t="s">
        <v>262</v>
      </c>
      <c r="L33" s="432"/>
      <c r="M33" s="433"/>
      <c r="N33" s="136"/>
      <c r="O33" s="136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4" t="s">
        <v>314</v>
      </c>
      <c r="B34" s="435"/>
      <c r="C34" s="436"/>
      <c r="D34" s="212" t="s">
        <v>112</v>
      </c>
      <c r="E34" s="440" t="s">
        <v>156</v>
      </c>
      <c r="F34" s="441"/>
      <c r="G34" s="441"/>
      <c r="H34" s="442"/>
      <c r="I34" s="443" t="s">
        <v>315</v>
      </c>
      <c r="J34" s="444"/>
      <c r="K34" s="445" t="s">
        <v>316</v>
      </c>
      <c r="L34" s="446"/>
      <c r="M34" s="447"/>
      <c r="N34" s="136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5" customFormat="1" ht="21" customHeight="1" thickBot="1">
      <c r="A35" s="437"/>
      <c r="B35" s="438"/>
      <c r="C35" s="439"/>
      <c r="D35" s="212" t="s">
        <v>45</v>
      </c>
      <c r="E35" s="448" t="s">
        <v>76</v>
      </c>
      <c r="F35" s="449"/>
      <c r="G35" s="449"/>
      <c r="H35" s="449"/>
      <c r="I35" s="449"/>
      <c r="J35" s="449"/>
      <c r="K35" s="449"/>
      <c r="L35" s="449"/>
      <c r="M35" s="450"/>
      <c r="N35" s="194"/>
      <c r="O35" s="194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6"/>
      <c r="B36" s="196"/>
      <c r="C36" s="195"/>
      <c r="D36" s="195"/>
      <c r="E36" s="195"/>
      <c r="F36" s="197"/>
      <c r="G36" s="195"/>
      <c r="H36" s="195"/>
      <c r="I36" s="195"/>
      <c r="J36" s="195"/>
      <c r="K36" s="195"/>
      <c r="L36" s="195"/>
      <c r="M36" s="195"/>
      <c r="N36" s="91"/>
      <c r="O36" s="91"/>
    </row>
    <row r="37" spans="1:30" ht="14.25" thickBot="1">
      <c r="A37" s="198" t="s">
        <v>31</v>
      </c>
      <c r="B37" s="199"/>
      <c r="C37" s="195" t="s">
        <v>32</v>
      </c>
      <c r="D37" s="195"/>
      <c r="E37" s="195"/>
      <c r="F37" s="197"/>
      <c r="G37" s="195"/>
      <c r="H37" s="195"/>
      <c r="I37" s="195"/>
      <c r="J37" s="195"/>
      <c r="K37" s="195"/>
      <c r="L37" s="195"/>
      <c r="M37" s="195"/>
      <c r="N37" s="91"/>
      <c r="O37" s="91"/>
    </row>
    <row r="38" spans="1:30" ht="14.25" thickBot="1">
      <c r="A38" s="198"/>
      <c r="B38" s="200"/>
      <c r="C38" s="195" t="s">
        <v>46</v>
      </c>
      <c r="D38" s="195"/>
      <c r="E38" s="195"/>
      <c r="F38" s="197"/>
      <c r="G38" s="195"/>
      <c r="H38" s="195"/>
      <c r="I38" s="195"/>
      <c r="J38" s="195"/>
      <c r="K38" s="195"/>
      <c r="L38" s="195"/>
      <c r="M38" s="195"/>
      <c r="N38" s="91"/>
      <c r="O38" s="91"/>
    </row>
    <row r="39" spans="1:30">
      <c r="A39" s="201" t="s">
        <v>34</v>
      </c>
      <c r="B39" s="416" t="s">
        <v>113</v>
      </c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202"/>
    </row>
  </sheetData>
  <sheetProtection password="CC39"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6" sqref="F6:Q6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11" t="s">
        <v>376</v>
      </c>
      <c r="B1" s="112"/>
      <c r="C1" s="112"/>
      <c r="D1" s="112"/>
      <c r="E1" s="112"/>
      <c r="F1" s="112"/>
      <c r="G1" s="77"/>
      <c r="H1" s="112"/>
      <c r="I1" s="112"/>
      <c r="J1" s="112"/>
      <c r="K1" s="112"/>
      <c r="L1" s="112"/>
      <c r="M1" s="112"/>
      <c r="N1" s="112"/>
      <c r="O1" s="112"/>
      <c r="P1" s="112"/>
      <c r="Q1" s="113"/>
      <c r="R1" s="65"/>
      <c r="S1" s="65"/>
    </row>
    <row r="2" spans="1:24" ht="12.75" customHeight="1" thickBot="1">
      <c r="A2" s="114"/>
      <c r="B2" s="114"/>
      <c r="C2" s="112"/>
      <c r="D2" s="112"/>
      <c r="E2" s="112"/>
      <c r="F2" s="114"/>
      <c r="G2" s="115"/>
      <c r="H2" s="344" t="s">
        <v>0</v>
      </c>
      <c r="I2" s="393"/>
      <c r="J2" s="519">
        <f>'様式-1-Ⅰ（地域実績）'!H2</f>
        <v>234410017</v>
      </c>
      <c r="K2" s="520"/>
      <c r="L2" s="520"/>
      <c r="M2" s="520"/>
      <c r="N2" s="520"/>
      <c r="O2" s="520"/>
      <c r="P2" s="521"/>
      <c r="Q2" s="116"/>
      <c r="R2" s="65"/>
      <c r="S2" s="65"/>
    </row>
    <row r="3" spans="1:24" ht="15.75" customHeight="1" thickBot="1">
      <c r="A3" s="397" t="s">
        <v>317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65"/>
      <c r="S3" s="65"/>
    </row>
    <row r="4" spans="1:24" ht="24.95" customHeight="1" thickBot="1">
      <c r="A4" s="398" t="s">
        <v>318</v>
      </c>
      <c r="B4" s="399"/>
      <c r="C4" s="400"/>
      <c r="D4" s="740" t="s">
        <v>123</v>
      </c>
      <c r="E4" s="97" t="s">
        <v>153</v>
      </c>
      <c r="F4" s="755" t="s">
        <v>75</v>
      </c>
      <c r="G4" s="756"/>
      <c r="H4" s="756"/>
      <c r="I4" s="756"/>
      <c r="J4" s="757"/>
      <c r="K4" s="758" t="s">
        <v>319</v>
      </c>
      <c r="L4" s="759"/>
      <c r="M4" s="759"/>
      <c r="N4" s="759"/>
      <c r="O4" s="759"/>
      <c r="P4" s="759"/>
      <c r="Q4" s="760"/>
      <c r="R4" s="65"/>
      <c r="S4" s="66"/>
      <c r="U4" s="71" t="s">
        <v>147</v>
      </c>
      <c r="X4" s="69" t="s">
        <v>151</v>
      </c>
    </row>
    <row r="5" spans="1:24" ht="15" customHeight="1" thickBot="1">
      <c r="A5" s="401"/>
      <c r="B5" s="402"/>
      <c r="C5" s="403"/>
      <c r="D5" s="741"/>
      <c r="E5" s="203" t="s">
        <v>320</v>
      </c>
      <c r="F5" s="746"/>
      <c r="G5" s="747"/>
      <c r="H5" s="747"/>
      <c r="I5" s="747"/>
      <c r="J5" s="747"/>
      <c r="K5" s="747"/>
      <c r="L5" s="747"/>
      <c r="M5" s="747"/>
      <c r="N5" s="747"/>
      <c r="O5" s="747"/>
      <c r="P5" s="747"/>
      <c r="Q5" s="748"/>
      <c r="R5" s="65"/>
      <c r="S5" s="65"/>
      <c r="U5" s="69" t="s">
        <v>148</v>
      </c>
      <c r="X5" s="72" t="s">
        <v>154</v>
      </c>
    </row>
    <row r="6" spans="1:24" ht="15" customHeight="1" thickBot="1">
      <c r="A6" s="401"/>
      <c r="B6" s="402"/>
      <c r="C6" s="403"/>
      <c r="D6" s="741"/>
      <c r="E6" s="204" t="s">
        <v>321</v>
      </c>
      <c r="F6" s="746"/>
      <c r="G6" s="747"/>
      <c r="H6" s="747"/>
      <c r="I6" s="747"/>
      <c r="J6" s="747"/>
      <c r="K6" s="747"/>
      <c r="L6" s="747"/>
      <c r="M6" s="747"/>
      <c r="N6" s="747"/>
      <c r="O6" s="747"/>
      <c r="P6" s="747"/>
      <c r="Q6" s="748"/>
      <c r="R6" s="65"/>
      <c r="S6" s="65"/>
      <c r="U6" s="69" t="s">
        <v>149</v>
      </c>
      <c r="X6" s="72" t="s">
        <v>155</v>
      </c>
    </row>
    <row r="7" spans="1:24" ht="15" customHeight="1" thickBot="1">
      <c r="A7" s="401"/>
      <c r="B7" s="402"/>
      <c r="C7" s="403"/>
      <c r="D7" s="741"/>
      <c r="E7" s="203" t="s">
        <v>322</v>
      </c>
      <c r="F7" s="746"/>
      <c r="G7" s="747"/>
      <c r="H7" s="747"/>
      <c r="I7" s="747"/>
      <c r="J7" s="747"/>
      <c r="K7" s="747"/>
      <c r="L7" s="747"/>
      <c r="M7" s="747"/>
      <c r="N7" s="747"/>
      <c r="O7" s="747"/>
      <c r="P7" s="747"/>
      <c r="Q7" s="748"/>
      <c r="R7" s="65"/>
      <c r="S7" s="65"/>
      <c r="U7" s="69" t="s">
        <v>150</v>
      </c>
      <c r="X7" s="72" t="s">
        <v>157</v>
      </c>
    </row>
    <row r="8" spans="1:24" ht="15" customHeight="1" thickBot="1">
      <c r="A8" s="401"/>
      <c r="B8" s="402"/>
      <c r="C8" s="403"/>
      <c r="D8" s="741"/>
      <c r="E8" s="204" t="s">
        <v>323</v>
      </c>
      <c r="F8" s="746"/>
      <c r="G8" s="747"/>
      <c r="H8" s="747"/>
      <c r="I8" s="747"/>
      <c r="J8" s="747"/>
      <c r="K8" s="747"/>
      <c r="L8" s="747"/>
      <c r="M8" s="747"/>
      <c r="N8" s="747"/>
      <c r="O8" s="747"/>
      <c r="P8" s="747"/>
      <c r="Q8" s="748"/>
      <c r="R8" s="65"/>
      <c r="S8" s="65"/>
    </row>
    <row r="9" spans="1:24" ht="15" customHeight="1" thickBot="1">
      <c r="A9" s="401"/>
      <c r="B9" s="402"/>
      <c r="C9" s="403"/>
      <c r="D9" s="741"/>
      <c r="E9" s="203" t="s">
        <v>324</v>
      </c>
      <c r="F9" s="746"/>
      <c r="G9" s="747"/>
      <c r="H9" s="747"/>
      <c r="I9" s="747"/>
      <c r="J9" s="747"/>
      <c r="K9" s="747"/>
      <c r="L9" s="747"/>
      <c r="M9" s="747"/>
      <c r="N9" s="747"/>
      <c r="O9" s="747"/>
      <c r="P9" s="747"/>
      <c r="Q9" s="748"/>
      <c r="R9" s="65"/>
      <c r="S9" s="65"/>
    </row>
    <row r="10" spans="1:24" ht="15" customHeight="1" thickBot="1">
      <c r="A10" s="401"/>
      <c r="B10" s="402"/>
      <c r="C10" s="403"/>
      <c r="D10" s="741"/>
      <c r="E10" s="205" t="s">
        <v>325</v>
      </c>
      <c r="F10" s="746"/>
      <c r="G10" s="747"/>
      <c r="H10" s="747"/>
      <c r="I10" s="747"/>
      <c r="J10" s="747"/>
      <c r="K10" s="747"/>
      <c r="L10" s="747"/>
      <c r="M10" s="747"/>
      <c r="N10" s="747"/>
      <c r="O10" s="747"/>
      <c r="P10" s="747"/>
      <c r="Q10" s="748"/>
      <c r="R10" s="65"/>
      <c r="S10" s="65"/>
    </row>
    <row r="11" spans="1:24" ht="15" customHeight="1" thickBot="1">
      <c r="A11" s="401"/>
      <c r="B11" s="402"/>
      <c r="C11" s="403"/>
      <c r="D11" s="740" t="s">
        <v>146</v>
      </c>
      <c r="E11" s="87" t="s">
        <v>209</v>
      </c>
      <c r="F11" s="742" t="s">
        <v>61</v>
      </c>
      <c r="G11" s="743"/>
      <c r="H11" s="750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401"/>
      <c r="B12" s="402"/>
      <c r="C12" s="403"/>
      <c r="D12" s="741"/>
      <c r="E12" s="751" t="s">
        <v>326</v>
      </c>
      <c r="F12" s="646" t="s">
        <v>327</v>
      </c>
      <c r="G12" s="745"/>
      <c r="H12" s="707" t="s">
        <v>210</v>
      </c>
      <c r="I12" s="708"/>
      <c r="J12" s="708"/>
      <c r="K12" s="708"/>
      <c r="L12" s="646" t="s">
        <v>78</v>
      </c>
      <c r="M12" s="647"/>
      <c r="N12" s="647"/>
      <c r="O12" s="647"/>
      <c r="P12" s="647"/>
      <c r="Q12" s="648"/>
      <c r="R12" s="65"/>
      <c r="S12" s="65"/>
      <c r="U12" s="69" t="s">
        <v>196</v>
      </c>
      <c r="V12" s="69" t="s">
        <v>328</v>
      </c>
      <c r="W12" s="69" t="s">
        <v>208</v>
      </c>
      <c r="X12" s="69" t="s">
        <v>260</v>
      </c>
    </row>
    <row r="13" spans="1:24" ht="15" customHeight="1" thickBot="1">
      <c r="A13" s="401"/>
      <c r="B13" s="402"/>
      <c r="C13" s="403"/>
      <c r="D13" s="749"/>
      <c r="E13" s="752"/>
      <c r="F13" s="753" t="s">
        <v>329</v>
      </c>
      <c r="G13" s="754"/>
      <c r="H13" s="737"/>
      <c r="I13" s="738"/>
      <c r="J13" s="738"/>
      <c r="K13" s="738"/>
      <c r="L13" s="738"/>
      <c r="M13" s="738"/>
      <c r="N13" s="738"/>
      <c r="O13" s="738"/>
      <c r="P13" s="738"/>
      <c r="Q13" s="739"/>
      <c r="R13" s="65"/>
      <c r="S13" s="65"/>
      <c r="U13" s="69" t="s">
        <v>211</v>
      </c>
      <c r="V13" s="69" t="s">
        <v>330</v>
      </c>
      <c r="W13" s="69" t="s">
        <v>235</v>
      </c>
      <c r="X13" s="69" t="s">
        <v>264</v>
      </c>
    </row>
    <row r="14" spans="1:24" ht="15" customHeight="1" thickBot="1">
      <c r="A14" s="401"/>
      <c r="B14" s="402"/>
      <c r="C14" s="403"/>
      <c r="D14" s="740" t="s">
        <v>197</v>
      </c>
      <c r="E14" s="87" t="s">
        <v>212</v>
      </c>
      <c r="F14" s="742" t="s">
        <v>61</v>
      </c>
      <c r="G14" s="743"/>
      <c r="H14" s="744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207</v>
      </c>
      <c r="V14" s="69" t="s">
        <v>331</v>
      </c>
      <c r="X14" s="69" t="s">
        <v>267</v>
      </c>
    </row>
    <row r="15" spans="1:24" ht="15" customHeight="1" thickBot="1">
      <c r="A15" s="401"/>
      <c r="B15" s="402"/>
      <c r="C15" s="403"/>
      <c r="D15" s="741"/>
      <c r="E15" s="206" t="s">
        <v>213</v>
      </c>
      <c r="F15" s="646" t="s">
        <v>77</v>
      </c>
      <c r="G15" s="745"/>
      <c r="H15" s="707" t="s">
        <v>210</v>
      </c>
      <c r="I15" s="708"/>
      <c r="J15" s="708"/>
      <c r="K15" s="708"/>
      <c r="L15" s="646" t="s">
        <v>78</v>
      </c>
      <c r="M15" s="647"/>
      <c r="N15" s="647"/>
      <c r="O15" s="647"/>
      <c r="P15" s="647"/>
      <c r="Q15" s="648"/>
      <c r="R15" s="65"/>
      <c r="S15" s="65"/>
      <c r="U15" s="69" t="s">
        <v>214</v>
      </c>
      <c r="X15" s="69" t="s">
        <v>269</v>
      </c>
    </row>
    <row r="16" spans="1:24" ht="15" customHeight="1" thickBot="1">
      <c r="A16" s="309" t="s">
        <v>332</v>
      </c>
      <c r="B16" s="310"/>
      <c r="C16" s="724"/>
      <c r="D16" s="733" t="s">
        <v>53</v>
      </c>
      <c r="E16" s="734"/>
      <c r="F16" s="673" t="s">
        <v>75</v>
      </c>
      <c r="G16" s="674"/>
      <c r="H16" s="674"/>
      <c r="I16" s="674"/>
      <c r="J16" s="674"/>
      <c r="K16" s="674"/>
      <c r="L16" s="674"/>
      <c r="M16" s="674"/>
      <c r="N16" s="674"/>
      <c r="O16" s="674"/>
      <c r="P16" s="674"/>
      <c r="Q16" s="675"/>
      <c r="R16" s="65"/>
      <c r="S16" s="66"/>
      <c r="X16" s="69" t="s">
        <v>271</v>
      </c>
    </row>
    <row r="17" spans="1:33" ht="15" customHeight="1" thickBot="1">
      <c r="A17" s="725"/>
      <c r="B17" s="726"/>
      <c r="C17" s="727"/>
      <c r="D17" s="735" t="s">
        <v>86</v>
      </c>
      <c r="E17" s="736"/>
      <c r="F17" s="689"/>
      <c r="G17" s="690"/>
      <c r="H17" s="690"/>
      <c r="I17" s="690"/>
      <c r="J17" s="690"/>
      <c r="K17" s="690"/>
      <c r="L17" s="690"/>
      <c r="M17" s="690"/>
      <c r="N17" s="690"/>
      <c r="O17" s="690"/>
      <c r="P17" s="690"/>
      <c r="Q17" s="691"/>
      <c r="R17" s="65"/>
      <c r="S17" s="65"/>
      <c r="U17" s="73" t="s">
        <v>186</v>
      </c>
      <c r="X17" s="69" t="s">
        <v>259</v>
      </c>
    </row>
    <row r="18" spans="1:33" ht="15" customHeight="1" thickBot="1">
      <c r="A18" s="725"/>
      <c r="B18" s="726"/>
      <c r="C18" s="727"/>
      <c r="D18" s="678" t="s">
        <v>54</v>
      </c>
      <c r="E18" s="679"/>
      <c r="F18" s="689"/>
      <c r="G18" s="690"/>
      <c r="H18" s="690"/>
      <c r="I18" s="690"/>
      <c r="J18" s="690"/>
      <c r="K18" s="690"/>
      <c r="L18" s="690"/>
      <c r="M18" s="690"/>
      <c r="N18" s="690"/>
      <c r="O18" s="690"/>
      <c r="P18" s="690"/>
      <c r="Q18" s="691"/>
      <c r="R18" s="65"/>
      <c r="S18" s="65"/>
      <c r="U18" s="73" t="s">
        <v>158</v>
      </c>
      <c r="X18" s="69" t="s">
        <v>169</v>
      </c>
    </row>
    <row r="19" spans="1:33" ht="15" customHeight="1" thickBot="1">
      <c r="A19" s="728"/>
      <c r="B19" s="729"/>
      <c r="C19" s="727"/>
      <c r="D19" s="735" t="s">
        <v>87</v>
      </c>
      <c r="E19" s="736"/>
      <c r="F19" s="689"/>
      <c r="G19" s="690"/>
      <c r="H19" s="690"/>
      <c r="I19" s="690"/>
      <c r="J19" s="690"/>
      <c r="K19" s="690"/>
      <c r="L19" s="690"/>
      <c r="M19" s="690"/>
      <c r="N19" s="690"/>
      <c r="O19" s="690"/>
      <c r="P19" s="690"/>
      <c r="Q19" s="691"/>
      <c r="R19" s="65"/>
      <c r="S19" s="65"/>
      <c r="U19" s="69" t="s">
        <v>159</v>
      </c>
      <c r="X19" s="69" t="s">
        <v>333</v>
      </c>
    </row>
    <row r="20" spans="1:33" ht="15" customHeight="1" thickBot="1">
      <c r="A20" s="730"/>
      <c r="B20" s="731"/>
      <c r="C20" s="732"/>
      <c r="D20" s="678" t="s">
        <v>55</v>
      </c>
      <c r="E20" s="679"/>
      <c r="F20" s="689"/>
      <c r="G20" s="690"/>
      <c r="H20" s="690"/>
      <c r="I20" s="690"/>
      <c r="J20" s="690"/>
      <c r="K20" s="690"/>
      <c r="L20" s="690"/>
      <c r="M20" s="690"/>
      <c r="N20" s="690"/>
      <c r="O20" s="690"/>
      <c r="P20" s="690"/>
      <c r="Q20" s="691"/>
      <c r="R20" s="65"/>
      <c r="S20" s="65"/>
      <c r="U20" s="74" t="s">
        <v>217</v>
      </c>
      <c r="X20" s="69" t="s">
        <v>334</v>
      </c>
    </row>
    <row r="21" spans="1:33" s="6" customFormat="1" ht="15" customHeight="1" thickBot="1">
      <c r="A21" s="713" t="s">
        <v>335</v>
      </c>
      <c r="B21" s="714"/>
      <c r="C21" s="715"/>
      <c r="D21" s="671" t="s">
        <v>30</v>
      </c>
      <c r="E21" s="672"/>
      <c r="F21" s="673" t="s">
        <v>75</v>
      </c>
      <c r="G21" s="674"/>
      <c r="H21" s="674"/>
      <c r="I21" s="674"/>
      <c r="J21" s="674"/>
      <c r="K21" s="674"/>
      <c r="L21" s="674"/>
      <c r="M21" s="674"/>
      <c r="N21" s="674"/>
      <c r="O21" s="674"/>
      <c r="P21" s="674"/>
      <c r="Q21" s="675"/>
      <c r="R21" s="8"/>
      <c r="S21" s="66"/>
      <c r="U21" s="73" t="s">
        <v>336</v>
      </c>
      <c r="V21" s="73"/>
      <c r="W21" s="73"/>
      <c r="X21" s="69" t="s">
        <v>337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6"/>
      <c r="B22" s="717"/>
      <c r="C22" s="718"/>
      <c r="D22" s="722" t="s">
        <v>338</v>
      </c>
      <c r="E22" s="723"/>
      <c r="F22" s="646" t="s">
        <v>77</v>
      </c>
      <c r="G22" s="647"/>
      <c r="H22" s="648"/>
      <c r="I22" s="707" t="s">
        <v>84</v>
      </c>
      <c r="J22" s="708"/>
      <c r="K22" s="709"/>
      <c r="L22" s="710"/>
      <c r="M22" s="711"/>
      <c r="N22" s="711"/>
      <c r="O22" s="711"/>
      <c r="P22" s="711"/>
      <c r="Q22" s="712"/>
      <c r="R22" s="8"/>
      <c r="S22" s="5"/>
      <c r="U22" s="73" t="s">
        <v>339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6"/>
      <c r="B23" s="717"/>
      <c r="C23" s="718"/>
      <c r="D23" s="687" t="s">
        <v>115</v>
      </c>
      <c r="E23" s="688"/>
      <c r="F23" s="689"/>
      <c r="G23" s="703"/>
      <c r="H23" s="703"/>
      <c r="I23" s="703"/>
      <c r="J23" s="703"/>
      <c r="K23" s="703"/>
      <c r="L23" s="703"/>
      <c r="M23" s="703"/>
      <c r="N23" s="703"/>
      <c r="O23" s="703"/>
      <c r="P23" s="703"/>
      <c r="Q23" s="704"/>
      <c r="R23" s="8"/>
      <c r="S23" s="5"/>
      <c r="U23" s="73" t="s">
        <v>377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6"/>
      <c r="B24" s="717"/>
      <c r="C24" s="718"/>
      <c r="D24" s="678" t="s">
        <v>57</v>
      </c>
      <c r="E24" s="679"/>
      <c r="F24" s="689"/>
      <c r="G24" s="703"/>
      <c r="H24" s="703"/>
      <c r="I24" s="703"/>
      <c r="J24" s="703"/>
      <c r="K24" s="703"/>
      <c r="L24" s="703"/>
      <c r="M24" s="703"/>
      <c r="N24" s="703"/>
      <c r="O24" s="703"/>
      <c r="P24" s="703"/>
      <c r="Q24" s="704"/>
      <c r="R24" s="8"/>
      <c r="S24" s="5"/>
      <c r="U24" s="73" t="s">
        <v>340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6"/>
      <c r="B25" s="717"/>
      <c r="C25" s="718"/>
      <c r="D25" s="705" t="s">
        <v>341</v>
      </c>
      <c r="E25" s="706"/>
      <c r="F25" s="646" t="s">
        <v>262</v>
      </c>
      <c r="G25" s="647"/>
      <c r="H25" s="648"/>
      <c r="I25" s="707" t="s">
        <v>85</v>
      </c>
      <c r="J25" s="708"/>
      <c r="K25" s="709"/>
      <c r="L25" s="710"/>
      <c r="M25" s="711"/>
      <c r="N25" s="711"/>
      <c r="O25" s="711"/>
      <c r="P25" s="711"/>
      <c r="Q25" s="712"/>
      <c r="R25" s="8"/>
      <c r="S25" s="5"/>
      <c r="U25" s="73" t="s">
        <v>218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6"/>
      <c r="B26" s="717"/>
      <c r="C26" s="718"/>
      <c r="D26" s="687" t="s">
        <v>116</v>
      </c>
      <c r="E26" s="688"/>
      <c r="F26" s="689"/>
      <c r="G26" s="690"/>
      <c r="H26" s="690"/>
      <c r="I26" s="690"/>
      <c r="J26" s="690"/>
      <c r="K26" s="690"/>
      <c r="L26" s="690"/>
      <c r="M26" s="690"/>
      <c r="N26" s="690"/>
      <c r="O26" s="690"/>
      <c r="P26" s="690"/>
      <c r="Q26" s="691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9"/>
      <c r="B27" s="720"/>
      <c r="C27" s="721"/>
      <c r="D27" s="678" t="s">
        <v>58</v>
      </c>
      <c r="E27" s="679"/>
      <c r="F27" s="689"/>
      <c r="G27" s="690"/>
      <c r="H27" s="690"/>
      <c r="I27" s="690"/>
      <c r="J27" s="690"/>
      <c r="K27" s="690"/>
      <c r="L27" s="690"/>
      <c r="M27" s="690"/>
      <c r="N27" s="690"/>
      <c r="O27" s="690"/>
      <c r="P27" s="690"/>
      <c r="Q27" s="691"/>
      <c r="R27" s="8"/>
      <c r="S27" s="5"/>
      <c r="U27" s="74" t="s">
        <v>342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5" t="s">
        <v>343</v>
      </c>
      <c r="B28" s="666"/>
      <c r="C28" s="667"/>
      <c r="D28" s="671" t="s">
        <v>48</v>
      </c>
      <c r="E28" s="672"/>
      <c r="F28" s="673" t="s">
        <v>156</v>
      </c>
      <c r="G28" s="674"/>
      <c r="H28" s="674"/>
      <c r="I28" s="674"/>
      <c r="J28" s="674"/>
      <c r="K28" s="674"/>
      <c r="L28" s="674"/>
      <c r="M28" s="674"/>
      <c r="N28" s="674"/>
      <c r="O28" s="674"/>
      <c r="P28" s="674"/>
      <c r="Q28" s="675"/>
      <c r="R28" s="8"/>
      <c r="S28" s="66"/>
      <c r="U28" s="73" t="s">
        <v>344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5"/>
      <c r="B29" s="666"/>
      <c r="C29" s="667"/>
      <c r="D29" s="676" t="s">
        <v>49</v>
      </c>
      <c r="E29" s="692"/>
      <c r="F29" s="694" t="s">
        <v>345</v>
      </c>
      <c r="G29" s="695"/>
      <c r="H29" s="641"/>
      <c r="I29" s="684"/>
      <c r="J29" s="684"/>
      <c r="K29" s="684"/>
      <c r="L29" s="684"/>
      <c r="M29" s="684"/>
      <c r="N29" s="684"/>
      <c r="O29" s="684"/>
      <c r="P29" s="684"/>
      <c r="Q29" s="685"/>
      <c r="R29" s="8"/>
      <c r="S29" s="5"/>
      <c r="U29" s="73" t="s">
        <v>218</v>
      </c>
      <c r="V29" s="73"/>
      <c r="W29" s="73"/>
      <c r="X29" s="73" t="s">
        <v>218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5"/>
      <c r="B30" s="666"/>
      <c r="C30" s="667"/>
      <c r="D30" s="678"/>
      <c r="E30" s="693"/>
      <c r="F30" s="696"/>
      <c r="G30" s="697"/>
      <c r="H30" s="686"/>
      <c r="I30" s="684"/>
      <c r="J30" s="684"/>
      <c r="K30" s="684"/>
      <c r="L30" s="684"/>
      <c r="M30" s="684"/>
      <c r="N30" s="684"/>
      <c r="O30" s="684"/>
      <c r="P30" s="684"/>
      <c r="Q30" s="685"/>
      <c r="R30" s="8"/>
      <c r="S30" s="5"/>
      <c r="U30" s="73" t="s">
        <v>217</v>
      </c>
      <c r="V30" s="73"/>
      <c r="W30" s="73"/>
      <c r="X30" s="73" t="s">
        <v>217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5"/>
      <c r="B31" s="666"/>
      <c r="C31" s="667"/>
      <c r="D31" s="698" t="s">
        <v>346</v>
      </c>
      <c r="E31" s="699"/>
      <c r="F31" s="700" t="s">
        <v>235</v>
      </c>
      <c r="G31" s="697"/>
      <c r="H31" s="641"/>
      <c r="I31" s="684"/>
      <c r="J31" s="684"/>
      <c r="K31" s="684"/>
      <c r="L31" s="684"/>
      <c r="M31" s="684"/>
      <c r="N31" s="684"/>
      <c r="O31" s="684"/>
      <c r="P31" s="684"/>
      <c r="Q31" s="685"/>
      <c r="R31" s="8"/>
      <c r="S31" s="5"/>
      <c r="U31" s="73" t="s">
        <v>79</v>
      </c>
      <c r="V31" s="73"/>
      <c r="W31" s="73"/>
      <c r="X31" s="73" t="s">
        <v>188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8"/>
      <c r="B32" s="669"/>
      <c r="C32" s="670"/>
      <c r="D32" s="678"/>
      <c r="E32" s="693"/>
      <c r="F32" s="701"/>
      <c r="G32" s="702"/>
      <c r="H32" s="686"/>
      <c r="I32" s="684"/>
      <c r="J32" s="684"/>
      <c r="K32" s="684"/>
      <c r="L32" s="684"/>
      <c r="M32" s="684"/>
      <c r="N32" s="684"/>
      <c r="O32" s="684"/>
      <c r="P32" s="684"/>
      <c r="Q32" s="685"/>
      <c r="R32" s="8"/>
      <c r="S32" s="5"/>
      <c r="U32" s="73" t="s">
        <v>80</v>
      </c>
      <c r="V32" s="73"/>
      <c r="W32" s="73"/>
      <c r="X32" s="73" t="s">
        <v>189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5" t="s">
        <v>347</v>
      </c>
      <c r="B33" s="666"/>
      <c r="C33" s="667"/>
      <c r="D33" s="671" t="s">
        <v>48</v>
      </c>
      <c r="E33" s="672"/>
      <c r="F33" s="673" t="s">
        <v>156</v>
      </c>
      <c r="G33" s="674"/>
      <c r="H33" s="674"/>
      <c r="I33" s="674"/>
      <c r="J33" s="674"/>
      <c r="K33" s="674"/>
      <c r="L33" s="674"/>
      <c r="M33" s="674"/>
      <c r="N33" s="674"/>
      <c r="O33" s="674"/>
      <c r="P33" s="674"/>
      <c r="Q33" s="675"/>
      <c r="R33" s="8"/>
      <c r="S33" s="66"/>
      <c r="U33" s="73" t="s">
        <v>81</v>
      </c>
      <c r="V33" s="73"/>
      <c r="W33" s="73"/>
      <c r="X33" s="73" t="s">
        <v>190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5"/>
      <c r="B34" s="666"/>
      <c r="C34" s="667"/>
      <c r="D34" s="676" t="s">
        <v>348</v>
      </c>
      <c r="E34" s="677"/>
      <c r="F34" s="680" t="s">
        <v>262</v>
      </c>
      <c r="G34" s="681"/>
      <c r="H34" s="641"/>
      <c r="I34" s="684"/>
      <c r="J34" s="684"/>
      <c r="K34" s="684"/>
      <c r="L34" s="684"/>
      <c r="M34" s="684"/>
      <c r="N34" s="684"/>
      <c r="O34" s="684"/>
      <c r="P34" s="684"/>
      <c r="Q34" s="685"/>
      <c r="R34" s="8"/>
      <c r="S34" s="5"/>
      <c r="U34" s="73" t="s">
        <v>82</v>
      </c>
      <c r="V34" s="73"/>
      <c r="W34" s="73"/>
      <c r="X34" s="74" t="s">
        <v>191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5"/>
      <c r="B35" s="666"/>
      <c r="C35" s="667"/>
      <c r="D35" s="678"/>
      <c r="E35" s="679"/>
      <c r="F35" s="682"/>
      <c r="G35" s="683"/>
      <c r="H35" s="686"/>
      <c r="I35" s="684"/>
      <c r="J35" s="684"/>
      <c r="K35" s="684"/>
      <c r="L35" s="684"/>
      <c r="M35" s="684"/>
      <c r="N35" s="684"/>
      <c r="O35" s="684"/>
      <c r="P35" s="684"/>
      <c r="Q35" s="685"/>
      <c r="R35" s="8"/>
      <c r="S35" s="5"/>
      <c r="U35" s="73" t="s">
        <v>83</v>
      </c>
      <c r="V35" s="73"/>
      <c r="W35" s="73"/>
      <c r="X35" s="69" t="s">
        <v>192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5"/>
      <c r="B36" s="666"/>
      <c r="C36" s="667"/>
      <c r="D36" s="676" t="s">
        <v>349</v>
      </c>
      <c r="E36" s="677"/>
      <c r="F36" s="680" t="s">
        <v>262</v>
      </c>
      <c r="G36" s="681"/>
      <c r="H36" s="641"/>
      <c r="I36" s="684"/>
      <c r="J36" s="684"/>
      <c r="K36" s="684"/>
      <c r="L36" s="684"/>
      <c r="M36" s="684"/>
      <c r="N36" s="684"/>
      <c r="O36" s="684"/>
      <c r="P36" s="684"/>
      <c r="Q36" s="685"/>
      <c r="R36" s="8"/>
      <c r="S36" s="5"/>
      <c r="U36" s="73" t="s">
        <v>218</v>
      </c>
      <c r="V36" s="73"/>
      <c r="W36" s="73"/>
      <c r="X36" s="69" t="s">
        <v>218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8"/>
      <c r="B37" s="669"/>
      <c r="C37" s="670"/>
      <c r="D37" s="678"/>
      <c r="E37" s="679"/>
      <c r="F37" s="682"/>
      <c r="G37" s="683"/>
      <c r="H37" s="686"/>
      <c r="I37" s="684"/>
      <c r="J37" s="684"/>
      <c r="K37" s="684"/>
      <c r="L37" s="684"/>
      <c r="M37" s="684"/>
      <c r="N37" s="684"/>
      <c r="O37" s="684"/>
      <c r="P37" s="684"/>
      <c r="Q37" s="685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7" t="s">
        <v>350</v>
      </c>
      <c r="B38" s="618"/>
      <c r="C38" s="619"/>
      <c r="D38" s="626" t="s">
        <v>123</v>
      </c>
      <c r="E38" s="207" t="s">
        <v>351</v>
      </c>
      <c r="F38" s="629" t="s">
        <v>75</v>
      </c>
      <c r="G38" s="630"/>
      <c r="H38" s="631"/>
      <c r="I38" s="632"/>
      <c r="J38" s="633"/>
      <c r="K38" s="633"/>
      <c r="L38" s="633"/>
      <c r="M38" s="633"/>
      <c r="N38" s="633"/>
      <c r="O38" s="633"/>
      <c r="P38" s="633"/>
      <c r="Q38" s="634"/>
      <c r="R38" s="65"/>
      <c r="S38" s="66"/>
      <c r="U38" s="69" t="s">
        <v>352</v>
      </c>
      <c r="X38" s="208" t="s">
        <v>353</v>
      </c>
      <c r="Y38" s="73"/>
    </row>
    <row r="39" spans="1:33" ht="14.1" customHeight="1" thickBot="1">
      <c r="A39" s="620"/>
      <c r="B39" s="621"/>
      <c r="C39" s="622"/>
      <c r="D39" s="627"/>
      <c r="E39" s="635" t="s">
        <v>28</v>
      </c>
      <c r="F39" s="637" t="s">
        <v>77</v>
      </c>
      <c r="G39" s="638"/>
      <c r="H39" s="641"/>
      <c r="I39" s="642"/>
      <c r="J39" s="642"/>
      <c r="K39" s="642"/>
      <c r="L39" s="642"/>
      <c r="M39" s="642"/>
      <c r="N39" s="642"/>
      <c r="O39" s="642"/>
      <c r="P39" s="642"/>
      <c r="Q39" s="643"/>
      <c r="R39" s="65"/>
      <c r="S39" s="65"/>
      <c r="U39" s="69" t="s">
        <v>354</v>
      </c>
      <c r="X39" s="208" t="s">
        <v>355</v>
      </c>
    </row>
    <row r="40" spans="1:33" ht="14.1" customHeight="1" thickBot="1">
      <c r="A40" s="620"/>
      <c r="B40" s="621"/>
      <c r="C40" s="622"/>
      <c r="D40" s="627"/>
      <c r="E40" s="636"/>
      <c r="F40" s="639"/>
      <c r="G40" s="640"/>
      <c r="H40" s="644"/>
      <c r="I40" s="642"/>
      <c r="J40" s="642"/>
      <c r="K40" s="642"/>
      <c r="L40" s="642"/>
      <c r="M40" s="642"/>
      <c r="N40" s="642"/>
      <c r="O40" s="642"/>
      <c r="P40" s="642"/>
      <c r="Q40" s="643"/>
      <c r="R40" s="65"/>
      <c r="S40" s="65"/>
      <c r="U40" s="69" t="s">
        <v>96</v>
      </c>
      <c r="X40" s="209" t="s">
        <v>96</v>
      </c>
    </row>
    <row r="41" spans="1:33" ht="14.1" customHeight="1" thickBot="1">
      <c r="A41" s="620"/>
      <c r="B41" s="621"/>
      <c r="C41" s="622"/>
      <c r="D41" s="627"/>
      <c r="E41" s="645" t="s">
        <v>29</v>
      </c>
      <c r="F41" s="637" t="s">
        <v>77</v>
      </c>
      <c r="G41" s="638"/>
      <c r="H41" s="641"/>
      <c r="I41" s="642"/>
      <c r="J41" s="642"/>
      <c r="K41" s="642"/>
      <c r="L41" s="642"/>
      <c r="M41" s="642"/>
      <c r="N41" s="642"/>
      <c r="O41" s="642"/>
      <c r="P41" s="642"/>
      <c r="Q41" s="643"/>
      <c r="R41" s="65"/>
      <c r="S41" s="65"/>
      <c r="Y41" s="73"/>
    </row>
    <row r="42" spans="1:33" ht="14.1" customHeight="1" thickBot="1">
      <c r="A42" s="620"/>
      <c r="B42" s="621"/>
      <c r="C42" s="622"/>
      <c r="D42" s="628"/>
      <c r="E42" s="636"/>
      <c r="F42" s="639"/>
      <c r="G42" s="640"/>
      <c r="H42" s="644"/>
      <c r="I42" s="642"/>
      <c r="J42" s="642"/>
      <c r="K42" s="642"/>
      <c r="L42" s="642"/>
      <c r="M42" s="642"/>
      <c r="N42" s="642"/>
      <c r="O42" s="642"/>
      <c r="P42" s="642"/>
      <c r="Q42" s="643"/>
      <c r="R42" s="65"/>
      <c r="S42" s="65"/>
      <c r="U42" s="73" t="s">
        <v>219</v>
      </c>
      <c r="X42" s="69" t="s">
        <v>356</v>
      </c>
    </row>
    <row r="43" spans="1:33" s="6" customFormat="1" ht="15" customHeight="1" thickBot="1">
      <c r="A43" s="620"/>
      <c r="B43" s="621"/>
      <c r="C43" s="622"/>
      <c r="D43" s="210" t="s">
        <v>146</v>
      </c>
      <c r="E43" s="98" t="s">
        <v>215</v>
      </c>
      <c r="F43" s="646" t="s">
        <v>61</v>
      </c>
      <c r="G43" s="647"/>
      <c r="H43" s="648"/>
      <c r="I43" s="649"/>
      <c r="J43" s="650"/>
      <c r="K43" s="650"/>
      <c r="L43" s="650"/>
      <c r="M43" s="650"/>
      <c r="N43" s="650"/>
      <c r="O43" s="650"/>
      <c r="P43" s="650"/>
      <c r="Q43" s="651"/>
      <c r="R43" s="8"/>
      <c r="S43" s="66"/>
      <c r="U43" s="73" t="s">
        <v>96</v>
      </c>
      <c r="V43" s="73"/>
      <c r="W43" s="73"/>
      <c r="X43" s="69" t="s">
        <v>187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0"/>
      <c r="B44" s="621"/>
      <c r="C44" s="622"/>
      <c r="D44" s="652" t="s">
        <v>357</v>
      </c>
      <c r="E44" s="213" t="s">
        <v>119</v>
      </c>
      <c r="F44" s="554" t="s">
        <v>92</v>
      </c>
      <c r="G44" s="555"/>
      <c r="H44" s="555"/>
      <c r="I44" s="555"/>
      <c r="J44" s="556"/>
      <c r="K44" s="656"/>
      <c r="L44" s="657"/>
      <c r="M44" s="657"/>
      <c r="N44" s="657"/>
      <c r="O44" s="657"/>
      <c r="P44" s="657"/>
      <c r="Q44" s="65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0"/>
      <c r="B45" s="621"/>
      <c r="C45" s="622"/>
      <c r="D45" s="653"/>
      <c r="E45" s="659" t="s">
        <v>358</v>
      </c>
      <c r="F45" s="660"/>
      <c r="G45" s="660"/>
      <c r="H45" s="660"/>
      <c r="I45" s="660"/>
      <c r="J45" s="660"/>
      <c r="K45" s="660"/>
      <c r="L45" s="660"/>
      <c r="M45" s="661"/>
      <c r="N45" s="655"/>
      <c r="O45" s="597"/>
      <c r="P45" s="598"/>
      <c r="Q45" s="93" t="s">
        <v>25</v>
      </c>
      <c r="R45" s="5"/>
      <c r="S45" s="5"/>
      <c r="U45" s="209" t="s">
        <v>232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3"/>
      <c r="B46" s="624"/>
      <c r="C46" s="625"/>
      <c r="D46" s="654"/>
      <c r="E46" s="662" t="s">
        <v>359</v>
      </c>
      <c r="F46" s="660"/>
      <c r="G46" s="660"/>
      <c r="H46" s="660"/>
      <c r="I46" s="660"/>
      <c r="J46" s="660"/>
      <c r="K46" s="660"/>
      <c r="L46" s="663"/>
      <c r="M46" s="664"/>
      <c r="N46" s="655"/>
      <c r="O46" s="597"/>
      <c r="P46" s="598"/>
      <c r="Q46" s="214" t="s">
        <v>25</v>
      </c>
      <c r="R46" s="8"/>
      <c r="S46" s="5"/>
      <c r="U46" s="209" t="s">
        <v>90</v>
      </c>
      <c r="V46" s="73"/>
      <c r="W46" s="73"/>
      <c r="X46" s="69" t="s">
        <v>360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3" t="s">
        <v>361</v>
      </c>
      <c r="B47" s="599"/>
      <c r="C47" s="600"/>
      <c r="D47" s="607" t="s">
        <v>24</v>
      </c>
      <c r="E47" s="608"/>
      <c r="F47" s="609" t="s">
        <v>156</v>
      </c>
      <c r="G47" s="568"/>
      <c r="H47" s="568"/>
      <c r="I47" s="568"/>
      <c r="J47" s="568"/>
      <c r="K47" s="569"/>
      <c r="L47" s="539"/>
      <c r="M47" s="540"/>
      <c r="N47" s="540"/>
      <c r="O47" s="540"/>
      <c r="P47" s="540"/>
      <c r="Q47" s="541"/>
      <c r="R47" s="65"/>
      <c r="S47" s="66"/>
      <c r="U47" s="209" t="s">
        <v>233</v>
      </c>
      <c r="X47" s="69" t="s">
        <v>362</v>
      </c>
    </row>
    <row r="48" spans="1:33" ht="15" customHeight="1" thickBot="1">
      <c r="A48" s="601"/>
      <c r="B48" s="602"/>
      <c r="C48" s="603"/>
      <c r="D48" s="594" t="s">
        <v>363</v>
      </c>
      <c r="E48" s="610"/>
      <c r="F48" s="595"/>
      <c r="G48" s="611" t="s">
        <v>364</v>
      </c>
      <c r="H48" s="612"/>
      <c r="I48" s="612"/>
      <c r="J48" s="613"/>
      <c r="K48" s="614" t="s">
        <v>365</v>
      </c>
      <c r="L48" s="615"/>
      <c r="M48" s="616"/>
      <c r="N48" s="574"/>
      <c r="O48" s="575"/>
      <c r="P48" s="575"/>
      <c r="Q48" s="576"/>
      <c r="R48" s="65"/>
      <c r="S48" s="66"/>
      <c r="U48" s="209" t="s">
        <v>91</v>
      </c>
      <c r="X48" s="69" t="s">
        <v>96</v>
      </c>
    </row>
    <row r="49" spans="1:33" ht="15" customHeight="1" thickBot="1">
      <c r="A49" s="604"/>
      <c r="B49" s="605"/>
      <c r="C49" s="606"/>
      <c r="D49" s="577" t="s">
        <v>366</v>
      </c>
      <c r="E49" s="537"/>
      <c r="F49" s="537"/>
      <c r="G49" s="567" t="s">
        <v>364</v>
      </c>
      <c r="H49" s="568"/>
      <c r="I49" s="568"/>
      <c r="J49" s="569"/>
      <c r="K49" s="578" t="s">
        <v>365</v>
      </c>
      <c r="L49" s="579"/>
      <c r="M49" s="579"/>
      <c r="N49" s="580"/>
      <c r="O49" s="581"/>
      <c r="P49" s="581"/>
      <c r="Q49" s="582"/>
      <c r="R49" s="65"/>
      <c r="S49" s="66"/>
    </row>
    <row r="50" spans="1:33" ht="15" customHeight="1" thickBot="1">
      <c r="A50" s="583" t="s">
        <v>367</v>
      </c>
      <c r="B50" s="584"/>
      <c r="C50" s="585"/>
      <c r="D50" s="589" t="s">
        <v>52</v>
      </c>
      <c r="E50" s="590"/>
      <c r="F50" s="591" t="s">
        <v>69</v>
      </c>
      <c r="G50" s="592"/>
      <c r="H50" s="593"/>
      <c r="I50" s="536"/>
      <c r="J50" s="537"/>
      <c r="K50" s="537"/>
      <c r="L50" s="537"/>
      <c r="M50" s="537"/>
      <c r="N50" s="537"/>
      <c r="O50" s="537"/>
      <c r="P50" s="537"/>
      <c r="Q50" s="538"/>
      <c r="R50" s="65"/>
      <c r="S50" s="66"/>
      <c r="X50" s="73" t="s">
        <v>216</v>
      </c>
    </row>
    <row r="51" spans="1:33" ht="15" customHeight="1" thickBot="1">
      <c r="A51" s="586"/>
      <c r="B51" s="587"/>
      <c r="C51" s="588"/>
      <c r="D51" s="594" t="s">
        <v>60</v>
      </c>
      <c r="E51" s="595"/>
      <c r="F51" s="596"/>
      <c r="G51" s="597"/>
      <c r="H51" s="598"/>
      <c r="I51" s="560" t="s">
        <v>47</v>
      </c>
      <c r="J51" s="561"/>
      <c r="K51" s="562"/>
      <c r="L51" s="563"/>
      <c r="M51" s="564"/>
      <c r="N51" s="564"/>
      <c r="O51" s="564"/>
      <c r="P51" s="564"/>
      <c r="Q51" s="565"/>
      <c r="R51" s="65"/>
      <c r="S51" s="66"/>
      <c r="X51" s="69" t="s">
        <v>159</v>
      </c>
    </row>
    <row r="52" spans="1:33" ht="24.95" customHeight="1" thickBot="1">
      <c r="A52" s="566" t="s">
        <v>368</v>
      </c>
      <c r="B52" s="566"/>
      <c r="C52" s="566"/>
      <c r="D52" s="528" t="s">
        <v>215</v>
      </c>
      <c r="E52" s="529"/>
      <c r="F52" s="567" t="s">
        <v>61</v>
      </c>
      <c r="G52" s="568"/>
      <c r="H52" s="569"/>
      <c r="I52" s="570"/>
      <c r="J52" s="571"/>
      <c r="K52" s="571"/>
      <c r="L52" s="572"/>
      <c r="M52" s="572"/>
      <c r="N52" s="572"/>
      <c r="O52" s="572"/>
      <c r="P52" s="572"/>
      <c r="Q52" s="573"/>
      <c r="R52" s="65"/>
      <c r="S52" s="66"/>
      <c r="X52" s="132"/>
    </row>
    <row r="53" spans="1:33" ht="15" customHeight="1" thickBot="1">
      <c r="A53" s="542" t="s">
        <v>369</v>
      </c>
      <c r="B53" s="543"/>
      <c r="C53" s="544"/>
      <c r="D53" s="528" t="s">
        <v>27</v>
      </c>
      <c r="E53" s="529"/>
      <c r="F53" s="548" t="s">
        <v>61</v>
      </c>
      <c r="G53" s="549"/>
      <c r="H53" s="550"/>
      <c r="I53" s="551" t="s">
        <v>370</v>
      </c>
      <c r="J53" s="552"/>
      <c r="K53" s="553"/>
      <c r="L53" s="554" t="s">
        <v>262</v>
      </c>
      <c r="M53" s="555"/>
      <c r="N53" s="555"/>
      <c r="O53" s="555"/>
      <c r="P53" s="555"/>
      <c r="Q53" s="556"/>
      <c r="R53" s="65"/>
      <c r="S53" s="66"/>
      <c r="X53" s="195" t="s">
        <v>135</v>
      </c>
    </row>
    <row r="54" spans="1:33" ht="15" customHeight="1" thickBot="1">
      <c r="A54" s="545"/>
      <c r="B54" s="546"/>
      <c r="C54" s="547"/>
      <c r="D54" s="528" t="s">
        <v>114</v>
      </c>
      <c r="E54" s="529"/>
      <c r="F54" s="557"/>
      <c r="G54" s="558"/>
      <c r="H54" s="558"/>
      <c r="I54" s="558"/>
      <c r="J54" s="558"/>
      <c r="K54" s="558"/>
      <c r="L54" s="558"/>
      <c r="M54" s="558"/>
      <c r="N54" s="558"/>
      <c r="O54" s="558"/>
      <c r="P54" s="558"/>
      <c r="Q54" s="559"/>
      <c r="R54" s="65"/>
      <c r="S54" s="65"/>
      <c r="X54" s="195" t="s">
        <v>96</v>
      </c>
    </row>
    <row r="55" spans="1:33" s="6" customFormat="1" ht="24.95" customHeight="1" thickBot="1">
      <c r="A55" s="319" t="s">
        <v>252</v>
      </c>
      <c r="B55" s="320"/>
      <c r="C55" s="321"/>
      <c r="D55" s="528" t="s">
        <v>52</v>
      </c>
      <c r="E55" s="529"/>
      <c r="F55" s="530" t="s">
        <v>61</v>
      </c>
      <c r="G55" s="531"/>
      <c r="H55" s="532"/>
      <c r="I55" s="533" t="s">
        <v>371</v>
      </c>
      <c r="J55" s="534"/>
      <c r="K55" s="534"/>
      <c r="L55" s="534"/>
      <c r="M55" s="534"/>
      <c r="N55" s="534"/>
      <c r="O55" s="534"/>
      <c r="P55" s="534"/>
      <c r="Q55" s="535"/>
      <c r="R55" s="8"/>
      <c r="S55" s="66"/>
      <c r="U55" s="73"/>
      <c r="V55" s="73"/>
      <c r="W55" s="69"/>
      <c r="X55" s="195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X56" s="132" t="s">
        <v>259</v>
      </c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32" t="s">
        <v>263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32" t="s">
        <v>266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32" t="s">
        <v>268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32" t="s">
        <v>270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32" t="s">
        <v>272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  <c r="X63" s="69" t="s">
        <v>97</v>
      </c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96</v>
      </c>
    </row>
    <row r="65" spans="7:24" ht="12" customHeight="1">
      <c r="P65" s="65"/>
      <c r="Q65" s="65"/>
      <c r="R65" s="65"/>
      <c r="S65" s="65"/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password="CC39"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L53:Q53">
      <formula1>$X$56:$X$61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5:H55">
      <formula1>$X$63:$X$64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15:G15 F39:G42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2023-06-12T09:04:55Z</cp:lastPrinted>
  <dcterms:created xsi:type="dcterms:W3CDTF">2010-05-27T06:44:32Z</dcterms:created>
  <dcterms:modified xsi:type="dcterms:W3CDTF">2023-06-29T08:00:53Z</dcterms:modified>
</cp:coreProperties>
</file>