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Svhon04f04om\税制課\02 新・管理係\16 税務広報\03 市ホームページ\01_掲載／削除\★R05\01_定例更新\04_0201税務統計掲載\01_項目別DL版\"/>
    </mc:Choice>
  </mc:AlternateContent>
  <bookViews>
    <workbookView xWindow="0" yWindow="0" windowWidth="20490" windowHeight="7665" tabRatio="643" firstSheet="1" activeTab="7"/>
  </bookViews>
  <sheets>
    <sheet name="(1)(2)(3)納税義務者数・調定額推移" sheetId="24" r:id="rId1"/>
    <sheet name="(4)(5)(6)所得者区分別，特徴義務者数" sheetId="7" r:id="rId2"/>
    <sheet name="(7)所得者区分別（所得金額）" sheetId="8" r:id="rId3"/>
    <sheet name="(8)課標段階別1" sheetId="14" r:id="rId4"/>
    <sheet name="(8)課標段階別2" sheetId="15" r:id="rId5"/>
    <sheet name="(8)課標段階別3" sheetId="21" r:id="rId6"/>
    <sheet name="(9)給与所得段階別" sheetId="12" r:id="rId7"/>
    <sheet name="(10)退職所得" sheetId="13" r:id="rId8"/>
  </sheets>
  <definedNames>
    <definedName name="_xlnm.Print_Area" localSheetId="0">'(1)(2)(3)納税義務者数・調定額推移'!$A$1:$AI$46</definedName>
    <definedName name="_xlnm.Print_Area" localSheetId="7">'(10)退職所得'!$A$1:$K$16</definedName>
    <definedName name="_xlnm.Print_Area" localSheetId="1">'(4)(5)(6)所得者区分別，特徴義務者数'!$A$1:$AU$29</definedName>
    <definedName name="_xlnm.Print_Area" localSheetId="2">'(7)所得者区分別（所得金額）'!$A$1:$AF$23</definedName>
    <definedName name="_xlnm.Print_Area" localSheetId="3">'(8)課標段階別1'!$A$1:$AX$47</definedName>
    <definedName name="_xlnm.Print_Area" localSheetId="4">'(8)課標段階別2'!$A$1:$AN$49</definedName>
    <definedName name="_xlnm.Print_Area" localSheetId="5">'(8)課標段階別3'!$A$1:$AW$48</definedName>
    <definedName name="_xlnm.Print_Area" localSheetId="6">'(9)給与所得段階別'!$A$1:$AJ$66</definedName>
  </definedNames>
  <calcPr calcId="162913" calcMode="manual"/>
</workbook>
</file>

<file path=xl/calcChain.xml><?xml version="1.0" encoding="utf-8"?>
<calcChain xmlns="http://schemas.openxmlformats.org/spreadsheetml/2006/main">
  <c r="U22" i="21" l="1"/>
  <c r="U21" i="21"/>
  <c r="U20" i="21"/>
  <c r="U19" i="21"/>
  <c r="U18" i="21"/>
  <c r="U17" i="21"/>
  <c r="U16" i="21"/>
  <c r="U15" i="21"/>
  <c r="U14" i="21"/>
  <c r="U12" i="21"/>
  <c r="U11" i="21"/>
  <c r="U10" i="21"/>
  <c r="U9" i="21"/>
  <c r="U8" i="21"/>
  <c r="U7" i="21"/>
  <c r="AJ12" i="15" l="1"/>
  <c r="AJ11" i="15"/>
  <c r="AJ10" i="15"/>
  <c r="AJ9" i="15"/>
  <c r="AJ8" i="15"/>
  <c r="AJ7" i="15"/>
  <c r="O36" i="21"/>
  <c r="O35" i="21"/>
  <c r="O34" i="21"/>
  <c r="O33" i="21"/>
  <c r="O32" i="21"/>
  <c r="O31" i="21"/>
  <c r="O39" i="21"/>
  <c r="AM12" i="21"/>
  <c r="AM11" i="21"/>
  <c r="AM10" i="21"/>
  <c r="AM9" i="21"/>
  <c r="AM8" i="21"/>
  <c r="AM7" i="21"/>
  <c r="AM18" i="21"/>
  <c r="AA38" i="15"/>
  <c r="AA37" i="15"/>
  <c r="AA36" i="15"/>
  <c r="AA35" i="15"/>
  <c r="AA34" i="15"/>
  <c r="AA33" i="15"/>
  <c r="AA40" i="15"/>
  <c r="X12" i="15"/>
  <c r="X11" i="15"/>
  <c r="X10" i="15"/>
  <c r="X9" i="15"/>
  <c r="X8" i="15"/>
  <c r="X7" i="15"/>
  <c r="X22" i="15"/>
  <c r="X21" i="15"/>
  <c r="X20" i="15"/>
  <c r="X19" i="15"/>
  <c r="X18" i="15"/>
  <c r="X17" i="15"/>
  <c r="X16" i="15"/>
  <c r="X15" i="15"/>
  <c r="X14" i="15"/>
  <c r="AW22" i="14"/>
  <c r="AW21" i="14"/>
  <c r="AW20" i="14"/>
  <c r="AW19" i="14"/>
  <c r="AW18" i="14"/>
  <c r="AW17" i="14"/>
  <c r="AW16" i="14"/>
  <c r="AW15" i="14"/>
  <c r="AW14" i="14"/>
  <c r="AW12" i="14"/>
  <c r="AW11" i="14"/>
  <c r="AW10" i="14"/>
  <c r="AW9" i="14"/>
  <c r="AW8" i="14"/>
  <c r="AW7" i="14"/>
  <c r="Z22" i="14"/>
  <c r="Z21" i="14"/>
  <c r="Z20" i="14"/>
  <c r="Z19" i="14"/>
  <c r="Z18" i="14"/>
  <c r="Z17" i="14"/>
  <c r="Z16" i="14"/>
  <c r="Z15" i="14"/>
  <c r="Z14" i="14"/>
  <c r="Z12" i="14"/>
  <c r="Z11" i="14"/>
  <c r="Z10" i="14"/>
  <c r="Z9" i="14"/>
  <c r="Z8" i="14"/>
  <c r="Z7" i="14"/>
  <c r="N11" i="14"/>
  <c r="N17" i="14"/>
  <c r="AT7" i="7" l="1"/>
  <c r="AT19" i="7" l="1"/>
  <c r="AT6" i="7"/>
  <c r="AT8" i="7" s="1"/>
  <c r="AT5" i="7"/>
  <c r="AT4" i="7"/>
  <c r="O41" i="21" l="1"/>
  <c r="AC17" i="8" l="1"/>
  <c r="AJ14" i="15" l="1"/>
  <c r="N12" i="14" l="1"/>
  <c r="AH5" i="24" l="1"/>
  <c r="AE9" i="24"/>
  <c r="AE12" i="24"/>
  <c r="AE13" i="24"/>
  <c r="AE43" i="24"/>
  <c r="AH6" i="24"/>
  <c r="AE29" i="24"/>
  <c r="AE26" i="24"/>
  <c r="F19" i="24" l="1"/>
  <c r="F34" i="24"/>
  <c r="C10" i="15" l="1"/>
  <c r="C11" i="15"/>
  <c r="C12" i="15"/>
  <c r="A8" i="15"/>
  <c r="A9" i="15"/>
  <c r="A10" i="15"/>
  <c r="A11" i="15"/>
  <c r="A12" i="15"/>
  <c r="A7" i="15"/>
  <c r="O46" i="21" l="1"/>
  <c r="O45" i="21"/>
  <c r="O44" i="21"/>
  <c r="O43" i="21"/>
  <c r="O42" i="21"/>
  <c r="O40" i="21"/>
  <c r="O38" i="21"/>
  <c r="AM22" i="21"/>
  <c r="AM21" i="21"/>
  <c r="AM20" i="21"/>
  <c r="AM19" i="21"/>
  <c r="AM17" i="21"/>
  <c r="AM16" i="21"/>
  <c r="AM15" i="21"/>
  <c r="AM14" i="21"/>
  <c r="AJ22" i="15"/>
  <c r="AJ21" i="15"/>
  <c r="AJ20" i="15"/>
  <c r="AJ19" i="15"/>
  <c r="AJ18" i="15"/>
  <c r="AJ17" i="15"/>
  <c r="AJ16" i="15"/>
  <c r="AJ15" i="15"/>
  <c r="AA48" i="15"/>
  <c r="N22" i="14"/>
  <c r="AA47" i="15"/>
  <c r="N21" i="14"/>
  <c r="AA46" i="15"/>
  <c r="N20" i="14"/>
  <c r="AA45" i="15"/>
  <c r="N19" i="14"/>
  <c r="AA44" i="15"/>
  <c r="N18" i="14"/>
  <c r="AA43" i="15"/>
  <c r="AA42" i="15"/>
  <c r="N16" i="14"/>
  <c r="AA41" i="15"/>
  <c r="N15" i="14"/>
  <c r="N14" i="14"/>
  <c r="A28" i="21" l="1"/>
  <c r="A28" i="14"/>
  <c r="C31" i="14"/>
  <c r="C32" i="14"/>
  <c r="C33" i="14"/>
  <c r="C34" i="14"/>
  <c r="C35" i="14"/>
  <c r="C36" i="14"/>
  <c r="AA21" i="8" l="1"/>
  <c r="AE4" i="8" l="1"/>
  <c r="AE9" i="8"/>
  <c r="AC21" i="8"/>
  <c r="AE18" i="8"/>
  <c r="AE12" i="8"/>
  <c r="AE30" i="24"/>
  <c r="AE14" i="8"/>
  <c r="A37" i="12"/>
  <c r="AQ4" i="7" l="1"/>
  <c r="AE44" i="24" l="1"/>
  <c r="AE45" i="24" l="1"/>
  <c r="AC20" i="8"/>
  <c r="AC19" i="8"/>
  <c r="AC18" i="8"/>
  <c r="AC15" i="8"/>
  <c r="AC14" i="8"/>
  <c r="AC13" i="8"/>
  <c r="AC12" i="8"/>
  <c r="AC11" i="8"/>
  <c r="AC10" i="8"/>
  <c r="AC8" i="8"/>
  <c r="AC7" i="8"/>
  <c r="AC6" i="8"/>
  <c r="AC5" i="8"/>
  <c r="AC4" i="8"/>
  <c r="AC9" i="8"/>
  <c r="J16" i="13"/>
  <c r="AQ18" i="7"/>
  <c r="AQ17" i="7"/>
  <c r="AQ15" i="7"/>
  <c r="C8" i="15"/>
  <c r="C8" i="21" s="1"/>
  <c r="C9" i="15"/>
  <c r="C9" i="21" s="1"/>
  <c r="C9" i="12"/>
  <c r="C43" i="12" s="1"/>
  <c r="C7" i="15"/>
  <c r="C7" i="21" s="1"/>
  <c r="A32" i="21"/>
  <c r="A9" i="21"/>
  <c r="A10" i="21"/>
  <c r="A35" i="21"/>
  <c r="A36" i="21"/>
  <c r="A7" i="21"/>
  <c r="AM25" i="7"/>
  <c r="AD25" i="7"/>
  <c r="U25" i="7"/>
  <c r="L25" i="7"/>
  <c r="C25" i="7"/>
  <c r="X34" i="24"/>
  <c r="AD34" i="24"/>
  <c r="R34" i="24"/>
  <c r="L34" i="24"/>
  <c r="AD19" i="24"/>
  <c r="X19" i="24"/>
  <c r="R19" i="24"/>
  <c r="L19" i="24"/>
  <c r="AM13" i="7"/>
  <c r="AD13" i="7"/>
  <c r="U13" i="7"/>
  <c r="L13" i="7"/>
  <c r="C13" i="7"/>
  <c r="AH22" i="24"/>
  <c r="AH23" i="24"/>
  <c r="AH24" i="24"/>
  <c r="AH44" i="24"/>
  <c r="AE42" i="24"/>
  <c r="AH42" i="24" s="1"/>
  <c r="AH41" i="24"/>
  <c r="AH40" i="24"/>
  <c r="AH38" i="24"/>
  <c r="AH43" i="24"/>
  <c r="AH29" i="24"/>
  <c r="AH28" i="24"/>
  <c r="AH27" i="24"/>
  <c r="AH26" i="24"/>
  <c r="AH25" i="24"/>
  <c r="AH12" i="24"/>
  <c r="AH11" i="24"/>
  <c r="AH10" i="24"/>
  <c r="AH8" i="24"/>
  <c r="AH7" i="24"/>
  <c r="AQ20" i="7"/>
  <c r="AQ16" i="7"/>
  <c r="AQ9" i="7"/>
  <c r="AQ7" i="7"/>
  <c r="AQ6" i="7"/>
  <c r="AQ5" i="7"/>
  <c r="AN8" i="7"/>
  <c r="K16" i="13"/>
  <c r="AH37" i="24"/>
  <c r="AE39" i="24"/>
  <c r="AH39" i="24" s="1"/>
  <c r="AN19" i="7"/>
  <c r="C10" i="12"/>
  <c r="C44" i="12" s="1"/>
  <c r="A34" i="15"/>
  <c r="A6" i="12" s="1"/>
  <c r="A40" i="12" s="1"/>
  <c r="C38" i="15"/>
  <c r="AH45" i="24" l="1"/>
  <c r="A11" i="21"/>
  <c r="A37" i="15"/>
  <c r="A9" i="12" s="1"/>
  <c r="A43" i="12" s="1"/>
  <c r="AT18" i="7"/>
  <c r="AT15" i="7"/>
  <c r="A33" i="21"/>
  <c r="A8" i="21"/>
  <c r="A31" i="21"/>
  <c r="A33" i="15"/>
  <c r="A5" i="12" s="1"/>
  <c r="A39" i="12" s="1"/>
  <c r="A35" i="15"/>
  <c r="A7" i="12" s="1"/>
  <c r="A41" i="12" s="1"/>
  <c r="A36" i="15"/>
  <c r="A8" i="12" s="1"/>
  <c r="A42" i="12" s="1"/>
  <c r="A34" i="21"/>
  <c r="A12" i="21"/>
  <c r="A38" i="15"/>
  <c r="A10" i="12" s="1"/>
  <c r="A44" i="12" s="1"/>
  <c r="C37" i="15"/>
  <c r="C6" i="12"/>
  <c r="C40" i="12" s="1"/>
  <c r="C34" i="15"/>
  <c r="C36" i="21"/>
  <c r="C12" i="21"/>
  <c r="C36" i="15"/>
  <c r="C10" i="21"/>
  <c r="C31" i="21"/>
  <c r="C32" i="21"/>
  <c r="C34" i="21"/>
  <c r="C35" i="21"/>
  <c r="C11" i="21"/>
  <c r="C33" i="21"/>
  <c r="C5" i="12"/>
  <c r="C39" i="12" s="1"/>
  <c r="C8" i="12"/>
  <c r="C42" i="12" s="1"/>
  <c r="C35" i="15"/>
  <c r="C33" i="15"/>
  <c r="C7" i="12"/>
  <c r="C41" i="12" s="1"/>
  <c r="AE10" i="8"/>
  <c r="AE15" i="8"/>
  <c r="AE19" i="8"/>
  <c r="AE20" i="8"/>
  <c r="AE8" i="8"/>
  <c r="AE5" i="8"/>
  <c r="AE11" i="8"/>
  <c r="AE17" i="8"/>
  <c r="AE6" i="8"/>
  <c r="AE13" i="8"/>
  <c r="AN21" i="7"/>
  <c r="AQ21" i="7" s="1"/>
  <c r="AT17" i="7"/>
  <c r="AQ19" i="7"/>
  <c r="AN10" i="7"/>
  <c r="AQ10" i="7" s="1"/>
  <c r="AQ8" i="7"/>
  <c r="AH30" i="24"/>
  <c r="AH13" i="24"/>
  <c r="AH9" i="24"/>
  <c r="AE21" i="8" l="1"/>
</calcChain>
</file>

<file path=xl/sharedStrings.xml><?xml version="1.0" encoding="utf-8"?>
<sst xmlns="http://schemas.openxmlformats.org/spreadsheetml/2006/main" count="832" uniqueCount="247">
  <si>
    <t>前年比</t>
  </si>
  <si>
    <t>計</t>
  </si>
  <si>
    <t>調定額</t>
  </si>
  <si>
    <t>納税義務者数</t>
  </si>
  <si>
    <t>構成比</t>
  </si>
  <si>
    <t>給与所得者</t>
  </si>
  <si>
    <t>農業所得者</t>
  </si>
  <si>
    <t>その他の所得者</t>
  </si>
  <si>
    <t>所得金額</t>
  </si>
  <si>
    <t>給与所得</t>
  </si>
  <si>
    <t>配当所得</t>
  </si>
  <si>
    <t>不動産所得</t>
  </si>
  <si>
    <t>雑所得</t>
  </si>
  <si>
    <t>農業所得</t>
  </si>
  <si>
    <t>利子所得</t>
  </si>
  <si>
    <t>投資信託所得</t>
  </si>
  <si>
    <t>総合譲渡所得</t>
  </si>
  <si>
    <t>分離短期譲渡所得</t>
  </si>
  <si>
    <t>－</t>
  </si>
  <si>
    <t>分離長期譲渡所得</t>
  </si>
  <si>
    <t>山林所得</t>
  </si>
  <si>
    <t>土地等に係る事業所得</t>
  </si>
  <si>
    <t>（単位：人，千円）</t>
  </si>
  <si>
    <t>人員</t>
  </si>
  <si>
    <t>税額</t>
  </si>
  <si>
    <t>区  分</t>
  </si>
  <si>
    <t>納  税  義  務  者  数</t>
  </si>
  <si>
    <t>小計</t>
  </si>
  <si>
    <t xml:space="preserve">  </t>
  </si>
  <si>
    <t xml:space="preserve"> </t>
  </si>
  <si>
    <t>〃</t>
  </si>
  <si>
    <t>万円</t>
  </si>
  <si>
    <t>以下</t>
  </si>
  <si>
    <t>を超える金額</t>
  </si>
  <si>
    <t>雑損</t>
  </si>
  <si>
    <t>医療費</t>
  </si>
  <si>
    <t>社会保険料</t>
  </si>
  <si>
    <t>生命保険料</t>
  </si>
  <si>
    <t>障害者</t>
  </si>
  <si>
    <t>寡婦</t>
  </si>
  <si>
    <t>勤労学生</t>
  </si>
  <si>
    <t>（単位：千円)</t>
  </si>
  <si>
    <t>（単位：人，千円)</t>
  </si>
  <si>
    <t>支払金額</t>
  </si>
  <si>
    <t>雑損控除</t>
  </si>
  <si>
    <t>医療費控除</t>
  </si>
  <si>
    <t>千円</t>
  </si>
  <si>
    <t>障害者控除</t>
  </si>
  <si>
    <t>勤労学生控除</t>
  </si>
  <si>
    <t>配偶者控除</t>
  </si>
  <si>
    <t>扶養控除</t>
  </si>
  <si>
    <t>基礎控除</t>
  </si>
  <si>
    <t>所得控除合計</t>
  </si>
  <si>
    <t>算出税額</t>
  </si>
  <si>
    <t>所得割額</t>
  </si>
  <si>
    <t>営業等所得</t>
  </si>
  <si>
    <t>商品先物取引に係る雑所得</t>
  </si>
  <si>
    <t>所得税の納税義務</t>
    <rPh sb="0" eb="3">
      <t>ショトクゼイ</t>
    </rPh>
    <rPh sb="4" eb="6">
      <t>ノウゼイ</t>
    </rPh>
    <rPh sb="6" eb="8">
      <t>ギム</t>
    </rPh>
    <phoneticPr fontId="5"/>
  </si>
  <si>
    <t>総所得，山林所得
及び退職所得分</t>
    <phoneticPr fontId="3"/>
  </si>
  <si>
    <t>社会保険料
控除</t>
    <phoneticPr fontId="8"/>
  </si>
  <si>
    <t>小規模企業
共済等掛金控除</t>
    <phoneticPr fontId="8"/>
  </si>
  <si>
    <t>生命保険料
控除</t>
    <phoneticPr fontId="8"/>
  </si>
  <si>
    <t>同居特別
障害者控除</t>
    <rPh sb="8" eb="10">
      <t>コウジョ</t>
    </rPh>
    <phoneticPr fontId="8"/>
  </si>
  <si>
    <t>配偶者
特別控除</t>
    <rPh sb="4" eb="6">
      <t>トクベツ</t>
    </rPh>
    <rPh sb="6" eb="8">
      <t>コウジョ</t>
    </rPh>
    <phoneticPr fontId="8"/>
  </si>
  <si>
    <t>平　成</t>
    <rPh sb="0" eb="1">
      <t>ヒラ</t>
    </rPh>
    <rPh sb="2" eb="3">
      <t>シゲル</t>
    </rPh>
    <phoneticPr fontId="5"/>
  </si>
  <si>
    <t>　　　　　　　　　　　　　総</t>
    <rPh sb="13" eb="14">
      <t>ソウ</t>
    </rPh>
    <phoneticPr fontId="5"/>
  </si>
  <si>
    <t>　　　　所　　　　　　　得　　　　　　　金　　　　　　　額　　　　　　　等</t>
    <rPh sb="4" eb="5">
      <t>ショ</t>
    </rPh>
    <rPh sb="12" eb="13">
      <t>トク</t>
    </rPh>
    <rPh sb="20" eb="21">
      <t>キン</t>
    </rPh>
    <rPh sb="28" eb="29">
      <t>ガク</t>
    </rPh>
    <rPh sb="36" eb="37">
      <t>トウ</t>
    </rPh>
    <phoneticPr fontId="5"/>
  </si>
  <si>
    <t>税額控除</t>
    <rPh sb="0" eb="2">
      <t>ゼイガク</t>
    </rPh>
    <phoneticPr fontId="8"/>
  </si>
  <si>
    <t>地震
保険料</t>
    <rPh sb="0" eb="2">
      <t>ジシン</t>
    </rPh>
    <rPh sb="3" eb="6">
      <t>ホケンリョウ</t>
    </rPh>
    <phoneticPr fontId="3"/>
  </si>
  <si>
    <t>地震保険料
控除</t>
    <rPh sb="0" eb="2">
      <t>ジシン</t>
    </rPh>
    <rPh sb="6" eb="8">
      <t>コウジョ</t>
    </rPh>
    <phoneticPr fontId="8"/>
  </si>
  <si>
    <t>営業等所得者</t>
    <rPh sb="2" eb="3">
      <t>トウ</t>
    </rPh>
    <phoneticPr fontId="3"/>
  </si>
  <si>
    <t>配当
控除</t>
    <rPh sb="0" eb="2">
      <t>ハイトウ</t>
    </rPh>
    <rPh sb="3" eb="5">
      <t>コウジョ</t>
    </rPh>
    <phoneticPr fontId="5"/>
  </si>
  <si>
    <t>外国税額
控除</t>
    <rPh sb="2" eb="4">
      <t>ゼイガク</t>
    </rPh>
    <rPh sb="5" eb="7">
      <t>コウジョ</t>
    </rPh>
    <phoneticPr fontId="5"/>
  </si>
  <si>
    <t>調整
控除</t>
    <rPh sb="0" eb="2">
      <t>チョウセイ</t>
    </rPh>
    <rPh sb="3" eb="5">
      <t>コウジョ</t>
    </rPh>
    <phoneticPr fontId="5"/>
  </si>
  <si>
    <t>住宅借入金
等特別税額
控除</t>
    <rPh sb="0" eb="2">
      <t>ジュウタク</t>
    </rPh>
    <rPh sb="2" eb="4">
      <t>カリイレ</t>
    </rPh>
    <rPh sb="4" eb="5">
      <t>キン</t>
    </rPh>
    <rPh sb="6" eb="7">
      <t>トウ</t>
    </rPh>
    <rPh sb="7" eb="9">
      <t>トクベツ</t>
    </rPh>
    <rPh sb="9" eb="11">
      <t>ゼイガク</t>
    </rPh>
    <rPh sb="12" eb="14">
      <t>コウジョ</t>
    </rPh>
    <phoneticPr fontId="5"/>
  </si>
  <si>
    <t>寄附金税額
控除</t>
    <rPh sb="0" eb="2">
      <t>キフ</t>
    </rPh>
    <rPh sb="2" eb="3">
      <t>キン</t>
    </rPh>
    <rPh sb="3" eb="5">
      <t>ゼイガク</t>
    </rPh>
    <rPh sb="6" eb="8">
      <t>コウジョ</t>
    </rPh>
    <phoneticPr fontId="5"/>
  </si>
  <si>
    <t>先物
取引に係る
雑所得金額</t>
    <rPh sb="0" eb="2">
      <t>サキモノ</t>
    </rPh>
    <rPh sb="3" eb="5">
      <t>トリヒキ</t>
    </rPh>
    <phoneticPr fontId="5"/>
  </si>
  <si>
    <t>先物取引に係る
雑所得分</t>
    <rPh sb="0" eb="2">
      <t>サキモノ</t>
    </rPh>
    <rPh sb="2" eb="3">
      <t>トリ</t>
    </rPh>
    <rPh sb="3" eb="4">
      <t>イン</t>
    </rPh>
    <phoneticPr fontId="5"/>
  </si>
  <si>
    <t>年　　度</t>
  </si>
  <si>
    <t>（単位：千円，人）</t>
    <rPh sb="7" eb="8">
      <t>ニン</t>
    </rPh>
    <phoneticPr fontId="3"/>
  </si>
  <si>
    <t>特別徴収税額</t>
    <rPh sb="0" eb="2">
      <t>トクベツ</t>
    </rPh>
    <rPh sb="2" eb="4">
      <t>チョウシュウ</t>
    </rPh>
    <rPh sb="4" eb="6">
      <t>ゼイガク</t>
    </rPh>
    <phoneticPr fontId="3"/>
  </si>
  <si>
    <t>特別徴収
義務者数</t>
    <rPh sb="0" eb="2">
      <t>トクベツ</t>
    </rPh>
    <rPh sb="2" eb="4">
      <t>チョウシュウ</t>
    </rPh>
    <rPh sb="5" eb="8">
      <t>ギムシャ</t>
    </rPh>
    <rPh sb="8" eb="9">
      <t>スウ</t>
    </rPh>
    <phoneticPr fontId="3"/>
  </si>
  <si>
    <t>給与特徴に係る分</t>
    <rPh sb="2" eb="4">
      <t>トクチョウ</t>
    </rPh>
    <rPh sb="5" eb="6">
      <t>カカ</t>
    </rPh>
    <rPh sb="7" eb="8">
      <t>ブン</t>
    </rPh>
    <phoneticPr fontId="3"/>
  </si>
  <si>
    <t>年金特徴に係る分</t>
    <rPh sb="0" eb="2">
      <t>ネンキン</t>
    </rPh>
    <rPh sb="2" eb="4">
      <t>トクチョウ</t>
    </rPh>
    <rPh sb="5" eb="6">
      <t>カカ</t>
    </rPh>
    <rPh sb="7" eb="8">
      <t>ブン</t>
    </rPh>
    <phoneticPr fontId="3"/>
  </si>
  <si>
    <t>分離長期
譲渡所得分</t>
    <phoneticPr fontId="5"/>
  </si>
  <si>
    <t>人　員</t>
    <phoneticPr fontId="8"/>
  </si>
  <si>
    <t>（単位：人，％）</t>
    <phoneticPr fontId="3"/>
  </si>
  <si>
    <t>（単位：千円，％）</t>
    <phoneticPr fontId="3"/>
  </si>
  <si>
    <t>（単位：千円，％）</t>
    <phoneticPr fontId="3"/>
  </si>
  <si>
    <t>－</t>
    <phoneticPr fontId="3"/>
  </si>
  <si>
    <t>合　　　　　計</t>
    <phoneticPr fontId="3"/>
  </si>
  <si>
    <t>（単位：人，千円)</t>
    <phoneticPr fontId="5"/>
  </si>
  <si>
    <t>山林
所得金額</t>
    <phoneticPr fontId="5"/>
  </si>
  <si>
    <t>退職
所得金額</t>
    <phoneticPr fontId="5"/>
  </si>
  <si>
    <t>超短期所有
土地等に係る
事業所得等
の金額</t>
    <phoneticPr fontId="5"/>
  </si>
  <si>
    <t xml:space="preserve"> 課税標準額の段階</t>
    <phoneticPr fontId="5"/>
  </si>
  <si>
    <t>あり</t>
    <phoneticPr fontId="5"/>
  </si>
  <si>
    <t>なし</t>
    <phoneticPr fontId="5"/>
  </si>
  <si>
    <t>総所得金額</t>
    <phoneticPr fontId="5"/>
  </si>
  <si>
    <t>　　計　　(ａ）</t>
    <phoneticPr fontId="5"/>
  </si>
  <si>
    <t xml:space="preserve">　　 〃 </t>
    <phoneticPr fontId="5"/>
  </si>
  <si>
    <t>年　　度</t>
    <phoneticPr fontId="5"/>
  </si>
  <si>
    <t>小規模企業
共済等掛金</t>
    <phoneticPr fontId="5"/>
  </si>
  <si>
    <t xml:space="preserve"> </t>
    <phoneticPr fontId="5"/>
  </si>
  <si>
    <t>配偶者
特　　 別</t>
    <phoneticPr fontId="5"/>
  </si>
  <si>
    <t>特別障害者のうち
同居特障加算分</t>
    <rPh sb="0" eb="2">
      <t>トクベツ</t>
    </rPh>
    <rPh sb="2" eb="5">
      <t>ショウガイシャ</t>
    </rPh>
    <phoneticPr fontId="5"/>
  </si>
  <si>
    <t>総所得金額
に係るもの</t>
    <phoneticPr fontId="5"/>
  </si>
  <si>
    <t>山林所得
金額に
係るもの</t>
    <phoneticPr fontId="5"/>
  </si>
  <si>
    <t>退職所得
金額に
係るもの</t>
    <phoneticPr fontId="5"/>
  </si>
  <si>
    <t>分離短期譲渡
所得金額に
係るもの</t>
    <phoneticPr fontId="5"/>
  </si>
  <si>
    <t xml:space="preserve"> 課税標準額の段階</t>
    <phoneticPr fontId="5"/>
  </si>
  <si>
    <t>配　偶　者</t>
    <phoneticPr fontId="5"/>
  </si>
  <si>
    <t>扶　　　養</t>
    <phoneticPr fontId="5"/>
  </si>
  <si>
    <t>基　　　礎</t>
    <phoneticPr fontId="5"/>
  </si>
  <si>
    <t xml:space="preserve">計　(b)          </t>
    <phoneticPr fontId="5"/>
  </si>
  <si>
    <t>分離長期譲渡
所得金額に
係るもの</t>
    <phoneticPr fontId="3"/>
  </si>
  <si>
    <t>超短期所有土地等
に係る事業所得等
の金額に係るもの</t>
    <phoneticPr fontId="3"/>
  </si>
  <si>
    <t xml:space="preserve">税額
調整額  </t>
    <phoneticPr fontId="5"/>
  </si>
  <si>
    <t>あ　り</t>
    <phoneticPr fontId="5"/>
  </si>
  <si>
    <t>な　し</t>
    <phoneticPr fontId="5"/>
  </si>
  <si>
    <t xml:space="preserve"> 〃</t>
    <phoneticPr fontId="8"/>
  </si>
  <si>
    <t>調定月</t>
    <phoneticPr fontId="3"/>
  </si>
  <si>
    <t>株式等譲渡所得割額の控除額</t>
    <rPh sb="0" eb="2">
      <t>カブシキ</t>
    </rPh>
    <rPh sb="2" eb="3">
      <t>トウ</t>
    </rPh>
    <rPh sb="3" eb="5">
      <t>ジョウト</t>
    </rPh>
    <rPh sb="5" eb="7">
      <t>ショトク</t>
    </rPh>
    <rPh sb="7" eb="8">
      <t>ワリ</t>
    </rPh>
    <rPh sb="8" eb="9">
      <t>ガク</t>
    </rPh>
    <rPh sb="10" eb="12">
      <t>コウジョ</t>
    </rPh>
    <rPh sb="12" eb="13">
      <t>ガク</t>
    </rPh>
    <phoneticPr fontId="5"/>
  </si>
  <si>
    <t>配当割額の
控除額</t>
    <rPh sb="0" eb="2">
      <t>ハイトウ</t>
    </rPh>
    <rPh sb="2" eb="3">
      <t>ワリ</t>
    </rPh>
    <rPh sb="3" eb="4">
      <t>ガク</t>
    </rPh>
    <rPh sb="6" eb="8">
      <t>コウジョ</t>
    </rPh>
    <rPh sb="8" eb="9">
      <t>ガク</t>
    </rPh>
    <phoneticPr fontId="5"/>
  </si>
  <si>
    <t>計</t>
    <rPh sb="0" eb="1">
      <t>ケイ</t>
    </rPh>
    <phoneticPr fontId="3"/>
  </si>
  <si>
    <t>合計</t>
    <rPh sb="0" eb="2">
      <t>ゴウケイ</t>
    </rPh>
    <phoneticPr fontId="3"/>
  </si>
  <si>
    <t>－</t>
    <phoneticPr fontId="3"/>
  </si>
  <si>
    <t>－</t>
    <phoneticPr fontId="3"/>
  </si>
  <si>
    <t>－</t>
    <phoneticPr fontId="3"/>
  </si>
  <si>
    <t>前年度２カ月分</t>
    <rPh sb="0" eb="1">
      <t>ゼン</t>
    </rPh>
    <rPh sb="1" eb="2">
      <t>ネン</t>
    </rPh>
    <rPh sb="2" eb="3">
      <t>ド</t>
    </rPh>
    <rPh sb="5" eb="6">
      <t>ゲツ</t>
    </rPh>
    <rPh sb="6" eb="7">
      <t>ブン</t>
    </rPh>
    <phoneticPr fontId="3"/>
  </si>
  <si>
    <t>１０カ月</t>
    <rPh sb="3" eb="4">
      <t>ゲツ</t>
    </rPh>
    <phoneticPr fontId="3"/>
  </si>
  <si>
    <t>退職</t>
    <rPh sb="0" eb="2">
      <t>タイショク</t>
    </rPh>
    <phoneticPr fontId="3"/>
  </si>
  <si>
    <t>年金</t>
    <rPh sb="0" eb="2">
      <t>ネンキン</t>
    </rPh>
    <phoneticPr fontId="3"/>
  </si>
  <si>
    <t>普通徴収</t>
    <rPh sb="0" eb="1">
      <t>ススム</t>
    </rPh>
    <rPh sb="1" eb="2">
      <t>ツウ</t>
    </rPh>
    <phoneticPr fontId="3"/>
  </si>
  <si>
    <t>現年度</t>
    <rPh sb="0" eb="1">
      <t>ゲン</t>
    </rPh>
    <rPh sb="1" eb="3">
      <t>ネンド</t>
    </rPh>
    <phoneticPr fontId="3"/>
  </si>
  <si>
    <t>過年度</t>
    <rPh sb="0" eb="3">
      <t>カネンド</t>
    </rPh>
    <phoneticPr fontId="3"/>
  </si>
  <si>
    <t>合　　　　計</t>
    <rPh sb="0" eb="1">
      <t>ゴウ</t>
    </rPh>
    <rPh sb="5" eb="6">
      <t>ケイ</t>
    </rPh>
    <phoneticPr fontId="3"/>
  </si>
  <si>
    <t>所得割</t>
    <rPh sb="0" eb="2">
      <t>ショトク</t>
    </rPh>
    <rPh sb="2" eb="3">
      <t>ワリ</t>
    </rPh>
    <phoneticPr fontId="3"/>
  </si>
  <si>
    <t>特別徴収</t>
    <rPh sb="0" eb="2">
      <t>トクベツ</t>
    </rPh>
    <rPh sb="2" eb="4">
      <t>チョウシュウ</t>
    </rPh>
    <phoneticPr fontId="3"/>
  </si>
  <si>
    <t>普通徴収</t>
    <rPh sb="0" eb="2">
      <t>フツウ</t>
    </rPh>
    <rPh sb="2" eb="4">
      <t>チョウシュウ</t>
    </rPh>
    <phoneticPr fontId="3"/>
  </si>
  <si>
    <t>均等割</t>
    <rPh sb="0" eb="3">
      <t>キントウワ</t>
    </rPh>
    <phoneticPr fontId="3"/>
  </si>
  <si>
    <t>(4)  所得者区分別納税義務者数の推移 （7月1日現在）</t>
    <rPh sb="16" eb="17">
      <t>カズ</t>
    </rPh>
    <phoneticPr fontId="3"/>
  </si>
  <si>
    <t>(6)  特別徴収義務者数等の推移 （7月1日現在）</t>
    <rPh sb="5" eb="7">
      <t>トクベツ</t>
    </rPh>
    <rPh sb="7" eb="9">
      <t>チョウシュウ</t>
    </rPh>
    <rPh sb="9" eb="12">
      <t>ギムシャ</t>
    </rPh>
    <rPh sb="12" eb="14">
      <t>スウナド</t>
    </rPh>
    <phoneticPr fontId="3"/>
  </si>
  <si>
    <t>(5)  所得者区分別調定額の推移 （7月1日現在）</t>
    <rPh sb="10" eb="11">
      <t>ベツ</t>
    </rPh>
    <phoneticPr fontId="3"/>
  </si>
  <si>
    <t>　(7)  所得区分別所得金額の推移（7月1日現在）</t>
    <phoneticPr fontId="3"/>
  </si>
  <si>
    <t>（単位：千円，％）</t>
    <rPh sb="4" eb="6">
      <t>センエン</t>
    </rPh>
    <phoneticPr fontId="3"/>
  </si>
  <si>
    <t>納税
義務者数</t>
    <rPh sb="0" eb="2">
      <t>ノウゼイ</t>
    </rPh>
    <rPh sb="3" eb="6">
      <t>ギムシャ</t>
    </rPh>
    <rPh sb="6" eb="7">
      <t>スウ</t>
    </rPh>
    <phoneticPr fontId="3"/>
  </si>
  <si>
    <t>　(3)  個人市民税所得割・均等割ごとの徴収区分別調定額の推移</t>
    <rPh sb="11" eb="13">
      <t>ショトク</t>
    </rPh>
    <rPh sb="13" eb="14">
      <t>ワリ</t>
    </rPh>
    <rPh sb="15" eb="18">
      <t>キントウワリ</t>
    </rPh>
    <rPh sb="21" eb="23">
      <t>チョウシュウ</t>
    </rPh>
    <rPh sb="23" eb="25">
      <t>クブン</t>
    </rPh>
    <rPh sb="25" eb="26">
      <t>ベツ</t>
    </rPh>
    <phoneticPr fontId="3"/>
  </si>
  <si>
    <t>　(2)　個人市民税調定額の推移</t>
    <rPh sb="11" eb="13">
      <t>テイガク</t>
    </rPh>
    <rPh sb="12" eb="13">
      <t>ガク</t>
    </rPh>
    <phoneticPr fontId="3"/>
  </si>
  <si>
    <t xml:space="preserve">計          </t>
    <phoneticPr fontId="5"/>
  </si>
  <si>
    <t xml:space="preserve">計             </t>
    <phoneticPr fontId="5"/>
  </si>
  <si>
    <t>計
(a)-(b)</t>
    <phoneticPr fontId="3"/>
  </si>
  <si>
    <t xml:space="preserve">小　計         </t>
    <phoneticPr fontId="5"/>
  </si>
  <si>
    <t>法第294条第1項第2号
（家屋敷等に係るもの）</t>
    <rPh sb="0" eb="1">
      <t>ホウ</t>
    </rPh>
    <rPh sb="1" eb="2">
      <t>ダイ</t>
    </rPh>
    <rPh sb="5" eb="6">
      <t>ジョウ</t>
    </rPh>
    <rPh sb="6" eb="7">
      <t>ダイ</t>
    </rPh>
    <rPh sb="8" eb="9">
      <t>コウ</t>
    </rPh>
    <rPh sb="9" eb="10">
      <t>ダイ</t>
    </rPh>
    <rPh sb="11" eb="12">
      <t>ゴウ</t>
    </rPh>
    <rPh sb="14" eb="17">
      <t>イエヤシキ</t>
    </rPh>
    <rPh sb="17" eb="18">
      <t>トウ</t>
    </rPh>
    <rPh sb="19" eb="20">
      <t>カカ</t>
    </rPh>
    <phoneticPr fontId="3"/>
  </si>
  <si>
    <t>千円</t>
    <phoneticPr fontId="8"/>
  </si>
  <si>
    <t>を超え</t>
  </si>
  <si>
    <t>を超え</t>
    <phoneticPr fontId="8"/>
  </si>
  <si>
    <t>以下</t>
    <rPh sb="0" eb="2">
      <t>イカ</t>
    </rPh>
    <phoneticPr fontId="8"/>
  </si>
  <si>
    <t>千円</t>
    <phoneticPr fontId="8"/>
  </si>
  <si>
    <t xml:space="preserve"> 〃</t>
  </si>
  <si>
    <t>千円</t>
    <phoneticPr fontId="8"/>
  </si>
  <si>
    <t>以下の金額</t>
  </si>
  <si>
    <t>以下の金額</t>
    <phoneticPr fontId="8"/>
  </si>
  <si>
    <t>超短期所有
土地等に係る
事業所得分</t>
    <rPh sb="3" eb="5">
      <t>ショユウ</t>
    </rPh>
    <phoneticPr fontId="5"/>
  </si>
  <si>
    <t>　(1)　個人市民税納税義務者数の推移</t>
    <phoneticPr fontId="3"/>
  </si>
  <si>
    <t>（単位：人，％）</t>
    <phoneticPr fontId="3"/>
  </si>
  <si>
    <t>納税義務者数</t>
    <phoneticPr fontId="3"/>
  </si>
  <si>
    <t>特別徴収</t>
    <phoneticPr fontId="3"/>
  </si>
  <si>
    <t>前年比</t>
    <phoneticPr fontId="3"/>
  </si>
  <si>
    <t>注)　決算ベースの調定額である。</t>
    <rPh sb="3" eb="5">
      <t>ケッサン</t>
    </rPh>
    <rPh sb="9" eb="10">
      <t>チョウ</t>
    </rPh>
    <rPh sb="10" eb="12">
      <t>テイガク</t>
    </rPh>
    <rPh sb="11" eb="12">
      <t>ガク</t>
    </rPh>
    <phoneticPr fontId="3"/>
  </si>
  <si>
    <t>注)　税額控除後・減免前において納税義務のある者をいう。また，税額は税額控除後・減免前の金額をいう。</t>
    <rPh sb="0" eb="1">
      <t>チュウ</t>
    </rPh>
    <phoneticPr fontId="3"/>
  </si>
  <si>
    <t>分離短期
譲渡所得
金額</t>
    <phoneticPr fontId="5"/>
  </si>
  <si>
    <t>分離長期
譲渡所得
金額</t>
    <phoneticPr fontId="5"/>
  </si>
  <si>
    <t>一般株式等に
係る譲渡所得
等の金額</t>
    <rPh sb="0" eb="2">
      <t>イッパン</t>
    </rPh>
    <rPh sb="14" eb="15">
      <t>トウ</t>
    </rPh>
    <phoneticPr fontId="5"/>
  </si>
  <si>
    <t>上場株式等に
係る譲渡所得
等の金額</t>
    <rPh sb="0" eb="2">
      <t>ジョウジョウ</t>
    </rPh>
    <phoneticPr fontId="5"/>
  </si>
  <si>
    <t>一般株式等に
係る譲渡所得等の
金額に係るもの</t>
    <rPh sb="0" eb="2">
      <t>イッパン</t>
    </rPh>
    <phoneticPr fontId="3"/>
  </si>
  <si>
    <t>上場株式等に
係る譲渡所得等の
金額に係るもの</t>
    <rPh sb="0" eb="2">
      <t>ジョウジョウ</t>
    </rPh>
    <phoneticPr fontId="3"/>
  </si>
  <si>
    <t>一般株式等に
係る譲渡所得
等分</t>
    <rPh sb="0" eb="2">
      <t>イッパン</t>
    </rPh>
    <rPh sb="14" eb="15">
      <t>トウ</t>
    </rPh>
    <phoneticPr fontId="5"/>
  </si>
  <si>
    <t>上場株式等に
係る譲渡所得
等分</t>
    <rPh sb="0" eb="2">
      <t>ジョウジョウ</t>
    </rPh>
    <rPh sb="14" eb="15">
      <t>トウ</t>
    </rPh>
    <phoneticPr fontId="5"/>
  </si>
  <si>
    <t>一般株式等に係る譲渡所得等</t>
    <rPh sb="0" eb="2">
      <t>イッパン</t>
    </rPh>
    <rPh sb="2" eb="4">
      <t>カブシキ</t>
    </rPh>
    <rPh sb="4" eb="5">
      <t>トウ</t>
    </rPh>
    <rPh sb="6" eb="7">
      <t>カカ</t>
    </rPh>
    <rPh sb="8" eb="10">
      <t>ジョウト</t>
    </rPh>
    <rPh sb="10" eb="12">
      <t>ショトク</t>
    </rPh>
    <rPh sb="12" eb="13">
      <t>トウ</t>
    </rPh>
    <phoneticPr fontId="3"/>
  </si>
  <si>
    <t>上場株式等に係る譲渡所得等</t>
    <rPh sb="0" eb="2">
      <t>ジョウジョウ</t>
    </rPh>
    <phoneticPr fontId="3"/>
  </si>
  <si>
    <t xml:space="preserve">分離短期
譲渡所得分  </t>
  </si>
  <si>
    <t xml:space="preserve">所            得            控            除            額 </t>
    <phoneticPr fontId="5"/>
  </si>
  <si>
    <t xml:space="preserve"> （つ  づ  き）</t>
    <phoneticPr fontId="5"/>
  </si>
  <si>
    <t>算　　　　　出　　　　　税　　　　　額</t>
    <rPh sb="0" eb="1">
      <t>サン</t>
    </rPh>
    <rPh sb="6" eb="7">
      <t>デ</t>
    </rPh>
    <rPh sb="12" eb="13">
      <t>ゼイ</t>
    </rPh>
    <rPh sb="18" eb="19">
      <t>ガク</t>
    </rPh>
    <phoneticPr fontId="5"/>
  </si>
  <si>
    <t>課  　    税     　 標     　 準   　   額    　  等</t>
    <phoneticPr fontId="5"/>
  </si>
  <si>
    <t>算         出         税         額    （ つ   づ   き ）</t>
    <phoneticPr fontId="5"/>
  </si>
  <si>
    <t>　　税   　　 額  　　  控 　　   除 　　   額</t>
    <phoneticPr fontId="5"/>
  </si>
  <si>
    <t>所　　　得　　　割　　　額</t>
    <rPh sb="0" eb="1">
      <t>トコロ</t>
    </rPh>
    <rPh sb="4" eb="5">
      <t>トク</t>
    </rPh>
    <rPh sb="8" eb="9">
      <t>ワリ</t>
    </rPh>
    <rPh sb="12" eb="13">
      <t>ガク</t>
    </rPh>
    <phoneticPr fontId="5"/>
  </si>
  <si>
    <t>上場株式等に係る配当所得等</t>
    <rPh sb="0" eb="2">
      <t>ジョウジョウ</t>
    </rPh>
    <rPh sb="2" eb="4">
      <t>カブシキ</t>
    </rPh>
    <rPh sb="4" eb="5">
      <t>トウ</t>
    </rPh>
    <rPh sb="6" eb="7">
      <t>カカ</t>
    </rPh>
    <rPh sb="8" eb="10">
      <t>ハイトウ</t>
    </rPh>
    <rPh sb="10" eb="12">
      <t>ショトク</t>
    </rPh>
    <phoneticPr fontId="3"/>
  </si>
  <si>
    <t>上場株式等に
係る配当所得
等の金額</t>
    <rPh sb="0" eb="2">
      <t>ジョウジョウ</t>
    </rPh>
    <rPh sb="2" eb="4">
      <t>カブシキ</t>
    </rPh>
    <rPh sb="4" eb="5">
      <t>トウ</t>
    </rPh>
    <rPh sb="7" eb="8">
      <t>カカ</t>
    </rPh>
    <rPh sb="9" eb="11">
      <t>ハイトウ</t>
    </rPh>
    <rPh sb="11" eb="13">
      <t>ショトク</t>
    </rPh>
    <rPh sb="16" eb="18">
      <t>キンガク</t>
    </rPh>
    <phoneticPr fontId="5"/>
  </si>
  <si>
    <t>上場株式等の
配当所得等の
金額に係るもの</t>
    <rPh sb="0" eb="2">
      <t>ジョウジョウ</t>
    </rPh>
    <rPh sb="2" eb="4">
      <t>カブシキ</t>
    </rPh>
    <rPh sb="4" eb="5">
      <t>トウ</t>
    </rPh>
    <rPh sb="7" eb="9">
      <t>ハイトウ</t>
    </rPh>
    <rPh sb="9" eb="11">
      <t>ショトク</t>
    </rPh>
    <rPh sb="14" eb="16">
      <t>キンガク</t>
    </rPh>
    <rPh sb="17" eb="18">
      <t>カカ</t>
    </rPh>
    <phoneticPr fontId="5"/>
  </si>
  <si>
    <t>上場株式等の配当所得等分</t>
    <rPh sb="0" eb="2">
      <t>ジョウジョウ</t>
    </rPh>
    <rPh sb="2" eb="5">
      <t>カブシキトウ</t>
    </rPh>
    <rPh sb="6" eb="8">
      <t>ハイトウ</t>
    </rPh>
    <rPh sb="8" eb="10">
      <t>ショトク</t>
    </rPh>
    <rPh sb="10" eb="11">
      <t>トウ</t>
    </rPh>
    <rPh sb="11" eb="12">
      <t>ブン</t>
    </rPh>
    <phoneticPr fontId="5"/>
  </si>
  <si>
    <t>平成30年度</t>
    <rPh sb="0" eb="2">
      <t>ヘイセイ</t>
    </rPh>
    <rPh sb="4" eb="6">
      <t>ネンド</t>
    </rPh>
    <phoneticPr fontId="3"/>
  </si>
  <si>
    <t>年　　度</t>
    <phoneticPr fontId="8"/>
  </si>
  <si>
    <t>令和元年度</t>
    <rPh sb="0" eb="2">
      <t>レイワ</t>
    </rPh>
    <rPh sb="2" eb="4">
      <t>ガンネン</t>
    </rPh>
    <rPh sb="3" eb="5">
      <t>ネンド</t>
    </rPh>
    <phoneticPr fontId="3"/>
  </si>
  <si>
    <t>元</t>
    <rPh sb="0" eb="1">
      <t>ガン</t>
    </rPh>
    <phoneticPr fontId="5"/>
  </si>
  <si>
    <t>注1)　納税義務者数：納税義務者が複数の項目（退職と年金など。）に該当する場合，それぞれに人数を計上している。
注2)　前年度２カ月分は前年度分の４月，５月に係る納税義務者数である（特別徴収の計の納税義務者数には含めない。）。
注3)　普通徴収には家屋敷等課税者数を含む。
注4)　納税義務者数は決算ベースの人員である。</t>
    <phoneticPr fontId="3"/>
  </si>
  <si>
    <t>令和２年度</t>
    <rPh sb="0" eb="2">
      <t>レイワ</t>
    </rPh>
    <rPh sb="3" eb="5">
      <t>ネンド</t>
    </rPh>
    <phoneticPr fontId="3"/>
  </si>
  <si>
    <t>令和３年度</t>
    <rPh sb="0" eb="1">
      <t>レイ</t>
    </rPh>
    <rPh sb="1" eb="2">
      <t>ワ</t>
    </rPh>
    <rPh sb="3" eb="5">
      <t>ネンド</t>
    </rPh>
    <rPh sb="4" eb="5">
      <t>ド</t>
    </rPh>
    <phoneticPr fontId="3"/>
  </si>
  <si>
    <t>令和元年度</t>
    <rPh sb="0" eb="3">
      <t>レイワガン</t>
    </rPh>
    <rPh sb="3" eb="5">
      <t>ネンド</t>
    </rPh>
    <phoneticPr fontId="3"/>
  </si>
  <si>
    <t>　(10)  退職所得に係る所得割額の推移</t>
    <phoneticPr fontId="3"/>
  </si>
  <si>
    <t xml:space="preserve">　　 〃 </t>
  </si>
  <si>
    <t>（つ　づ　き）</t>
    <phoneticPr fontId="5"/>
  </si>
  <si>
    <t>課　　　　　　税　　　　　　標　　　　　　準　　　　　　額　　　　　　　等</t>
    <rPh sb="0" eb="1">
      <t>カ</t>
    </rPh>
    <rPh sb="7" eb="8">
      <t>ゼイ</t>
    </rPh>
    <rPh sb="14" eb="15">
      <t>シルベ</t>
    </rPh>
    <rPh sb="21" eb="22">
      <t>ジュン</t>
    </rPh>
    <rPh sb="28" eb="29">
      <t>ガク</t>
    </rPh>
    <rPh sb="36" eb="37">
      <t>トウ</t>
    </rPh>
    <phoneticPr fontId="5"/>
  </si>
  <si>
    <t>先物取引
に係る雑所得金額
に係るもの</t>
    <phoneticPr fontId="5"/>
  </si>
  <si>
    <t>注1)　個人市民税の納税義務のある者について計上している。  
注2)　端数処理のため内訳と合計が一致しない場合がある。</t>
    <rPh sb="36" eb="38">
      <t>ハスウ</t>
    </rPh>
    <rPh sb="38" eb="40">
      <t>ショリ</t>
    </rPh>
    <rPh sb="43" eb="45">
      <t>ウチワケ</t>
    </rPh>
    <rPh sb="46" eb="48">
      <t>ゴウケイ</t>
    </rPh>
    <rPh sb="49" eb="51">
      <t>イッチ</t>
    </rPh>
    <rPh sb="54" eb="56">
      <t>バアイ</t>
    </rPh>
    <phoneticPr fontId="3"/>
  </si>
  <si>
    <t>寡夫</t>
    <rPh sb="0" eb="2">
      <t>カフ</t>
    </rPh>
    <phoneticPr fontId="3"/>
  </si>
  <si>
    <t>又は</t>
    <rPh sb="0" eb="1">
      <t>マタ</t>
    </rPh>
    <phoneticPr fontId="3"/>
  </si>
  <si>
    <t>ひとり親</t>
    <rPh sb="3" eb="4">
      <t>オヤ</t>
    </rPh>
    <phoneticPr fontId="3"/>
  </si>
  <si>
    <r>
      <rPr>
        <sz val="9"/>
        <rFont val="ＭＳ 明朝"/>
        <family val="1"/>
        <charset val="128"/>
      </rPr>
      <t>寡婦・ひとり親</t>
    </r>
    <r>
      <rPr>
        <sz val="10"/>
        <rFont val="ＭＳ 明朝"/>
        <family val="1"/>
        <charset val="128"/>
      </rPr>
      <t xml:space="preserve">
控除</t>
    </r>
    <rPh sb="6" eb="7">
      <t>オヤ</t>
    </rPh>
    <rPh sb="8" eb="10">
      <t>コウジョ</t>
    </rPh>
    <phoneticPr fontId="8"/>
  </si>
  <si>
    <t>注1)　税額控除後・減免前において均等割の納税義務のある者をいう。
注2)　所得者区分は，納税義務者について算出した所得金額について，その区分の所得が最も大きい者をいう。
　 　 （例：「給与所得者」は，「所得金額のうち給与所得が最も大きい者」をいう。（5）についても同じ。）
注3)　令和2年度の法第294条第1項第2号（家屋敷等に係るもの）の納税義務者数は，新型コロナウイルス感染症
　　　感染拡大防止のための申告期限延長の影響により，7月22日時点の納税義務者数を表示している。</t>
    <rPh sb="0" eb="1">
      <t>チュウ</t>
    </rPh>
    <rPh sb="17" eb="19">
      <t>キントウ</t>
    </rPh>
    <rPh sb="19" eb="20">
      <t>ワ</t>
    </rPh>
    <rPh sb="38" eb="41">
      <t>ショトクシャ</t>
    </rPh>
    <rPh sb="41" eb="43">
      <t>クブン</t>
    </rPh>
    <rPh sb="69" eb="71">
      <t>クブン</t>
    </rPh>
    <rPh sb="72" eb="74">
      <t>ショトク</t>
    </rPh>
    <rPh sb="75" eb="76">
      <t>モット</t>
    </rPh>
    <rPh sb="77" eb="78">
      <t>オ_x0000_</t>
    </rPh>
    <rPh sb="80" eb="81">
      <t/>
    </rPh>
    <phoneticPr fontId="3"/>
  </si>
  <si>
    <t>注1)　税額控除後・減免前の金額をいう。
注2)　令和2年度の法第294条第1項第2号（家屋敷等に係るもの）の調定額は，新型コロナウイルス感染症
　　　感染拡大防止のための申告期限延長の影響により，7月22日時点の調定額を表示している。</t>
    <rPh sb="0" eb="1">
      <t>チュウ</t>
    </rPh>
    <rPh sb="4" eb="6">
      <t>ゼイガク</t>
    </rPh>
    <rPh sb="6" eb="8">
      <t>コウジョ</t>
    </rPh>
    <rPh sb="8" eb="9">
      <t>ゴ</t>
    </rPh>
    <rPh sb="10" eb="12">
      <t>ゲンメン</t>
    </rPh>
    <rPh sb="12" eb="13">
      <t>マエ</t>
    </rPh>
    <rPh sb="14" eb="16">
      <t>キンガク</t>
    </rPh>
    <rPh sb="55" eb="58">
      <t>チョウテイガク</t>
    </rPh>
    <phoneticPr fontId="3"/>
  </si>
  <si>
    <t>令和３年度</t>
    <rPh sb="0" eb="2">
      <t>レイワ</t>
    </rPh>
    <rPh sb="3" eb="5">
      <t>ネンド</t>
    </rPh>
    <phoneticPr fontId="3"/>
  </si>
  <si>
    <t>令和４年度</t>
    <rPh sb="0" eb="1">
      <t>レイ</t>
    </rPh>
    <rPh sb="1" eb="2">
      <t>ワ</t>
    </rPh>
    <rPh sb="3" eb="5">
      <t>ネンド</t>
    </rPh>
    <rPh sb="4" eb="5">
      <t>ド</t>
    </rPh>
    <phoneticPr fontId="3"/>
  </si>
  <si>
    <t>　(8)　所得割の納税義務者に係る課税標準額の段階別所得割額等の推移（7月1日現在）(つづき)</t>
    <rPh sb="5" eb="7">
      <t>ショトク</t>
    </rPh>
    <rPh sb="7" eb="8">
      <t>ワリ</t>
    </rPh>
    <rPh sb="9" eb="11">
      <t>ノウゼイ</t>
    </rPh>
    <rPh sb="11" eb="14">
      <t>ギムシャ</t>
    </rPh>
    <rPh sb="15" eb="16">
      <t>カカ</t>
    </rPh>
    <rPh sb="17" eb="19">
      <t>カゼイ</t>
    </rPh>
    <rPh sb="19" eb="21">
      <t>ヒョウジュン</t>
    </rPh>
    <rPh sb="21" eb="22">
      <t>ガク</t>
    </rPh>
    <rPh sb="23" eb="25">
      <t>ダンカイ</t>
    </rPh>
    <rPh sb="25" eb="26">
      <t>ベツ</t>
    </rPh>
    <rPh sb="26" eb="28">
      <t>ショトク</t>
    </rPh>
    <rPh sb="28" eb="29">
      <t>ワリ</t>
    </rPh>
    <rPh sb="29" eb="30">
      <t>ガク</t>
    </rPh>
    <rPh sb="30" eb="31">
      <t>ナド</t>
    </rPh>
    <phoneticPr fontId="5"/>
  </si>
  <si>
    <t>　(8)　所得割の納税義務者に係る課税標準額の段階別所得割額等の推移（7月1日現在）</t>
    <rPh sb="5" eb="7">
      <t>ショトク</t>
    </rPh>
    <rPh sb="7" eb="8">
      <t>ワリ</t>
    </rPh>
    <rPh sb="9" eb="11">
      <t>ノウゼイ</t>
    </rPh>
    <rPh sb="11" eb="14">
      <t>ギムシャ</t>
    </rPh>
    <rPh sb="15" eb="16">
      <t>カカ</t>
    </rPh>
    <rPh sb="17" eb="19">
      <t>カゼイ</t>
    </rPh>
    <rPh sb="19" eb="21">
      <t>ヒョウジュン</t>
    </rPh>
    <rPh sb="21" eb="22">
      <t>ガク</t>
    </rPh>
    <rPh sb="23" eb="25">
      <t>ダンカイ</t>
    </rPh>
    <rPh sb="25" eb="26">
      <t>ベツ</t>
    </rPh>
    <rPh sb="26" eb="28">
      <t>ショトク</t>
    </rPh>
    <rPh sb="28" eb="29">
      <t>ワリ</t>
    </rPh>
    <rPh sb="29" eb="30">
      <t>ガク</t>
    </rPh>
    <rPh sb="30" eb="31">
      <t>ナド</t>
    </rPh>
    <phoneticPr fontId="5"/>
  </si>
  <si>
    <t>　(9)　特別徴収の給与所得者に係る収入金額の段階別所得割額等の推移（7月1日現在）</t>
    <rPh sb="18" eb="20">
      <t>シュウニュウ</t>
    </rPh>
    <rPh sb="20" eb="22">
      <t>キンガク</t>
    </rPh>
    <rPh sb="23" eb="25">
      <t>ダンカイ</t>
    </rPh>
    <rPh sb="25" eb="26">
      <t>ベツ</t>
    </rPh>
    <rPh sb="26" eb="28">
      <t>ショトク</t>
    </rPh>
    <phoneticPr fontId="8"/>
  </si>
  <si>
    <t>課税標準の段階</t>
    <rPh sb="0" eb="2">
      <t>カゼイ</t>
    </rPh>
    <rPh sb="2" eb="4">
      <t>ヒョウジュン</t>
    </rPh>
    <rPh sb="5" eb="7">
      <t>ダンカイ</t>
    </rPh>
    <phoneticPr fontId="5"/>
  </si>
  <si>
    <t>課税標準の段階</t>
    <rPh sb="0" eb="2">
      <t>カゼイ</t>
    </rPh>
    <rPh sb="2" eb="4">
      <t>ヒョウジュン</t>
    </rPh>
    <rPh sb="5" eb="7">
      <t>ダンカイ</t>
    </rPh>
    <phoneticPr fontId="8"/>
  </si>
  <si>
    <r>
      <t>注</t>
    </r>
    <r>
      <rPr>
        <sz val="9"/>
        <color theme="1"/>
        <rFont val="ＭＳ 明朝"/>
        <family val="1"/>
        <charset val="128"/>
      </rPr>
      <t xml:space="preserve">)　税額控除後・減免前において所得割の納税義務のある者をいう。  </t>
    </r>
    <phoneticPr fontId="5"/>
  </si>
  <si>
    <t>注1)　給与からの特別徴収の対象となっている所得割の納税義務者について計上している。
　　（減免により納税義務がなくなる者，普通徴収又は年金特徴との併用徴収となっている者は計上していない。）　
注2)　端数処理のため内訳と合計が一致しない場合がある。　
注3） 寡婦・ひとり親控除は，令和2年度以前は寡婦（夫）控除である。</t>
    <rPh sb="0" eb="1">
      <t>チュウ</t>
    </rPh>
    <rPh sb="4" eb="6">
      <t>キュウヨ</t>
    </rPh>
    <rPh sb="9" eb="11">
      <t>トクベツ</t>
    </rPh>
    <rPh sb="11" eb="13">
      <t>チョウシュウ</t>
    </rPh>
    <rPh sb="14" eb="16">
      <t>タイショウ</t>
    </rPh>
    <rPh sb="22" eb="24">
      <t>ショトク</t>
    </rPh>
    <rPh sb="24" eb="25">
      <t>ワリ</t>
    </rPh>
    <rPh sb="26" eb="28">
      <t>ノウゼイ</t>
    </rPh>
    <rPh sb="28" eb="31">
      <t>ギムシャ</t>
    </rPh>
    <rPh sb="35" eb="37">
      <t>ケイジョウ</t>
    </rPh>
    <rPh sb="101" eb="103">
      <t>ハスウ</t>
    </rPh>
    <rPh sb="103" eb="105">
      <t>ショリ</t>
    </rPh>
    <rPh sb="108" eb="110">
      <t>ウチワケ</t>
    </rPh>
    <rPh sb="111" eb="113">
      <t>ゴウケイ</t>
    </rPh>
    <rPh sb="114" eb="116">
      <t>イッチ</t>
    </rPh>
    <rPh sb="119" eb="121">
      <t>バアイ</t>
    </rPh>
    <phoneticPr fontId="8"/>
  </si>
  <si>
    <t>２</t>
    <phoneticPr fontId="3"/>
  </si>
  <si>
    <t>３</t>
    <phoneticPr fontId="3"/>
  </si>
  <si>
    <t>R２</t>
    <phoneticPr fontId="3"/>
  </si>
  <si>
    <t>R３</t>
    <phoneticPr fontId="3"/>
  </si>
  <si>
    <t>２</t>
    <phoneticPr fontId="5"/>
  </si>
  <si>
    <t>３</t>
    <phoneticPr fontId="5"/>
  </si>
  <si>
    <t>４</t>
    <phoneticPr fontId="5"/>
  </si>
  <si>
    <t>４</t>
    <phoneticPr fontId="3"/>
  </si>
  <si>
    <t>５</t>
    <phoneticPr fontId="3"/>
  </si>
  <si>
    <t>６</t>
    <phoneticPr fontId="3"/>
  </si>
  <si>
    <t>７</t>
    <phoneticPr fontId="3"/>
  </si>
  <si>
    <t>８</t>
    <phoneticPr fontId="3"/>
  </si>
  <si>
    <t>９</t>
    <phoneticPr fontId="3"/>
  </si>
  <si>
    <t>１</t>
    <phoneticPr fontId="3"/>
  </si>
  <si>
    <t>令和４年度</t>
    <rPh sb="0" eb="2">
      <t>レイワ</t>
    </rPh>
    <rPh sb="3" eb="5">
      <t>ネンド</t>
    </rPh>
    <phoneticPr fontId="3"/>
  </si>
  <si>
    <t>令和５年度</t>
    <rPh sb="0" eb="1">
      <t>レイ</t>
    </rPh>
    <rPh sb="1" eb="2">
      <t>ワ</t>
    </rPh>
    <rPh sb="3" eb="5">
      <t>ネンド</t>
    </rPh>
    <rPh sb="4" eb="5">
      <t>ド</t>
    </rPh>
    <phoneticPr fontId="3"/>
  </si>
  <si>
    <t>皆増</t>
  </si>
  <si>
    <t>５</t>
    <phoneticPr fontId="5"/>
  </si>
  <si>
    <t>令　和</t>
    <rPh sb="0" eb="1">
      <t>レイ</t>
    </rPh>
    <rPh sb="2" eb="3">
      <t>ワ</t>
    </rPh>
    <phoneticPr fontId="5"/>
  </si>
  <si>
    <t>万円</t>
    <phoneticPr fontId="5"/>
  </si>
  <si>
    <t>万円を超える金額</t>
    <rPh sb="3" eb="4">
      <t>コ</t>
    </rPh>
    <rPh sb="6" eb="8">
      <t>キンガク</t>
    </rPh>
    <phoneticPr fontId="5"/>
  </si>
  <si>
    <t>を超え</t>
    <rPh sb="1" eb="2">
      <t>コ</t>
    </rPh>
    <phoneticPr fontId="5"/>
  </si>
  <si>
    <t>を超える金額</t>
    <phoneticPr fontId="5"/>
  </si>
  <si>
    <t>　　　　　　　　　　所　　　　　　　　　　　　得　　　　</t>
    <rPh sb="10" eb="11">
      <t>トコロ</t>
    </rPh>
    <rPh sb="23" eb="24">
      <t>トク</t>
    </rPh>
    <phoneticPr fontId="3"/>
  </si>
  <si>
    <t>　　　　控　　　　　　　　　　　　除　　　　　　　　　　　　　額</t>
    <rPh sb="4" eb="5">
      <t>ヒカエ</t>
    </rPh>
    <rPh sb="17" eb="18">
      <t>ジョ</t>
    </rPh>
    <rPh sb="31" eb="32">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</si>
</sst>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_ "/>
    <numFmt numFmtId="177" formatCode="#,##0.000_ "/>
    <numFmt numFmtId="178" formatCode="#,##0.0_ "/>
    <numFmt numFmtId="179" formatCode="#,##0;&quot;△ &quot;#,##0"/>
    <numFmt numFmtId="180" formatCode="#,##0.0;&quot;△ &quot;#,##0.0"/>
    <numFmt numFmtId="181" formatCode="#,##0.0;[Red]\-#,##0.0"/>
    <numFmt numFmtId="182" formatCode="#,##0;&quot;‐&quot;#,##0;&quot;－&quot;"/>
    <numFmt numFmtId="183" formatCode="#,##0_);[Red]\(#,##0\)"/>
    <numFmt numFmtId="184" formatCode="#,##0.0"/>
    <numFmt numFmtId="185" formatCode="0.0000"/>
    <numFmt numFmtId="186" formatCode="0.000"/>
    <numFmt numFmtId="187" formatCode="0.0;&quot;△ &quot;0.0"/>
    <numFmt numFmtId="188" formatCode="#,##0.00000;[Red]\-#,##0.00000"/>
    <numFmt numFmtId="189" formatCode="_ &quot;平&quot;&quot;成&quot;#,##0&quot;年&quot;&quot;度&quot;_ ;_ &quot;¥&quot;* \-#,##0_ ;_ &quot;¥&quot;* &quot;-&quot;_ ;_ @_ "/>
  </numFmts>
  <fonts count="19">
    <font>
      <sz val="11"/>
      <name val="明朝"/>
      <family val="1"/>
      <charset val="128"/>
    </font>
    <font>
      <sz val="11"/>
      <name val="明朝"/>
      <family val="1"/>
      <charset val="128"/>
    </font>
    <font>
      <sz val="11"/>
      <name val="ＭＳ Ｐゴシック"/>
      <family val="3"/>
      <charset val="128"/>
    </font>
    <font>
      <sz val="6"/>
      <name val="明朝"/>
      <family val="1"/>
      <charset val="128"/>
    </font>
    <font>
      <sz val="11"/>
      <name val="ＭＳ 明朝"/>
      <family val="1"/>
      <charset val="128"/>
    </font>
    <font>
      <sz val="6"/>
      <name val="ＭＳ Ｐ明朝"/>
      <family val="1"/>
      <charset val="128"/>
    </font>
    <font>
      <sz val="9"/>
      <name val="ＭＳ 明朝"/>
      <family val="1"/>
      <charset val="128"/>
    </font>
    <font>
      <sz val="8"/>
      <name val="ＭＳ 明朝"/>
      <family val="1"/>
      <charset val="128"/>
    </font>
    <font>
      <sz val="6"/>
      <name val="ＭＳ 明朝"/>
      <family val="1"/>
      <charset val="128"/>
    </font>
    <font>
      <sz val="10"/>
      <name val="ＭＳ 明朝"/>
      <family val="1"/>
      <charset val="128"/>
    </font>
    <font>
      <sz val="8.5"/>
      <name val="ＭＳ 明朝"/>
      <family val="1"/>
      <charset val="128"/>
    </font>
    <font>
      <sz val="7"/>
      <name val="ＭＳ 明朝"/>
      <family val="1"/>
      <charset val="128"/>
    </font>
    <font>
      <b/>
      <sz val="10"/>
      <name val="ＭＳ ゴシック"/>
      <family val="3"/>
      <charset val="128"/>
    </font>
    <font>
      <sz val="10"/>
      <name val="ＭＳ ゴシック"/>
      <family val="3"/>
      <charset val="128"/>
    </font>
    <font>
      <sz val="9"/>
      <name val="ＭＳ ゴシック"/>
      <family val="3"/>
      <charset val="128"/>
    </font>
    <font>
      <b/>
      <sz val="9"/>
      <name val="ＭＳ ゴシック"/>
      <family val="3"/>
      <charset val="128"/>
    </font>
    <font>
      <sz val="9"/>
      <color theme="1"/>
      <name val="ＭＳ 明朝"/>
      <family val="1"/>
      <charset val="128"/>
    </font>
    <font>
      <strike/>
      <sz val="9"/>
      <color rgb="FFFF0000"/>
      <name val="ＭＳ 明朝"/>
      <family val="1"/>
      <charset val="128"/>
    </font>
    <font>
      <sz val="11"/>
      <color theme="1"/>
      <name val="ＭＳ 明朝"/>
      <family val="1"/>
      <charset val="128"/>
    </font>
  </fonts>
  <fills count="2">
    <fill>
      <patternFill patternType="none"/>
    </fill>
    <fill>
      <patternFill patternType="gray125"/>
    </fill>
  </fills>
  <borders count="26">
    <border>
      <left/>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2" fillId="0" borderId="0">
      <alignment vertical="center"/>
    </xf>
    <xf numFmtId="0" fontId="4" fillId="0" borderId="0"/>
    <xf numFmtId="0" fontId="2" fillId="0" borderId="0">
      <alignment vertical="center"/>
    </xf>
    <xf numFmtId="0" fontId="4" fillId="0" borderId="0"/>
    <xf numFmtId="0" fontId="1" fillId="0" borderId="0"/>
  </cellStyleXfs>
  <cellXfs count="625">
    <xf numFmtId="0" fontId="0" fillId="0" borderId="0" xfId="0"/>
    <xf numFmtId="38" fontId="9" fillId="0" borderId="0" xfId="1" applyFont="1" applyFill="1" applyBorder="1" applyAlignment="1">
      <alignment vertical="center"/>
    </xf>
    <xf numFmtId="38" fontId="6" fillId="0" borderId="2" xfId="1" applyFont="1" applyFill="1" applyBorder="1" applyAlignment="1">
      <alignment horizontal="distributed" vertical="center" justifyLastLine="1"/>
    </xf>
    <xf numFmtId="38" fontId="6" fillId="0" borderId="0" xfId="1" applyFont="1" applyFill="1" applyBorder="1" applyAlignment="1">
      <alignment horizontal="distributed" vertical="center" justifyLastLine="1"/>
    </xf>
    <xf numFmtId="38" fontId="6" fillId="0" borderId="11" xfId="1" applyFont="1" applyFill="1" applyBorder="1" applyAlignment="1">
      <alignment horizontal="distributed" vertical="center" justifyLastLine="1"/>
    </xf>
    <xf numFmtId="38" fontId="9" fillId="0" borderId="0" xfId="7" applyNumberFormat="1" applyFont="1" applyFill="1" applyBorder="1" applyAlignment="1">
      <alignment vertical="center"/>
    </xf>
    <xf numFmtId="0" fontId="9" fillId="0" borderId="0" xfId="0" applyFont="1" applyFill="1" applyAlignment="1">
      <alignment vertical="center"/>
    </xf>
    <xf numFmtId="0" fontId="6" fillId="0" borderId="0" xfId="0" applyFont="1" applyFill="1" applyBorder="1" applyAlignment="1">
      <alignment horizontal="distributed" vertical="center"/>
    </xf>
    <xf numFmtId="178" fontId="6" fillId="0" borderId="0" xfId="0" applyNumberFormat="1" applyFont="1" applyFill="1" applyAlignment="1">
      <alignment vertical="center"/>
    </xf>
    <xf numFmtId="0" fontId="6" fillId="0" borderId="1" xfId="0" applyFont="1" applyFill="1" applyBorder="1" applyAlignment="1">
      <alignment horizontal="distributed" vertical="center"/>
    </xf>
    <xf numFmtId="177" fontId="9" fillId="0" borderId="0" xfId="0" applyNumberFormat="1" applyFont="1" applyFill="1" applyAlignment="1">
      <alignment vertical="center"/>
    </xf>
    <xf numFmtId="178" fontId="6" fillId="0" borderId="0" xfId="0" applyNumberFormat="1" applyFont="1" applyFill="1" applyAlignment="1">
      <alignment horizontal="right" vertical="center"/>
    </xf>
    <xf numFmtId="38" fontId="4" fillId="0" borderId="0" xfId="7" applyNumberFormat="1" applyFont="1" applyFill="1" applyBorder="1" applyAlignment="1">
      <alignment vertical="center"/>
    </xf>
    <xf numFmtId="38" fontId="4" fillId="0" borderId="0" xfId="1" applyFont="1" applyFill="1" applyAlignment="1">
      <alignment vertical="center"/>
    </xf>
    <xf numFmtId="0" fontId="6" fillId="0" borderId="0" xfId="0" applyFont="1" applyFill="1" applyAlignment="1">
      <alignment vertical="center"/>
    </xf>
    <xf numFmtId="0" fontId="6" fillId="0" borderId="10" xfId="0" applyFont="1" applyFill="1" applyBorder="1" applyAlignment="1">
      <alignment horizontal="distributed" vertical="center"/>
    </xf>
    <xf numFmtId="0" fontId="6" fillId="0" borderId="9" xfId="0" applyFont="1" applyFill="1" applyBorder="1" applyAlignment="1">
      <alignment horizontal="distributed" vertical="center"/>
    </xf>
    <xf numFmtId="0" fontId="6" fillId="0" borderId="22" xfId="0" applyFont="1" applyFill="1" applyBorder="1" applyAlignment="1">
      <alignment horizontal="distributed" vertical="center"/>
    </xf>
    <xf numFmtId="38" fontId="6" fillId="0" borderId="0" xfId="0" applyNumberFormat="1" applyFont="1" applyFill="1" applyAlignment="1">
      <alignment vertical="center"/>
    </xf>
    <xf numFmtId="176" fontId="6" fillId="0" borderId="0" xfId="0" applyNumberFormat="1" applyFont="1" applyFill="1" applyAlignment="1">
      <alignment vertical="center"/>
    </xf>
    <xf numFmtId="0" fontId="4" fillId="0" borderId="0" xfId="0" applyFont="1" applyFill="1" applyAlignment="1">
      <alignment vertical="center"/>
    </xf>
    <xf numFmtId="0" fontId="6" fillId="0" borderId="0" xfId="0" applyFont="1" applyFill="1" applyAlignment="1">
      <alignment horizontal="right" vertical="center"/>
    </xf>
    <xf numFmtId="0" fontId="6" fillId="0" borderId="6" xfId="0" applyFont="1" applyFill="1" applyBorder="1" applyAlignment="1">
      <alignment vertical="center"/>
    </xf>
    <xf numFmtId="0" fontId="6" fillId="0" borderId="4" xfId="0" applyFont="1" applyFill="1" applyBorder="1" applyAlignment="1">
      <alignment vertical="center"/>
    </xf>
    <xf numFmtId="0" fontId="6" fillId="0" borderId="8" xfId="0" applyFont="1" applyFill="1" applyBorder="1" applyAlignment="1">
      <alignment vertical="center"/>
    </xf>
    <xf numFmtId="0" fontId="6" fillId="0" borderId="4" xfId="0" applyFont="1" applyFill="1" applyBorder="1" applyAlignment="1">
      <alignment horizontal="distributed" vertical="center"/>
    </xf>
    <xf numFmtId="0" fontId="6" fillId="0" borderId="8" xfId="0" applyFont="1" applyFill="1" applyBorder="1" applyAlignment="1">
      <alignment horizontal="distributed" vertical="center"/>
    </xf>
    <xf numFmtId="0" fontId="6" fillId="0" borderId="16" xfId="0" applyFont="1" applyFill="1" applyBorder="1" applyAlignment="1">
      <alignment horizontal="distributed" vertical="center" wrapText="1" justifyLastLine="1"/>
    </xf>
    <xf numFmtId="0" fontId="6" fillId="0" borderId="20" xfId="0" applyFont="1" applyFill="1" applyBorder="1" applyAlignment="1">
      <alignment horizontal="distributed" vertical="center"/>
    </xf>
    <xf numFmtId="0" fontId="6" fillId="0" borderId="17" xfId="0" applyFont="1" applyFill="1" applyBorder="1" applyAlignment="1">
      <alignment horizontal="distributed" vertical="center"/>
    </xf>
    <xf numFmtId="178" fontId="6" fillId="0" borderId="0" xfId="0" applyNumberFormat="1" applyFont="1" applyFill="1" applyBorder="1" applyAlignment="1">
      <alignment vertical="center"/>
    </xf>
    <xf numFmtId="183"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83" fontId="6" fillId="0" borderId="1" xfId="0" applyNumberFormat="1" applyFont="1" applyFill="1" applyBorder="1" applyAlignment="1">
      <alignment vertical="center"/>
    </xf>
    <xf numFmtId="179" fontId="6" fillId="0" borderId="0" xfId="0" applyNumberFormat="1" applyFont="1" applyFill="1" applyAlignment="1">
      <alignment vertical="center"/>
    </xf>
    <xf numFmtId="180" fontId="6" fillId="0" borderId="0" xfId="0" applyNumberFormat="1" applyFont="1" applyFill="1" applyAlignment="1">
      <alignment vertical="center"/>
    </xf>
    <xf numFmtId="179" fontId="6" fillId="0" borderId="0" xfId="0" applyNumberFormat="1" applyFont="1" applyFill="1" applyAlignment="1">
      <alignment horizontal="right" vertical="center"/>
    </xf>
    <xf numFmtId="180" fontId="6" fillId="0" borderId="0" xfId="0" applyNumberFormat="1" applyFont="1" applyFill="1" applyAlignment="1">
      <alignment horizontal="right" vertical="center"/>
    </xf>
    <xf numFmtId="182" fontId="9" fillId="0" borderId="0" xfId="1" applyNumberFormat="1" applyFont="1" applyFill="1" applyBorder="1" applyAlignment="1">
      <alignment vertical="center"/>
    </xf>
    <xf numFmtId="38" fontId="6" fillId="0" borderId="0" xfId="0" applyNumberFormat="1" applyFont="1" applyFill="1" applyBorder="1" applyAlignment="1">
      <alignment vertical="center"/>
    </xf>
    <xf numFmtId="176" fontId="6" fillId="0" borderId="0" xfId="0" applyNumberFormat="1" applyFont="1" applyFill="1" applyBorder="1" applyAlignment="1">
      <alignment vertical="center"/>
    </xf>
    <xf numFmtId="178" fontId="6" fillId="0" borderId="2" xfId="0" applyNumberFormat="1" applyFont="1" applyFill="1" applyBorder="1" applyAlignment="1">
      <alignment vertical="center"/>
    </xf>
    <xf numFmtId="0" fontId="6" fillId="0" borderId="0" xfId="0" applyFont="1" applyFill="1" applyBorder="1" applyAlignment="1">
      <alignment horizontal="distributed" vertical="center" wrapText="1"/>
    </xf>
    <xf numFmtId="38" fontId="9" fillId="0" borderId="0" xfId="1" applyFont="1" applyFill="1" applyAlignment="1">
      <alignment horizontal="right" vertical="center"/>
    </xf>
    <xf numFmtId="178" fontId="6" fillId="0" borderId="11" xfId="0" applyNumberFormat="1" applyFont="1" applyFill="1" applyBorder="1" applyAlignment="1">
      <alignment vertical="center"/>
    </xf>
    <xf numFmtId="178" fontId="6" fillId="0" borderId="5" xfId="0" applyNumberFormat="1" applyFont="1" applyFill="1" applyBorder="1" applyAlignment="1">
      <alignment vertical="center"/>
    </xf>
    <xf numFmtId="38" fontId="9" fillId="0" borderId="0" xfId="1" applyFont="1" applyFill="1" applyAlignment="1">
      <alignment vertical="center"/>
    </xf>
    <xf numFmtId="0" fontId="6" fillId="0" borderId="4" xfId="0" applyFont="1" applyFill="1" applyBorder="1" applyAlignment="1">
      <alignment horizontal="distributed" vertical="center" wrapText="1" justifyLastLine="1"/>
    </xf>
    <xf numFmtId="178" fontId="6" fillId="0" borderId="10" xfId="0" applyNumberFormat="1" applyFont="1" applyFill="1" applyBorder="1" applyAlignment="1">
      <alignment vertical="center"/>
    </xf>
    <xf numFmtId="178" fontId="6" fillId="0" borderId="9" xfId="0" applyNumberFormat="1" applyFont="1" applyFill="1" applyBorder="1" applyAlignment="1">
      <alignment vertical="center"/>
    </xf>
    <xf numFmtId="0" fontId="6" fillId="0" borderId="10" xfId="0" applyFont="1" applyFill="1" applyBorder="1" applyAlignment="1">
      <alignment vertical="center"/>
    </xf>
    <xf numFmtId="0" fontId="6" fillId="0" borderId="9" xfId="0" applyFont="1" applyFill="1" applyBorder="1" applyAlignment="1">
      <alignment vertical="center"/>
    </xf>
    <xf numFmtId="183" fontId="6" fillId="0" borderId="10" xfId="0" applyNumberFormat="1" applyFont="1" applyFill="1" applyBorder="1" applyAlignment="1">
      <alignment vertical="center"/>
    </xf>
    <xf numFmtId="183" fontId="6" fillId="0" borderId="22" xfId="0" applyNumberFormat="1" applyFont="1" applyFill="1" applyBorder="1" applyAlignment="1">
      <alignment vertical="center"/>
    </xf>
    <xf numFmtId="178" fontId="6" fillId="0" borderId="9" xfId="0" applyNumberFormat="1" applyFont="1" applyFill="1" applyBorder="1" applyAlignment="1">
      <alignment horizontal="right" vertical="center"/>
    </xf>
    <xf numFmtId="38" fontId="9" fillId="0" borderId="7" xfId="1" applyFont="1" applyFill="1" applyBorder="1" applyAlignment="1">
      <alignment horizontal="distributed" vertical="center"/>
    </xf>
    <xf numFmtId="38" fontId="9" fillId="0" borderId="12" xfId="1" applyFont="1" applyFill="1" applyBorder="1" applyAlignment="1">
      <alignment horizontal="distributed" vertical="center"/>
    </xf>
    <xf numFmtId="38" fontId="9" fillId="0" borderId="4" xfId="1" applyFont="1" applyFill="1" applyBorder="1" applyAlignment="1">
      <alignment horizontal="center" vertical="center"/>
    </xf>
    <xf numFmtId="38" fontId="9" fillId="0" borderId="3" xfId="1" applyFont="1" applyFill="1" applyBorder="1" applyAlignment="1">
      <alignment horizontal="center" vertical="center"/>
    </xf>
    <xf numFmtId="38" fontId="9" fillId="0" borderId="8" xfId="1" applyFont="1" applyFill="1" applyBorder="1" applyAlignment="1">
      <alignment horizontal="distributed" vertical="center"/>
    </xf>
    <xf numFmtId="38" fontId="9" fillId="0" borderId="3" xfId="1" applyFont="1" applyFill="1" applyBorder="1" applyAlignment="1">
      <alignment horizontal="distributed" vertical="center"/>
    </xf>
    <xf numFmtId="38" fontId="9" fillId="0" borderId="0" xfId="5" applyNumberFormat="1" applyFont="1" applyFill="1" applyBorder="1" applyAlignment="1">
      <alignment vertical="center"/>
    </xf>
    <xf numFmtId="38" fontId="9" fillId="0" borderId="0" xfId="5" applyNumberFormat="1" applyFont="1" applyFill="1" applyAlignment="1">
      <alignment vertical="center"/>
    </xf>
    <xf numFmtId="0" fontId="6" fillId="0" borderId="4" xfId="0" applyFont="1" applyFill="1" applyBorder="1" applyAlignment="1">
      <alignment horizontal="center" vertical="center"/>
    </xf>
    <xf numFmtId="0" fontId="6" fillId="0" borderId="4" xfId="0" applyFont="1" applyFill="1" applyBorder="1" applyAlignment="1">
      <alignment horizontal="distributed" vertical="center" justifyLastLine="1"/>
    </xf>
    <xf numFmtId="0" fontId="6" fillId="0" borderId="16" xfId="0" applyFont="1" applyFill="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1" fillId="0" borderId="3" xfId="0" applyFont="1" applyFill="1" applyBorder="1" applyAlignment="1">
      <alignment vertical="center"/>
    </xf>
    <xf numFmtId="0" fontId="2" fillId="0" borderId="0" xfId="6" applyFont="1" applyFill="1">
      <alignment vertical="center"/>
    </xf>
    <xf numFmtId="0" fontId="6" fillId="0" borderId="21" xfId="0" applyFont="1" applyFill="1" applyBorder="1" applyAlignment="1">
      <alignment horizontal="distributed" vertical="center" justifyLastLine="1"/>
    </xf>
    <xf numFmtId="182" fontId="6" fillId="0" borderId="0" xfId="0" applyNumberFormat="1" applyFont="1" applyFill="1" applyBorder="1" applyAlignment="1">
      <alignment vertical="center"/>
    </xf>
    <xf numFmtId="0" fontId="9" fillId="0" borderId="11" xfId="3" applyFont="1" applyFill="1" applyBorder="1" applyAlignment="1">
      <alignment horizontal="distributed" vertical="center"/>
    </xf>
    <xf numFmtId="38" fontId="9" fillId="0" borderId="9" xfId="3" applyNumberFormat="1" applyFont="1" applyFill="1" applyBorder="1" applyAlignment="1">
      <alignment horizontal="distributed" vertical="center"/>
    </xf>
    <xf numFmtId="38" fontId="9" fillId="0" borderId="0" xfId="3" applyNumberFormat="1" applyFont="1" applyFill="1" applyBorder="1" applyAlignment="1">
      <alignment horizontal="distributed" vertical="center"/>
    </xf>
    <xf numFmtId="0" fontId="9" fillId="0" borderId="3" xfId="3" applyFont="1" applyFill="1" applyBorder="1" applyAlignment="1">
      <alignment horizontal="distributed" vertical="center"/>
    </xf>
    <xf numFmtId="38" fontId="9" fillId="0" borderId="8" xfId="3" applyNumberFormat="1" applyFont="1" applyFill="1" applyBorder="1" applyAlignment="1">
      <alignment horizontal="distributed" vertical="center"/>
    </xf>
    <xf numFmtId="0" fontId="9" fillId="0" borderId="2" xfId="3" applyFont="1" applyFill="1" applyBorder="1" applyAlignment="1">
      <alignment horizontal="distributed" vertical="center"/>
    </xf>
    <xf numFmtId="178" fontId="9" fillId="0" borderId="0" xfId="3" applyNumberFormat="1" applyFont="1" applyFill="1" applyAlignment="1">
      <alignment vertical="center"/>
    </xf>
    <xf numFmtId="38" fontId="9" fillId="0" borderId="0" xfId="3" applyNumberFormat="1" applyFont="1" applyFill="1" applyAlignment="1">
      <alignment vertical="center"/>
    </xf>
    <xf numFmtId="181" fontId="9" fillId="0" borderId="0" xfId="3" applyNumberFormat="1" applyFont="1" applyFill="1" applyAlignment="1">
      <alignment vertical="center"/>
    </xf>
    <xf numFmtId="178" fontId="9" fillId="0" borderId="10" xfId="3" applyNumberFormat="1" applyFont="1" applyFill="1" applyBorder="1" applyAlignment="1">
      <alignment vertical="center"/>
    </xf>
    <xf numFmtId="38" fontId="9" fillId="0" borderId="5" xfId="3" applyNumberFormat="1" applyFont="1" applyFill="1" applyBorder="1" applyAlignment="1">
      <alignment vertical="center"/>
    </xf>
    <xf numFmtId="182" fontId="9" fillId="0" borderId="0" xfId="3" applyNumberFormat="1" applyFont="1" applyFill="1" applyAlignment="1">
      <alignment vertical="center"/>
    </xf>
    <xf numFmtId="181" fontId="9" fillId="0" borderId="10" xfId="3" applyNumberFormat="1" applyFont="1" applyFill="1" applyBorder="1" applyAlignment="1">
      <alignment vertical="center"/>
    </xf>
    <xf numFmtId="182" fontId="9" fillId="0" borderId="0" xfId="3" applyNumberFormat="1" applyFont="1" applyFill="1" applyAlignment="1">
      <alignment horizontal="right" vertical="center"/>
    </xf>
    <xf numFmtId="178" fontId="9" fillId="0" borderId="9" xfId="3" applyNumberFormat="1" applyFont="1" applyFill="1" applyBorder="1" applyAlignment="1">
      <alignment vertical="center"/>
    </xf>
    <xf numFmtId="38" fontId="9" fillId="0" borderId="0" xfId="3" applyNumberFormat="1" applyFont="1" applyFill="1" applyBorder="1" applyAlignment="1">
      <alignment vertical="center"/>
    </xf>
    <xf numFmtId="181" fontId="9" fillId="0" borderId="9" xfId="3" applyNumberFormat="1" applyFont="1" applyFill="1" applyBorder="1" applyAlignment="1">
      <alignment vertical="center"/>
    </xf>
    <xf numFmtId="182" fontId="9" fillId="0" borderId="0" xfId="2" applyNumberFormat="1" applyFont="1" applyFill="1" applyBorder="1" applyAlignment="1">
      <alignment horizontal="right" vertical="center"/>
    </xf>
    <xf numFmtId="178" fontId="9" fillId="0" borderId="0" xfId="3" applyNumberFormat="1" applyFont="1" applyFill="1" applyBorder="1" applyAlignment="1">
      <alignment vertical="center"/>
    </xf>
    <xf numFmtId="181" fontId="9" fillId="0" borderId="0" xfId="3" applyNumberFormat="1" applyFont="1" applyFill="1" applyBorder="1" applyAlignment="1">
      <alignment vertical="center"/>
    </xf>
    <xf numFmtId="182" fontId="9" fillId="0" borderId="0" xfId="3" applyNumberFormat="1" applyFont="1" applyFill="1" applyBorder="1" applyAlignment="1">
      <alignment vertical="center"/>
    </xf>
    <xf numFmtId="0" fontId="9" fillId="0" borderId="0" xfId="3" applyFont="1" applyFill="1" applyAlignment="1">
      <alignment horizontal="left" vertical="center"/>
    </xf>
    <xf numFmtId="38" fontId="9" fillId="0" borderId="0" xfId="3" applyNumberFormat="1" applyFont="1" applyFill="1" applyAlignment="1">
      <alignment horizontal="left" vertical="center"/>
    </xf>
    <xf numFmtId="181" fontId="9" fillId="0" borderId="0" xfId="3" applyNumberFormat="1" applyFont="1" applyFill="1" applyAlignment="1">
      <alignment horizontal="left" vertical="center"/>
    </xf>
    <xf numFmtId="0" fontId="9" fillId="0" borderId="0" xfId="3" applyFont="1" applyFill="1" applyAlignment="1">
      <alignment vertical="center"/>
    </xf>
    <xf numFmtId="0" fontId="9" fillId="0" borderId="0" xfId="3" applyFont="1" applyFill="1" applyBorder="1" applyAlignment="1">
      <alignment vertical="center"/>
    </xf>
    <xf numFmtId="0" fontId="9" fillId="0" borderId="0" xfId="3" applyFont="1" applyFill="1" applyAlignment="1">
      <alignment horizontal="right" vertical="center"/>
    </xf>
    <xf numFmtId="0" fontId="9" fillId="0" borderId="2" xfId="3" applyFont="1" applyFill="1" applyBorder="1" applyAlignment="1">
      <alignment vertical="center"/>
    </xf>
    <xf numFmtId="0" fontId="9" fillId="0" borderId="0" xfId="3" applyFont="1" applyFill="1" applyBorder="1" applyAlignment="1">
      <alignment horizontal="distributed" vertical="center"/>
    </xf>
    <xf numFmtId="0" fontId="9" fillId="0" borderId="9" xfId="3" applyFont="1" applyFill="1" applyBorder="1" applyAlignment="1">
      <alignment horizontal="distributed"/>
    </xf>
    <xf numFmtId="0" fontId="9" fillId="0" borderId="0" xfId="3" applyFont="1" applyFill="1" applyBorder="1" applyAlignment="1">
      <alignment horizontal="distributed"/>
    </xf>
    <xf numFmtId="0" fontId="9" fillId="0" borderId="9" xfId="3" applyFont="1" applyFill="1" applyBorder="1" applyAlignment="1">
      <alignment horizontal="distributed" vertical="center"/>
    </xf>
    <xf numFmtId="0" fontId="9" fillId="0" borderId="10" xfId="3" applyFont="1" applyFill="1" applyBorder="1" applyAlignment="1">
      <alignment horizontal="distributed"/>
    </xf>
    <xf numFmtId="0" fontId="9" fillId="0" borderId="11" xfId="3" applyFont="1" applyFill="1" applyBorder="1" applyAlignment="1">
      <alignment horizontal="distributed"/>
    </xf>
    <xf numFmtId="0" fontId="9" fillId="0" borderId="10" xfId="3" applyFont="1" applyFill="1" applyBorder="1" applyAlignment="1">
      <alignment horizontal="distributed" vertical="center"/>
    </xf>
    <xf numFmtId="38" fontId="9" fillId="0" borderId="0" xfId="3" applyNumberFormat="1" applyFont="1" applyFill="1" applyBorder="1" applyAlignment="1">
      <alignment horizontal="distributed"/>
    </xf>
    <xf numFmtId="38" fontId="9" fillId="0" borderId="11" xfId="3" applyNumberFormat="1" applyFont="1" applyFill="1" applyBorder="1" applyAlignment="1">
      <alignment horizontal="distributed"/>
    </xf>
    <xf numFmtId="38" fontId="9" fillId="0" borderId="10" xfId="3" applyNumberFormat="1" applyFont="1" applyFill="1" applyBorder="1" applyAlignment="1">
      <alignment horizontal="distributed" vertical="center"/>
    </xf>
    <xf numFmtId="0" fontId="9" fillId="0" borderId="3" xfId="3" applyFont="1" applyFill="1" applyBorder="1" applyAlignment="1">
      <alignment vertical="center"/>
    </xf>
    <xf numFmtId="0" fontId="9" fillId="0" borderId="4" xfId="3" applyFont="1" applyFill="1" applyBorder="1" applyAlignment="1">
      <alignment horizontal="distributed" vertical="center"/>
    </xf>
    <xf numFmtId="0" fontId="9" fillId="0" borderId="8" xfId="3" applyFont="1" applyFill="1" applyBorder="1" applyAlignment="1">
      <alignment horizontal="distributed" vertical="center"/>
    </xf>
    <xf numFmtId="38" fontId="9" fillId="0" borderId="3" xfId="3" applyNumberFormat="1" applyFont="1" applyFill="1" applyBorder="1" applyAlignment="1">
      <alignment horizontal="distributed" vertical="center"/>
    </xf>
    <xf numFmtId="182" fontId="9" fillId="0" borderId="0" xfId="2" applyNumberFormat="1" applyFont="1" applyFill="1" applyBorder="1" applyAlignment="1">
      <alignment vertical="center"/>
    </xf>
    <xf numFmtId="38" fontId="9" fillId="0" borderId="1" xfId="1" applyFont="1" applyFill="1" applyBorder="1" applyAlignment="1">
      <alignment vertical="center"/>
    </xf>
    <xf numFmtId="38" fontId="9" fillId="0" borderId="1" xfId="1" applyFont="1" applyFill="1" applyBorder="1" applyAlignment="1">
      <alignment horizontal="right" vertical="center"/>
    </xf>
    <xf numFmtId="182" fontId="6" fillId="0" borderId="0" xfId="0" applyNumberFormat="1" applyFont="1" applyFill="1" applyBorder="1" applyAlignment="1">
      <alignment horizontal="right" vertical="center"/>
    </xf>
    <xf numFmtId="182" fontId="9" fillId="0" borderId="0" xfId="1" applyNumberFormat="1" applyFont="1" applyFill="1" applyBorder="1" applyAlignment="1">
      <alignment horizontal="right" vertical="center"/>
    </xf>
    <xf numFmtId="182" fontId="6" fillId="0" borderId="1" xfId="0"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176" fontId="6" fillId="0" borderId="0" xfId="0" applyNumberFormat="1" applyFont="1" applyFill="1" applyAlignment="1">
      <alignment horizontal="right" vertical="center"/>
    </xf>
    <xf numFmtId="176" fontId="6" fillId="0" borderId="2" xfId="0" applyNumberFormat="1" applyFont="1" applyFill="1" applyBorder="1" applyAlignment="1">
      <alignment vertical="center"/>
    </xf>
    <xf numFmtId="0" fontId="12" fillId="0" borderId="2" xfId="3" applyFont="1" applyFill="1" applyBorder="1" applyAlignment="1">
      <alignment horizontal="distributed" vertical="center"/>
    </xf>
    <xf numFmtId="178" fontId="12" fillId="0" borderId="0" xfId="3" applyNumberFormat="1" applyFont="1" applyFill="1" applyAlignment="1">
      <alignment vertical="center"/>
    </xf>
    <xf numFmtId="38" fontId="12" fillId="0" borderId="0" xfId="3" applyNumberFormat="1" applyFont="1" applyFill="1" applyAlignment="1">
      <alignment vertical="center"/>
    </xf>
    <xf numFmtId="181" fontId="12" fillId="0" borderId="0" xfId="3" applyNumberFormat="1" applyFont="1" applyFill="1" applyAlignment="1">
      <alignment vertical="center"/>
    </xf>
    <xf numFmtId="178" fontId="12" fillId="0" borderId="9" xfId="3" applyNumberFormat="1" applyFont="1" applyFill="1" applyBorder="1" applyAlignment="1">
      <alignment vertical="center"/>
    </xf>
    <xf numFmtId="181" fontId="12" fillId="0" borderId="9" xfId="3" applyNumberFormat="1" applyFont="1" applyFill="1" applyBorder="1" applyAlignment="1">
      <alignment vertical="center"/>
    </xf>
    <xf numFmtId="0" fontId="12" fillId="0" borderId="3" xfId="3" applyFont="1" applyFill="1" applyBorder="1" applyAlignment="1">
      <alignment horizontal="distributed" vertical="center"/>
    </xf>
    <xf numFmtId="178" fontId="12" fillId="0" borderId="4" xfId="3" applyNumberFormat="1" applyFont="1" applyFill="1" applyBorder="1" applyAlignment="1">
      <alignment vertical="center"/>
    </xf>
    <xf numFmtId="38" fontId="12" fillId="0" borderId="4" xfId="3" applyNumberFormat="1" applyFont="1" applyFill="1" applyBorder="1" applyAlignment="1">
      <alignment vertical="center"/>
    </xf>
    <xf numFmtId="181" fontId="12" fillId="0" borderId="4" xfId="3" applyNumberFormat="1" applyFont="1" applyFill="1" applyBorder="1" applyAlignment="1">
      <alignment vertical="center"/>
    </xf>
    <xf numFmtId="178" fontId="12" fillId="0" borderId="8" xfId="3" applyNumberFormat="1" applyFont="1" applyFill="1" applyBorder="1" applyAlignment="1">
      <alignment vertical="center"/>
    </xf>
    <xf numFmtId="181" fontId="12" fillId="0" borderId="8" xfId="3" applyNumberFormat="1" applyFont="1" applyFill="1" applyBorder="1" applyAlignment="1">
      <alignment vertical="center"/>
    </xf>
    <xf numFmtId="0" fontId="12" fillId="0" borderId="13" xfId="3" applyFont="1" applyFill="1" applyBorder="1" applyAlignment="1">
      <alignment horizontal="center" vertical="center"/>
    </xf>
    <xf numFmtId="178" fontId="12" fillId="0" borderId="1" xfId="3" applyNumberFormat="1" applyFont="1" applyFill="1" applyBorder="1" applyAlignment="1">
      <alignment vertical="center"/>
    </xf>
    <xf numFmtId="38" fontId="12" fillId="0" borderId="1" xfId="3" applyNumberFormat="1" applyFont="1" applyFill="1" applyBorder="1" applyAlignment="1">
      <alignment vertical="center"/>
    </xf>
    <xf numFmtId="181" fontId="12" fillId="0" borderId="1" xfId="3" applyNumberFormat="1" applyFont="1" applyFill="1" applyBorder="1" applyAlignment="1">
      <alignment vertical="center"/>
    </xf>
    <xf numFmtId="178" fontId="12" fillId="0" borderId="22" xfId="3" applyNumberFormat="1" applyFont="1" applyFill="1" applyBorder="1" applyAlignment="1">
      <alignment vertical="center"/>
    </xf>
    <xf numFmtId="181" fontId="12" fillId="0" borderId="22" xfId="3" applyNumberFormat="1" applyFont="1" applyFill="1" applyBorder="1" applyAlignment="1">
      <alignment vertical="center"/>
    </xf>
    <xf numFmtId="0" fontId="12" fillId="0" borderId="25" xfId="3" applyFont="1" applyFill="1" applyBorder="1" applyAlignment="1">
      <alignment horizontal="distributed" vertical="center"/>
    </xf>
    <xf numFmtId="178" fontId="12" fillId="0" borderId="18" xfId="3" applyNumberFormat="1" applyFont="1" applyFill="1" applyBorder="1" applyAlignment="1">
      <alignment vertical="center"/>
    </xf>
    <xf numFmtId="38" fontId="12" fillId="0" borderId="18" xfId="3" applyNumberFormat="1" applyFont="1" applyFill="1" applyBorder="1" applyAlignment="1">
      <alignment vertical="center"/>
    </xf>
    <xf numFmtId="178" fontId="12" fillId="0" borderId="19" xfId="3" applyNumberFormat="1" applyFont="1" applyFill="1" applyBorder="1" applyAlignment="1">
      <alignment vertical="center"/>
    </xf>
    <xf numFmtId="181" fontId="12" fillId="0" borderId="18" xfId="3" applyNumberFormat="1" applyFont="1" applyFill="1" applyBorder="1" applyAlignment="1">
      <alignment vertical="center"/>
    </xf>
    <xf numFmtId="0" fontId="14" fillId="0" borderId="4" xfId="0" applyFont="1" applyFill="1" applyBorder="1" applyAlignment="1">
      <alignment horizontal="distributed" vertical="center"/>
    </xf>
    <xf numFmtId="178" fontId="15" fillId="0" borderId="3" xfId="0" applyNumberFormat="1" applyFont="1" applyFill="1" applyBorder="1" applyAlignment="1">
      <alignment vertical="center"/>
    </xf>
    <xf numFmtId="178" fontId="15" fillId="0" borderId="4" xfId="0" applyNumberFormat="1" applyFont="1" applyFill="1" applyBorder="1" applyAlignment="1">
      <alignment vertical="center"/>
    </xf>
    <xf numFmtId="178" fontId="15" fillId="0" borderId="8" xfId="0" applyNumberFormat="1" applyFont="1" applyFill="1" applyBorder="1" applyAlignment="1">
      <alignment vertical="center"/>
    </xf>
    <xf numFmtId="178" fontId="15" fillId="0" borderId="13" xfId="0" applyNumberFormat="1" applyFont="1" applyFill="1" applyBorder="1" applyAlignment="1">
      <alignment vertical="center"/>
    </xf>
    <xf numFmtId="178" fontId="15" fillId="0" borderId="1" xfId="0" applyNumberFormat="1" applyFont="1" applyFill="1" applyBorder="1" applyAlignment="1">
      <alignment vertical="center"/>
    </xf>
    <xf numFmtId="178" fontId="15" fillId="0" borderId="22" xfId="0" applyNumberFormat="1" applyFont="1" applyFill="1" applyBorder="1" applyAlignment="1">
      <alignment vertical="center"/>
    </xf>
    <xf numFmtId="0" fontId="15" fillId="0" borderId="8" xfId="0" applyFont="1" applyFill="1" applyBorder="1" applyAlignment="1">
      <alignment horizontal="distributed" vertical="center"/>
    </xf>
    <xf numFmtId="176" fontId="15" fillId="0" borderId="4" xfId="0" applyNumberFormat="1" applyFont="1" applyFill="1" applyBorder="1" applyAlignment="1">
      <alignment vertical="center"/>
    </xf>
    <xf numFmtId="0" fontId="15" fillId="0" borderId="8" xfId="0" applyFont="1" applyFill="1" applyBorder="1" applyAlignment="1">
      <alignment vertical="center"/>
    </xf>
    <xf numFmtId="179" fontId="15" fillId="0" borderId="18" xfId="0" applyNumberFormat="1" applyFont="1" applyFill="1" applyBorder="1" applyAlignment="1">
      <alignment vertical="center"/>
    </xf>
    <xf numFmtId="180" fontId="15" fillId="0" borderId="18" xfId="0" applyNumberFormat="1" applyFont="1" applyFill="1" applyBorder="1" applyAlignment="1">
      <alignment vertical="center"/>
    </xf>
    <xf numFmtId="178" fontId="15" fillId="0" borderId="19" xfId="0" applyNumberFormat="1" applyFont="1" applyFill="1" applyBorder="1" applyAlignment="1">
      <alignment vertical="center"/>
    </xf>
    <xf numFmtId="178" fontId="15" fillId="0" borderId="18" xfId="0" applyNumberFormat="1" applyFont="1" applyFill="1" applyBorder="1" applyAlignment="1">
      <alignment vertical="center"/>
    </xf>
    <xf numFmtId="0" fontId="14" fillId="0" borderId="19" xfId="0" applyFont="1" applyFill="1" applyBorder="1" applyAlignment="1">
      <alignment horizontal="center" vertical="center"/>
    </xf>
    <xf numFmtId="0" fontId="6" fillId="0" borderId="0" xfId="0" applyFont="1" applyFill="1" applyAlignment="1"/>
    <xf numFmtId="182" fontId="9" fillId="0" borderId="0" xfId="1" applyNumberFormat="1" applyFont="1" applyFill="1" applyAlignment="1">
      <alignment vertical="center"/>
    </xf>
    <xf numFmtId="182" fontId="4" fillId="0" borderId="0" xfId="1" applyNumberFormat="1" applyFont="1" applyFill="1" applyBorder="1" applyAlignment="1">
      <alignment horizontal="right" vertical="center"/>
    </xf>
    <xf numFmtId="178" fontId="9" fillId="0" borderId="11" xfId="3" applyNumberFormat="1" applyFont="1" applyFill="1" applyBorder="1" applyAlignment="1">
      <alignment vertical="center"/>
    </xf>
    <xf numFmtId="178" fontId="9" fillId="0" borderId="2" xfId="3" applyNumberFormat="1" applyFont="1" applyFill="1" applyBorder="1" applyAlignment="1">
      <alignment vertical="center"/>
    </xf>
    <xf numFmtId="178" fontId="12" fillId="0" borderId="2" xfId="3" applyNumberFormat="1" applyFont="1" applyFill="1" applyBorder="1" applyAlignment="1">
      <alignment vertical="center"/>
    </xf>
    <xf numFmtId="178" fontId="12" fillId="0" borderId="3" xfId="3" applyNumberFormat="1" applyFont="1" applyFill="1" applyBorder="1" applyAlignment="1">
      <alignment vertical="center"/>
    </xf>
    <xf numFmtId="178" fontId="12" fillId="0" borderId="13" xfId="3" applyNumberFormat="1" applyFont="1" applyFill="1" applyBorder="1" applyAlignment="1">
      <alignment vertical="center"/>
    </xf>
    <xf numFmtId="181" fontId="9" fillId="0" borderId="5" xfId="3" applyNumberFormat="1" applyFont="1" applyFill="1" applyBorder="1" applyAlignment="1">
      <alignment vertical="center"/>
    </xf>
    <xf numFmtId="181" fontId="12" fillId="0" borderId="0" xfId="3" applyNumberFormat="1" applyFont="1" applyFill="1" applyBorder="1" applyAlignment="1">
      <alignment vertical="center"/>
    </xf>
    <xf numFmtId="178" fontId="12" fillId="0" borderId="0" xfId="3" applyNumberFormat="1" applyFont="1" applyFill="1" applyBorder="1" applyAlignment="1">
      <alignment vertical="center"/>
    </xf>
    <xf numFmtId="0" fontId="9" fillId="0" borderId="0" xfId="3" applyFont="1" applyFill="1" applyBorder="1" applyAlignment="1">
      <alignment horizontal="left" vertical="center"/>
    </xf>
    <xf numFmtId="0" fontId="9" fillId="0" borderId="5" xfId="3" applyFont="1" applyFill="1" applyBorder="1" applyAlignment="1">
      <alignment horizontal="distributed" vertical="center"/>
    </xf>
    <xf numFmtId="38" fontId="6" fillId="0" borderId="0" xfId="1" applyFont="1" applyFill="1" applyBorder="1" applyAlignment="1">
      <alignment vertical="center"/>
    </xf>
    <xf numFmtId="38" fontId="6" fillId="0" borderId="0" xfId="1" applyFont="1" applyFill="1" applyBorder="1" applyAlignment="1">
      <alignment horizontal="right" vertical="center"/>
    </xf>
    <xf numFmtId="38" fontId="6" fillId="0" borderId="1" xfId="1" applyFont="1" applyFill="1" applyBorder="1" applyAlignment="1">
      <alignment vertical="center"/>
    </xf>
    <xf numFmtId="182" fontId="6" fillId="0" borderId="0" xfId="1" applyNumberFormat="1" applyFont="1" applyFill="1" applyBorder="1" applyAlignment="1">
      <alignment vertical="center"/>
    </xf>
    <xf numFmtId="182" fontId="6" fillId="0" borderId="0" xfId="1" applyNumberFormat="1" applyFont="1" applyFill="1" applyBorder="1" applyAlignment="1">
      <alignment horizontal="right" vertical="center"/>
    </xf>
    <xf numFmtId="182" fontId="6" fillId="0" borderId="1" xfId="1" applyNumberFormat="1" applyFont="1" applyFill="1" applyBorder="1" applyAlignment="1">
      <alignment vertical="center"/>
    </xf>
    <xf numFmtId="182" fontId="6" fillId="0" borderId="1" xfId="1" applyNumberFormat="1" applyFont="1" applyFill="1" applyBorder="1" applyAlignment="1">
      <alignment horizontal="right" vertical="center"/>
    </xf>
    <xf numFmtId="38" fontId="9" fillId="0" borderId="0" xfId="5" applyNumberFormat="1" applyFont="1" applyFill="1" applyBorder="1" applyAlignment="1">
      <alignment horizontal="right" vertical="center"/>
    </xf>
    <xf numFmtId="38" fontId="9" fillId="0" borderId="4" xfId="1" applyFont="1" applyFill="1" applyBorder="1" applyAlignment="1">
      <alignment vertical="center"/>
    </xf>
    <xf numFmtId="38" fontId="12" fillId="0" borderId="0" xfId="3" applyNumberFormat="1" applyFont="1" applyFill="1" applyBorder="1" applyAlignment="1">
      <alignment vertical="center"/>
    </xf>
    <xf numFmtId="182" fontId="6" fillId="0" borderId="5" xfId="0" applyNumberFormat="1" applyFont="1" applyFill="1" applyBorder="1" applyAlignment="1">
      <alignment vertical="center"/>
    </xf>
    <xf numFmtId="38" fontId="9" fillId="0" borderId="0" xfId="7" applyNumberFormat="1" applyFont="1" applyFill="1" applyBorder="1" applyAlignment="1">
      <alignment horizontal="right" vertical="center"/>
    </xf>
    <xf numFmtId="0" fontId="9" fillId="0" borderId="0" xfId="7" applyFont="1" applyFill="1" applyBorder="1" applyAlignment="1">
      <alignment vertical="center"/>
    </xf>
    <xf numFmtId="0" fontId="9" fillId="0" borderId="11" xfId="7" applyFont="1" applyFill="1" applyBorder="1" applyAlignment="1">
      <alignment vertical="center"/>
    </xf>
    <xf numFmtId="38" fontId="9" fillId="0" borderId="5" xfId="1" applyFont="1" applyFill="1" applyBorder="1" applyAlignment="1">
      <alignment horizontal="distributed" vertical="center"/>
    </xf>
    <xf numFmtId="38" fontId="9" fillId="0" borderId="11" xfId="1" applyFont="1" applyFill="1" applyBorder="1" applyAlignment="1">
      <alignment horizontal="distributed" vertical="center"/>
    </xf>
    <xf numFmtId="38" fontId="9" fillId="0" borderId="5" xfId="1" applyFont="1" applyFill="1" applyBorder="1" applyAlignment="1">
      <alignment horizontal="center" vertical="center"/>
    </xf>
    <xf numFmtId="38" fontId="9" fillId="0" borderId="11" xfId="1" applyFont="1" applyFill="1" applyBorder="1" applyAlignment="1">
      <alignment horizontal="center" vertical="center"/>
    </xf>
    <xf numFmtId="38" fontId="9" fillId="0" borderId="2" xfId="1" applyFont="1" applyFill="1" applyBorder="1" applyAlignment="1">
      <alignment horizontal="distributed" vertical="center"/>
    </xf>
    <xf numFmtId="38" fontId="9" fillId="0" borderId="3" xfId="1" applyFont="1" applyFill="1" applyBorder="1" applyAlignment="1">
      <alignment vertical="center"/>
    </xf>
    <xf numFmtId="38" fontId="9" fillId="0" borderId="1" xfId="7" applyNumberFormat="1" applyFont="1" applyFill="1" applyBorder="1" applyAlignment="1">
      <alignment vertical="center"/>
    </xf>
    <xf numFmtId="0" fontId="9" fillId="0" borderId="1" xfId="7" applyFont="1" applyFill="1" applyBorder="1" applyAlignment="1">
      <alignment vertical="center"/>
    </xf>
    <xf numFmtId="38" fontId="9" fillId="0" borderId="1" xfId="5" applyNumberFormat="1" applyFont="1" applyFill="1" applyBorder="1" applyAlignment="1">
      <alignment vertical="center"/>
    </xf>
    <xf numFmtId="38" fontId="9" fillId="0" borderId="1" xfId="5" applyNumberFormat="1" applyFont="1" applyFill="1" applyBorder="1" applyAlignment="1">
      <alignment horizontal="right" vertical="center"/>
    </xf>
    <xf numFmtId="38" fontId="9" fillId="0" borderId="2" xfId="1" applyFont="1" applyFill="1" applyBorder="1" applyAlignment="1">
      <alignment horizontal="center" vertical="center"/>
    </xf>
    <xf numFmtId="38" fontId="6" fillId="0" borderId="0" xfId="7" applyNumberFormat="1" applyFont="1" applyFill="1" applyBorder="1" applyAlignment="1">
      <alignment vertical="center"/>
    </xf>
    <xf numFmtId="38" fontId="6" fillId="0" borderId="0" xfId="7" applyNumberFormat="1" applyFont="1" applyFill="1" applyBorder="1" applyAlignment="1">
      <alignment horizontal="right" vertical="center"/>
    </xf>
    <xf numFmtId="38" fontId="9" fillId="0" borderId="6" xfId="5" applyNumberFormat="1" applyFont="1" applyFill="1" applyBorder="1" applyAlignment="1">
      <alignment vertical="center"/>
    </xf>
    <xf numFmtId="182" fontId="9" fillId="0" borderId="0" xfId="3" applyNumberFormat="1" applyFont="1" applyFill="1" applyBorder="1" applyAlignment="1">
      <alignment horizontal="right" vertical="center"/>
    </xf>
    <xf numFmtId="179" fontId="6" fillId="0" borderId="0" xfId="0" applyNumberFormat="1" applyFont="1" applyFill="1" applyBorder="1" applyAlignment="1">
      <alignment vertical="center"/>
    </xf>
    <xf numFmtId="180" fontId="6" fillId="0" borderId="0" xfId="0" applyNumberFormat="1" applyFont="1" applyFill="1" applyBorder="1" applyAlignment="1">
      <alignment vertical="center"/>
    </xf>
    <xf numFmtId="179" fontId="6" fillId="0" borderId="0" xfId="0"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0" fontId="9" fillId="0" borderId="2" xfId="7" applyFont="1" applyFill="1" applyBorder="1" applyAlignment="1">
      <alignment vertical="center"/>
    </xf>
    <xf numFmtId="38" fontId="9" fillId="0" borderId="2" xfId="1" applyFont="1" applyFill="1" applyBorder="1" applyAlignment="1">
      <alignment vertical="center"/>
    </xf>
    <xf numFmtId="38" fontId="9" fillId="0" borderId="13" xfId="7" applyNumberFormat="1" applyFont="1" applyFill="1" applyBorder="1" applyAlignment="1">
      <alignment vertical="center"/>
    </xf>
    <xf numFmtId="38" fontId="9" fillId="0" borderId="0" xfId="1" applyFont="1" applyFill="1" applyBorder="1" applyAlignment="1">
      <alignment horizontal="right" vertical="center"/>
    </xf>
    <xf numFmtId="38" fontId="9" fillId="0" borderId="0" xfId="1" applyFont="1" applyFill="1" applyBorder="1" applyAlignment="1">
      <alignment horizontal="center" vertical="center"/>
    </xf>
    <xf numFmtId="0" fontId="9" fillId="0" borderId="4" xfId="7" applyFont="1" applyFill="1" applyBorder="1" applyAlignment="1">
      <alignment vertical="center"/>
    </xf>
    <xf numFmtId="178" fontId="15" fillId="0" borderId="0" xfId="0" applyNumberFormat="1" applyFont="1" applyFill="1" applyBorder="1" applyAlignment="1">
      <alignment vertical="center"/>
    </xf>
    <xf numFmtId="178" fontId="6" fillId="0" borderId="0" xfId="0" applyNumberFormat="1" applyFont="1" applyFill="1" applyBorder="1" applyAlignment="1">
      <alignment horizontal="right" vertical="center"/>
    </xf>
    <xf numFmtId="178" fontId="6" fillId="0" borderId="4" xfId="0" applyNumberFormat="1" applyFont="1" applyFill="1" applyBorder="1" applyAlignment="1">
      <alignment horizontal="right" vertical="center"/>
    </xf>
    <xf numFmtId="0" fontId="9" fillId="0" borderId="3" xfId="7" applyFont="1" applyFill="1" applyBorder="1" applyAlignment="1">
      <alignment vertical="center"/>
    </xf>
    <xf numFmtId="38" fontId="4" fillId="0" borderId="1" xfId="7" applyNumberFormat="1" applyFont="1" applyFill="1" applyBorder="1" applyAlignment="1">
      <alignment vertical="center"/>
    </xf>
    <xf numFmtId="38" fontId="9" fillId="0" borderId="0" xfId="1" applyFont="1" applyFill="1" applyBorder="1" applyAlignment="1">
      <alignment vertical="center" wrapText="1"/>
    </xf>
    <xf numFmtId="38" fontId="4" fillId="0" borderId="0" xfId="1" applyFont="1" applyFill="1" applyBorder="1" applyAlignment="1">
      <alignment vertical="center"/>
    </xf>
    <xf numFmtId="0" fontId="9" fillId="0" borderId="15" xfId="7" applyFont="1" applyFill="1" applyBorder="1" applyAlignment="1">
      <alignment vertical="center"/>
    </xf>
    <xf numFmtId="0" fontId="1" fillId="0" borderId="3" xfId="0" applyFont="1" applyFill="1" applyBorder="1" applyAlignment="1">
      <alignment horizontal="distributed" vertical="center"/>
    </xf>
    <xf numFmtId="0" fontId="1" fillId="0" borderId="8" xfId="0" applyFont="1" applyFill="1" applyBorder="1" applyAlignment="1">
      <alignment horizontal="distributed" vertical="center"/>
    </xf>
    <xf numFmtId="38" fontId="9" fillId="0" borderId="4" xfId="3" applyNumberFormat="1" applyFont="1" applyFill="1" applyBorder="1" applyAlignment="1">
      <alignment horizontal="distributed" vertical="center"/>
    </xf>
    <xf numFmtId="181" fontId="9" fillId="0" borderId="5" xfId="3" applyNumberFormat="1" applyFont="1" applyFill="1" applyBorder="1" applyAlignment="1">
      <alignment horizontal="distributed" vertical="center"/>
    </xf>
    <xf numFmtId="181" fontId="9" fillId="0" borderId="4" xfId="3" applyNumberFormat="1" applyFont="1" applyFill="1" applyBorder="1" applyAlignment="1">
      <alignment horizontal="distributed" vertical="center"/>
    </xf>
    <xf numFmtId="38" fontId="9" fillId="0" borderId="5" xfId="3" applyNumberFormat="1" applyFont="1" applyFill="1" applyBorder="1" applyAlignment="1">
      <alignment horizontal="distributed" vertical="center"/>
    </xf>
    <xf numFmtId="0" fontId="6" fillId="0" borderId="16" xfId="0" applyFont="1" applyFill="1" applyBorder="1" applyAlignment="1">
      <alignment horizontal="distributed" vertical="center" justifyLastLine="1"/>
    </xf>
    <xf numFmtId="38" fontId="9" fillId="0" borderId="5" xfId="1" applyFont="1" applyFill="1" applyBorder="1" applyAlignment="1">
      <alignment horizontal="distributed" vertical="center" wrapText="1"/>
    </xf>
    <xf numFmtId="38" fontId="9" fillId="0" borderId="0" xfId="1" applyFont="1" applyFill="1" applyBorder="1" applyAlignment="1">
      <alignment horizontal="distributed" vertical="center" wrapText="1"/>
    </xf>
    <xf numFmtId="38" fontId="9" fillId="0" borderId="4" xfId="1" applyFont="1" applyFill="1" applyBorder="1" applyAlignment="1">
      <alignment horizontal="distributed" vertical="center" wrapText="1"/>
    </xf>
    <xf numFmtId="38" fontId="6" fillId="0" borderId="16" xfId="1" applyFont="1" applyFill="1" applyBorder="1" applyAlignment="1">
      <alignment horizontal="distributed" vertical="center" justifyLastLine="1"/>
    </xf>
    <xf numFmtId="38" fontId="6" fillId="0" borderId="5" xfId="1" applyFont="1" applyFill="1" applyBorder="1" applyAlignment="1">
      <alignment horizontal="distributed" vertical="center" justifyLastLine="1"/>
    </xf>
    <xf numFmtId="38" fontId="6" fillId="0" borderId="4" xfId="1" applyFont="1" applyFill="1" applyBorder="1" applyAlignment="1">
      <alignment horizontal="distributed" vertical="center" justifyLastLine="1"/>
    </xf>
    <xf numFmtId="38" fontId="9" fillId="0" borderId="6" xfId="1" applyFont="1" applyFill="1" applyBorder="1" applyAlignment="1">
      <alignment horizontal="distributed" vertical="center" wrapText="1"/>
    </xf>
    <xf numFmtId="38" fontId="9" fillId="0" borderId="6" xfId="1" applyFont="1" applyFill="1" applyBorder="1" applyAlignment="1">
      <alignment horizontal="distributed" vertical="center"/>
    </xf>
    <xf numFmtId="38" fontId="9" fillId="0" borderId="4" xfId="1" applyFont="1" applyFill="1" applyBorder="1" applyAlignment="1">
      <alignment horizontal="distributed" vertical="center"/>
    </xf>
    <xf numFmtId="38" fontId="9" fillId="0" borderId="0" xfId="1" applyFont="1" applyFill="1" applyBorder="1" applyAlignment="1">
      <alignment horizontal="distributed" vertical="center"/>
    </xf>
    <xf numFmtId="0" fontId="1" fillId="0" borderId="4" xfId="0" applyFont="1" applyFill="1" applyBorder="1" applyAlignment="1">
      <alignment horizontal="distributed" vertical="center"/>
    </xf>
    <xf numFmtId="0" fontId="4" fillId="0" borderId="0" xfId="3" applyFont="1" applyFill="1" applyAlignment="1">
      <alignment vertical="center"/>
    </xf>
    <xf numFmtId="188" fontId="9" fillId="0" borderId="0" xfId="3" applyNumberFormat="1" applyFont="1" applyFill="1" applyAlignment="1">
      <alignment vertical="center"/>
    </xf>
    <xf numFmtId="0" fontId="9" fillId="0" borderId="6" xfId="3" applyFont="1" applyFill="1" applyBorder="1" applyAlignment="1">
      <alignment vertical="center"/>
    </xf>
    <xf numFmtId="0" fontId="9" fillId="0" borderId="5" xfId="3" applyFont="1" applyFill="1" applyBorder="1" applyAlignment="1">
      <alignment horizontal="distributed"/>
    </xf>
    <xf numFmtId="38" fontId="9" fillId="0" borderId="10" xfId="3" applyNumberFormat="1" applyFont="1" applyFill="1" applyBorder="1" applyAlignment="1">
      <alignment horizontal="distributed"/>
    </xf>
    <xf numFmtId="38" fontId="9" fillId="0" borderId="5" xfId="3" applyNumberFormat="1" applyFont="1" applyFill="1" applyBorder="1" applyAlignment="1">
      <alignment horizontal="distributed"/>
    </xf>
    <xf numFmtId="181" fontId="9" fillId="0" borderId="0" xfId="3" applyNumberFormat="1" applyFont="1" applyFill="1" applyBorder="1" applyAlignment="1">
      <alignment horizontal="distributed" vertical="center"/>
    </xf>
    <xf numFmtId="0" fontId="9" fillId="0" borderId="4" xfId="3" applyFont="1" applyFill="1" applyBorder="1" applyAlignment="1">
      <alignment vertical="center"/>
    </xf>
    <xf numFmtId="0" fontId="9" fillId="0" borderId="8" xfId="3" applyFont="1" applyFill="1" applyBorder="1" applyAlignment="1">
      <alignment horizontal="distributed" vertical="top"/>
    </xf>
    <xf numFmtId="0" fontId="9" fillId="0" borderId="4" xfId="3" applyFont="1" applyFill="1" applyBorder="1" applyAlignment="1">
      <alignment horizontal="distributed" vertical="top"/>
    </xf>
    <xf numFmtId="38" fontId="9" fillId="0" borderId="8" xfId="3" applyNumberFormat="1" applyFont="1" applyFill="1" applyBorder="1" applyAlignment="1">
      <alignment horizontal="distributed" vertical="top"/>
    </xf>
    <xf numFmtId="38" fontId="9" fillId="0" borderId="4" xfId="3" applyNumberFormat="1" applyFont="1" applyFill="1" applyBorder="1" applyAlignment="1">
      <alignment horizontal="distributed" vertical="top"/>
    </xf>
    <xf numFmtId="0" fontId="9" fillId="0" borderId="20" xfId="3" applyFont="1" applyFill="1" applyBorder="1" applyAlignment="1">
      <alignment horizontal="center" vertical="center" textRotation="255"/>
    </xf>
    <xf numFmtId="0" fontId="9" fillId="0" borderId="16" xfId="3" applyFont="1" applyFill="1" applyBorder="1" applyAlignment="1">
      <alignment horizontal="distributed" vertical="center" justifyLastLine="1"/>
    </xf>
    <xf numFmtId="0" fontId="9" fillId="0" borderId="17" xfId="3" applyFont="1" applyFill="1" applyBorder="1" applyAlignment="1">
      <alignment horizontal="distributed" vertical="center"/>
    </xf>
    <xf numFmtId="0" fontId="12" fillId="0" borderId="0" xfId="3" applyFont="1" applyFill="1" applyAlignment="1">
      <alignment vertical="center"/>
    </xf>
    <xf numFmtId="0" fontId="13" fillId="0" borderId="20" xfId="3" applyFont="1" applyFill="1" applyBorder="1" applyAlignment="1">
      <alignment horizontal="center" vertical="center" textRotation="255"/>
    </xf>
    <xf numFmtId="0" fontId="13" fillId="0" borderId="16" xfId="3" applyFont="1" applyFill="1" applyBorder="1" applyAlignment="1">
      <alignment horizontal="distributed" vertical="center" justifyLastLine="1"/>
    </xf>
    <xf numFmtId="0" fontId="12" fillId="0" borderId="17" xfId="3" applyFont="1" applyFill="1" applyBorder="1" applyAlignment="1">
      <alignment horizontal="distributed" vertical="center"/>
    </xf>
    <xf numFmtId="182" fontId="12" fillId="0" borderId="0" xfId="3" applyNumberFormat="1" applyFont="1" applyFill="1" applyAlignment="1">
      <alignment vertical="center"/>
    </xf>
    <xf numFmtId="182" fontId="12" fillId="0" borderId="0" xfId="3" applyNumberFormat="1" applyFont="1" applyFill="1" applyBorder="1" applyAlignment="1">
      <alignment horizontal="right" vertical="center"/>
    </xf>
    <xf numFmtId="182" fontId="12" fillId="0" borderId="0" xfId="3" applyNumberFormat="1" applyFont="1" applyFill="1" applyAlignment="1">
      <alignment horizontal="right" vertical="center"/>
    </xf>
    <xf numFmtId="0" fontId="9" fillId="0" borderId="4" xfId="3" applyFont="1" applyFill="1" applyBorder="1" applyAlignment="1">
      <alignment horizontal="center" vertical="center" textRotation="255"/>
    </xf>
    <xf numFmtId="0" fontId="9" fillId="0" borderId="4" xfId="3" applyFont="1" applyFill="1" applyBorder="1" applyAlignment="1">
      <alignment horizontal="distributed" vertical="center" justifyLastLine="1"/>
    </xf>
    <xf numFmtId="0" fontId="13" fillId="0" borderId="4" xfId="3" applyFont="1" applyFill="1" applyBorder="1" applyAlignment="1">
      <alignment horizontal="center" vertical="center" textRotation="255"/>
    </xf>
    <xf numFmtId="0" fontId="13" fillId="0" borderId="4" xfId="3" applyFont="1" applyFill="1" applyBorder="1" applyAlignment="1">
      <alignment horizontal="distributed" vertical="center" justifyLastLine="1"/>
    </xf>
    <xf numFmtId="0" fontId="12" fillId="0" borderId="4" xfId="3" applyFont="1" applyFill="1" applyBorder="1" applyAlignment="1">
      <alignment horizontal="distributed" vertical="center"/>
    </xf>
    <xf numFmtId="182" fontId="12" fillId="0" borderId="4" xfId="3" applyNumberFormat="1" applyFont="1" applyFill="1" applyBorder="1" applyAlignment="1">
      <alignment vertical="center"/>
    </xf>
    <xf numFmtId="0" fontId="12" fillId="0" borderId="1" xfId="3" applyFont="1" applyFill="1" applyBorder="1" applyAlignment="1">
      <alignment vertical="center"/>
    </xf>
    <xf numFmtId="0" fontId="12" fillId="0" borderId="1" xfId="3" applyFont="1" applyFill="1" applyBorder="1" applyAlignment="1">
      <alignment horizontal="center" vertical="center"/>
    </xf>
    <xf numFmtId="49" fontId="9" fillId="0" borderId="0" xfId="3" applyNumberFormat="1" applyFont="1" applyFill="1" applyBorder="1" applyAlignment="1">
      <alignment vertical="center"/>
    </xf>
    <xf numFmtId="38" fontId="9" fillId="0" borderId="0" xfId="2" applyFont="1" applyFill="1" applyAlignment="1">
      <alignment vertical="center"/>
    </xf>
    <xf numFmtId="182" fontId="12" fillId="0" borderId="0" xfId="3" applyNumberFormat="1" applyFont="1" applyFill="1" applyBorder="1" applyAlignment="1">
      <alignment vertical="center"/>
    </xf>
    <xf numFmtId="38" fontId="12" fillId="0" borderId="0" xfId="2" applyFont="1" applyFill="1" applyAlignment="1">
      <alignment vertical="center"/>
    </xf>
    <xf numFmtId="0" fontId="9" fillId="0" borderId="1" xfId="3" applyFont="1" applyFill="1" applyBorder="1" applyAlignment="1">
      <alignment vertical="center"/>
    </xf>
    <xf numFmtId="0" fontId="9" fillId="0" borderId="3" xfId="3" applyFont="1" applyFill="1" applyBorder="1" applyAlignment="1">
      <alignment horizontal="center" vertical="center" textRotation="255"/>
    </xf>
    <xf numFmtId="182" fontId="12" fillId="0" borderId="0" xfId="2" applyNumberFormat="1" applyFont="1" applyFill="1" applyBorder="1" applyAlignment="1">
      <alignment horizontal="right" vertical="center"/>
    </xf>
    <xf numFmtId="0" fontId="9" fillId="0" borderId="4"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distributed" vertical="center" justifyLastLine="1"/>
    </xf>
    <xf numFmtId="0" fontId="12" fillId="0" borderId="18" xfId="3" applyFont="1" applyFill="1" applyBorder="1" applyAlignment="1">
      <alignment horizontal="distributed" vertical="center"/>
    </xf>
    <xf numFmtId="181" fontId="12" fillId="0" borderId="19" xfId="3" applyNumberFormat="1" applyFont="1" applyFill="1" applyBorder="1" applyAlignment="1">
      <alignment vertical="center"/>
    </xf>
    <xf numFmtId="49" fontId="9" fillId="0" borderId="0" xfId="3" applyNumberFormat="1" applyFont="1" applyFill="1" applyBorder="1" applyAlignment="1">
      <alignment vertical="top"/>
    </xf>
    <xf numFmtId="0" fontId="6" fillId="0" borderId="16" xfId="0" applyFont="1" applyFill="1" applyBorder="1" applyAlignment="1">
      <alignment horizontal="center" vertical="center"/>
    </xf>
    <xf numFmtId="0" fontId="6" fillId="0" borderId="3" xfId="0" applyFont="1" applyFill="1" applyBorder="1" applyAlignment="1">
      <alignment horizontal="distributed" vertical="center"/>
    </xf>
    <xf numFmtId="181" fontId="6" fillId="0" borderId="0" xfId="0" applyNumberFormat="1" applyFont="1" applyFill="1" applyAlignment="1">
      <alignment vertical="center"/>
    </xf>
    <xf numFmtId="181" fontId="6" fillId="0" borderId="0" xfId="0" applyNumberFormat="1" applyFont="1" applyFill="1" applyBorder="1" applyAlignment="1">
      <alignment vertical="center"/>
    </xf>
    <xf numFmtId="185" fontId="6" fillId="0" borderId="0" xfId="0" applyNumberFormat="1" applyFont="1" applyFill="1" applyAlignment="1">
      <alignment vertical="center"/>
    </xf>
    <xf numFmtId="38" fontId="15" fillId="0" borderId="4" xfId="0" applyNumberFormat="1" applyFont="1" applyFill="1" applyBorder="1" applyAlignment="1">
      <alignment vertical="center"/>
    </xf>
    <xf numFmtId="181" fontId="15" fillId="0" borderId="4" xfId="0" applyNumberFormat="1" applyFont="1" applyFill="1" applyBorder="1" applyAlignment="1">
      <alignment vertical="center"/>
    </xf>
    <xf numFmtId="0" fontId="15" fillId="0" borderId="4" xfId="0" applyFont="1" applyFill="1" applyBorder="1" applyAlignment="1">
      <alignment vertical="center"/>
    </xf>
    <xf numFmtId="185" fontId="15" fillId="0" borderId="0" xfId="0" applyNumberFormat="1" applyFont="1" applyFill="1" applyAlignment="1">
      <alignment vertical="center"/>
    </xf>
    <xf numFmtId="0" fontId="15" fillId="0" borderId="0" xfId="0" applyFont="1" applyFill="1" applyAlignment="1">
      <alignment vertical="center"/>
    </xf>
    <xf numFmtId="181" fontId="6" fillId="0" borderId="0" xfId="0" applyNumberFormat="1" applyFont="1" applyFill="1" applyBorder="1" applyAlignment="1">
      <alignment horizontal="right" vertical="center"/>
    </xf>
    <xf numFmtId="184" fontId="6" fillId="0" borderId="0" xfId="0" applyNumberFormat="1" applyFont="1" applyFill="1" applyBorder="1" applyAlignment="1">
      <alignment vertical="center"/>
    </xf>
    <xf numFmtId="0" fontId="14" fillId="0" borderId="1" xfId="0" applyFont="1" applyFill="1" applyBorder="1" applyAlignment="1">
      <alignment horizontal="center" vertical="center"/>
    </xf>
    <xf numFmtId="0" fontId="15" fillId="0" borderId="22" xfId="0" applyFont="1" applyFill="1" applyBorder="1" applyAlignment="1">
      <alignment vertical="center"/>
    </xf>
    <xf numFmtId="0" fontId="15" fillId="0" borderId="1" xfId="0" applyFont="1" applyFill="1" applyBorder="1" applyAlignment="1">
      <alignment vertical="center"/>
    </xf>
    <xf numFmtId="38" fontId="15" fillId="0" borderId="1" xfId="0" applyNumberFormat="1" applyFont="1" applyFill="1" applyBorder="1" applyAlignment="1">
      <alignment vertical="center"/>
    </xf>
    <xf numFmtId="184" fontId="15" fillId="0" borderId="1" xfId="0" applyNumberFormat="1" applyFont="1" applyFill="1" applyBorder="1" applyAlignment="1">
      <alignment vertical="center"/>
    </xf>
    <xf numFmtId="181" fontId="15" fillId="0" borderId="1" xfId="0" applyNumberFormat="1" applyFont="1" applyFill="1" applyBorder="1" applyAlignment="1">
      <alignment horizontal="right" vertical="center"/>
    </xf>
    <xf numFmtId="0" fontId="15" fillId="0" borderId="1" xfId="0" applyFont="1" applyFill="1" applyBorder="1" applyAlignment="1">
      <alignment horizontal="right" vertical="center"/>
    </xf>
    <xf numFmtId="0" fontId="6" fillId="0" borderId="0" xfId="0" applyFont="1" applyFill="1" applyBorder="1" applyAlignment="1">
      <alignment vertical="top"/>
    </xf>
    <xf numFmtId="186" fontId="6" fillId="0" borderId="0" xfId="0" applyNumberFormat="1" applyFont="1" applyFill="1" applyAlignment="1">
      <alignment vertical="center"/>
    </xf>
    <xf numFmtId="0" fontId="15" fillId="0" borderId="4" xfId="0" applyFont="1" applyFill="1" applyBorder="1" applyAlignment="1">
      <alignment horizontal="distributed" vertical="center"/>
    </xf>
    <xf numFmtId="186" fontId="15" fillId="0" borderId="0" xfId="0" applyNumberFormat="1" applyFont="1" applyFill="1" applyAlignment="1">
      <alignment vertical="center"/>
    </xf>
    <xf numFmtId="0" fontId="6" fillId="0" borderId="5" xfId="0" applyFont="1" applyFill="1" applyBorder="1" applyAlignment="1">
      <alignment horizontal="distributed" vertical="center"/>
    </xf>
    <xf numFmtId="38" fontId="6" fillId="0" borderId="5" xfId="0" applyNumberFormat="1" applyFont="1" applyFill="1" applyBorder="1" applyAlignment="1">
      <alignment vertical="center"/>
    </xf>
    <xf numFmtId="176" fontId="6" fillId="0" borderId="5" xfId="0" applyNumberFormat="1" applyFont="1" applyFill="1" applyBorder="1" applyAlignment="1">
      <alignment vertical="center"/>
    </xf>
    <xf numFmtId="181" fontId="6" fillId="0" borderId="5" xfId="0" applyNumberFormat="1" applyFont="1" applyFill="1" applyBorder="1" applyAlignment="1">
      <alignment horizontal="right" vertical="center"/>
    </xf>
    <xf numFmtId="184" fontId="6" fillId="0" borderId="5" xfId="0" applyNumberFormat="1" applyFont="1" applyFill="1" applyBorder="1" applyAlignment="1">
      <alignment vertical="center"/>
    </xf>
    <xf numFmtId="0" fontId="6" fillId="0" borderId="5" xfId="0" applyFont="1" applyFill="1" applyBorder="1" applyAlignment="1">
      <alignment vertical="center"/>
    </xf>
    <xf numFmtId="0" fontId="15" fillId="0" borderId="1" xfId="0" applyFont="1" applyFill="1" applyBorder="1" applyAlignment="1">
      <alignment horizontal="distributed" vertical="center"/>
    </xf>
    <xf numFmtId="176" fontId="15" fillId="0" borderId="1" xfId="0" applyNumberFormat="1" applyFont="1" applyFill="1" applyBorder="1" applyAlignment="1">
      <alignment vertical="center"/>
    </xf>
    <xf numFmtId="181" fontId="15" fillId="0" borderId="1" xfId="0" applyNumberFormat="1" applyFont="1" applyFill="1" applyBorder="1" applyAlignment="1">
      <alignment vertical="center"/>
    </xf>
    <xf numFmtId="183" fontId="16" fillId="0" borderId="0" xfId="0" applyNumberFormat="1" applyFont="1" applyFill="1" applyBorder="1" applyAlignment="1">
      <alignment vertical="center"/>
    </xf>
    <xf numFmtId="0" fontId="9" fillId="0" borderId="1"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right" vertical="center"/>
    </xf>
    <xf numFmtId="38" fontId="6" fillId="0" borderId="0" xfId="1" applyFont="1" applyFill="1" applyAlignment="1">
      <alignment vertical="center"/>
    </xf>
    <xf numFmtId="0" fontId="9" fillId="0" borderId="10" xfId="0" applyFont="1" applyFill="1" applyBorder="1" applyAlignment="1">
      <alignment horizontal="distributed" vertical="center"/>
    </xf>
    <xf numFmtId="187" fontId="6" fillId="0" borderId="0" xfId="0" applyNumberFormat="1" applyFont="1" applyFill="1" applyAlignment="1">
      <alignment vertical="center"/>
    </xf>
    <xf numFmtId="187" fontId="6" fillId="0" borderId="0" xfId="0" applyNumberFormat="1" applyFont="1" applyFill="1" applyBorder="1" applyAlignment="1">
      <alignment vertical="center"/>
    </xf>
    <xf numFmtId="0" fontId="2" fillId="0" borderId="0" xfId="4" applyFont="1" applyFill="1">
      <alignment vertical="center"/>
    </xf>
    <xf numFmtId="0" fontId="9" fillId="0" borderId="9" xfId="0" applyFont="1" applyFill="1" applyBorder="1" applyAlignment="1">
      <alignment horizontal="distributed" vertical="center"/>
    </xf>
    <xf numFmtId="180" fontId="16" fillId="0" borderId="0" xfId="0" applyNumberFormat="1" applyFont="1" applyFill="1" applyAlignment="1">
      <alignment horizontal="right" vertical="center"/>
    </xf>
    <xf numFmtId="0" fontId="10" fillId="0" borderId="0" xfId="0" applyFont="1" applyFill="1" applyBorder="1" applyAlignment="1">
      <alignment horizontal="distributed" vertical="center"/>
    </xf>
    <xf numFmtId="0" fontId="10" fillId="0" borderId="9" xfId="0" applyFont="1" applyFill="1" applyBorder="1" applyAlignment="1">
      <alignment horizontal="distributed" vertical="center"/>
    </xf>
    <xf numFmtId="187" fontId="6" fillId="0" borderId="0" xfId="0" applyNumberFormat="1" applyFont="1" applyFill="1" applyAlignment="1">
      <alignment horizontal="right" vertical="center"/>
    </xf>
    <xf numFmtId="0" fontId="8" fillId="0" borderId="0" xfId="0" applyFont="1" applyFill="1" applyBorder="1" applyAlignment="1">
      <alignment horizontal="distributed" vertical="center"/>
    </xf>
    <xf numFmtId="187" fontId="6" fillId="0" borderId="0" xfId="0" applyNumberFormat="1" applyFont="1" applyFill="1" applyBorder="1" applyAlignment="1">
      <alignment horizontal="right" vertical="center"/>
    </xf>
    <xf numFmtId="0" fontId="14" fillId="0" borderId="18" xfId="0" applyFont="1" applyFill="1" applyBorder="1" applyAlignment="1">
      <alignment horizontal="distributed" vertical="center" justifyLastLine="1"/>
    </xf>
    <xf numFmtId="0" fontId="12" fillId="0" borderId="19" xfId="0" applyFont="1" applyFill="1" applyBorder="1" applyAlignment="1">
      <alignment horizontal="center" vertical="center"/>
    </xf>
    <xf numFmtId="187" fontId="15" fillId="0" borderId="18" xfId="0" applyNumberFormat="1" applyFont="1" applyFill="1" applyBorder="1" applyAlignment="1">
      <alignment vertical="center"/>
    </xf>
    <xf numFmtId="182" fontId="15" fillId="0" borderId="18" xfId="0" applyNumberFormat="1" applyFont="1" applyFill="1" applyBorder="1" applyAlignment="1">
      <alignment vertical="center"/>
    </xf>
    <xf numFmtId="180" fontId="15" fillId="0" borderId="18" xfId="0" applyNumberFormat="1" applyFont="1" applyFill="1" applyBorder="1" applyAlignment="1">
      <alignment horizontal="right" vertical="center"/>
    </xf>
    <xf numFmtId="0" fontId="12" fillId="0" borderId="0" xfId="0" applyFont="1" applyFill="1" applyAlignment="1">
      <alignment vertical="center"/>
    </xf>
    <xf numFmtId="0" fontId="9" fillId="0" borderId="0" xfId="7" applyFont="1" applyFill="1" applyAlignment="1">
      <alignment vertical="center"/>
    </xf>
    <xf numFmtId="38" fontId="9" fillId="0" borderId="0" xfId="1" applyFont="1" applyFill="1" applyAlignment="1">
      <alignment horizontal="centerContinuous" vertical="center"/>
    </xf>
    <xf numFmtId="38" fontId="9" fillId="0" borderId="6" xfId="1" applyFont="1" applyFill="1" applyBorder="1" applyAlignment="1">
      <alignment vertical="center"/>
    </xf>
    <xf numFmtId="0" fontId="1" fillId="0" borderId="7" xfId="0" applyFont="1" applyFill="1" applyBorder="1" applyAlignment="1"/>
    <xf numFmtId="38" fontId="9" fillId="0" borderId="9" xfId="1" applyFont="1" applyFill="1" applyBorder="1" applyAlignment="1">
      <alignment horizontal="centerContinuous" vertical="center"/>
    </xf>
    <xf numFmtId="38" fontId="9" fillId="0" borderId="3" xfId="1" applyFont="1" applyFill="1" applyBorder="1" applyAlignment="1">
      <alignment horizontal="centerContinuous" vertical="center"/>
    </xf>
    <xf numFmtId="0" fontId="9" fillId="0" borderId="8" xfId="7" applyFont="1" applyFill="1" applyBorder="1" applyAlignment="1">
      <alignment horizontal="distributed" vertical="center"/>
    </xf>
    <xf numFmtId="38" fontId="9" fillId="0" borderId="10" xfId="1" applyFont="1" applyFill="1" applyBorder="1" applyAlignment="1">
      <alignment horizontal="distributed" vertical="center"/>
    </xf>
    <xf numFmtId="38" fontId="9" fillId="0" borderId="10" xfId="1" applyFont="1" applyFill="1" applyBorder="1" applyAlignment="1">
      <alignment horizontal="distributed" vertical="center" wrapText="1"/>
    </xf>
    <xf numFmtId="38" fontId="9" fillId="0" borderId="11" xfId="1" applyFont="1" applyFill="1" applyBorder="1" applyAlignment="1">
      <alignment horizontal="distributed" vertical="center" wrapText="1"/>
    </xf>
    <xf numFmtId="38" fontId="7" fillId="0" borderId="10" xfId="1" applyFont="1" applyFill="1" applyBorder="1" applyAlignment="1">
      <alignment horizontal="distributed" vertical="center" wrapText="1"/>
    </xf>
    <xf numFmtId="38" fontId="7" fillId="0" borderId="5" xfId="1" applyFont="1" applyFill="1" applyBorder="1" applyAlignment="1">
      <alignment horizontal="distributed" vertical="center" wrapText="1"/>
    </xf>
    <xf numFmtId="38" fontId="9" fillId="0" borderId="0" xfId="1" applyFont="1" applyFill="1" applyBorder="1" applyAlignment="1">
      <alignment horizontal="centerContinuous" vertical="center"/>
    </xf>
    <xf numFmtId="38" fontId="9" fillId="0" borderId="9" xfId="1" applyFont="1" applyFill="1" applyBorder="1" applyAlignment="1">
      <alignment horizontal="distributed" vertical="center"/>
    </xf>
    <xf numFmtId="38" fontId="9" fillId="0" borderId="9" xfId="1" applyFont="1" applyFill="1" applyBorder="1" applyAlignment="1">
      <alignment horizontal="distributed" vertical="center" wrapText="1"/>
    </xf>
    <xf numFmtId="38" fontId="9" fillId="0" borderId="2" xfId="1" applyFont="1" applyFill="1" applyBorder="1" applyAlignment="1">
      <alignment horizontal="distributed" vertical="center" wrapText="1"/>
    </xf>
    <xf numFmtId="38" fontId="7" fillId="0" borderId="9" xfId="1" applyFont="1" applyFill="1" applyBorder="1" applyAlignment="1">
      <alignment horizontal="distributed" vertical="center"/>
    </xf>
    <xf numFmtId="38" fontId="7" fillId="0" borderId="0" xfId="1" applyFont="1" applyFill="1" applyBorder="1" applyAlignment="1">
      <alignment horizontal="distributed" vertical="center"/>
    </xf>
    <xf numFmtId="38" fontId="9" fillId="0" borderId="8" xfId="1" applyFont="1" applyFill="1" applyBorder="1" applyAlignment="1">
      <alignment vertical="center"/>
    </xf>
    <xf numFmtId="38" fontId="9" fillId="0" borderId="8" xfId="1" applyFont="1" applyFill="1" applyBorder="1" applyAlignment="1">
      <alignment horizontal="distributed" vertical="center" wrapText="1"/>
    </xf>
    <xf numFmtId="38" fontId="9" fillId="0" borderId="3" xfId="1" applyFont="1" applyFill="1" applyBorder="1" applyAlignment="1">
      <alignment horizontal="distributed" vertical="center" wrapText="1"/>
    </xf>
    <xf numFmtId="38" fontId="7" fillId="0" borderId="8" xfId="1" applyFont="1" applyFill="1" applyBorder="1" applyAlignment="1">
      <alignment horizontal="distributed" vertical="center"/>
    </xf>
    <xf numFmtId="38" fontId="7" fillId="0" borderId="4" xfId="1" applyFont="1" applyFill="1" applyBorder="1" applyAlignment="1">
      <alignment horizontal="distributed" vertical="center"/>
    </xf>
    <xf numFmtId="38" fontId="9" fillId="0" borderId="9" xfId="1" applyFont="1" applyFill="1" applyBorder="1" applyAlignment="1">
      <alignment vertical="center"/>
    </xf>
    <xf numFmtId="49" fontId="9" fillId="0" borderId="0" xfId="1" applyNumberFormat="1" applyFont="1" applyFill="1" applyBorder="1" applyAlignment="1">
      <alignment horizontal="center" vertical="center"/>
    </xf>
    <xf numFmtId="38" fontId="9" fillId="0" borderId="1" xfId="1" applyFont="1" applyFill="1" applyBorder="1" applyAlignment="1">
      <alignment horizontal="center" vertical="center"/>
    </xf>
    <xf numFmtId="38" fontId="9" fillId="0" borderId="22" xfId="1" applyFont="1" applyFill="1" applyBorder="1" applyAlignment="1">
      <alignment vertical="center"/>
    </xf>
    <xf numFmtId="38" fontId="9" fillId="0" borderId="1" xfId="7" applyNumberFormat="1" applyFont="1" applyFill="1" applyBorder="1" applyAlignment="1">
      <alignment horizontal="right" vertical="center"/>
    </xf>
    <xf numFmtId="38" fontId="9" fillId="0" borderId="0" xfId="1" applyFont="1" applyFill="1" applyBorder="1" applyAlignment="1">
      <alignment vertical="center" shrinkToFit="1"/>
    </xf>
    <xf numFmtId="0" fontId="9" fillId="0" borderId="9" xfId="7" applyFont="1" applyFill="1" applyBorder="1" applyAlignment="1">
      <alignment vertical="center"/>
    </xf>
    <xf numFmtId="38" fontId="9" fillId="0" borderId="9" xfId="1" applyFont="1" applyFill="1" applyBorder="1" applyAlignment="1">
      <alignment horizontal="center" vertical="center"/>
    </xf>
    <xf numFmtId="38" fontId="9" fillId="0" borderId="1" xfId="1" applyFont="1" applyFill="1" applyBorder="1" applyAlignment="1">
      <alignment vertical="center" shrinkToFit="1"/>
    </xf>
    <xf numFmtId="38" fontId="9" fillId="0" borderId="1" xfId="1" applyFont="1" applyFill="1" applyBorder="1" applyAlignment="1">
      <alignment horizontal="left" vertical="center"/>
    </xf>
    <xf numFmtId="38" fontId="9" fillId="0" borderId="22" xfId="1" applyFont="1" applyFill="1" applyBorder="1" applyAlignment="1">
      <alignment horizontal="center" vertical="center"/>
    </xf>
    <xf numFmtId="38" fontId="4" fillId="0" borderId="1" xfId="1" applyFont="1" applyFill="1" applyBorder="1" applyAlignment="1">
      <alignment vertical="center"/>
    </xf>
    <xf numFmtId="0" fontId="1" fillId="0" borderId="0" xfId="0" applyFont="1" applyFill="1" applyBorder="1" applyAlignment="1"/>
    <xf numFmtId="38" fontId="9" fillId="0" borderId="10" xfId="1" applyFont="1" applyFill="1" applyBorder="1" applyAlignment="1">
      <alignment vertical="center"/>
    </xf>
    <xf numFmtId="38" fontId="9" fillId="0" borderId="5" xfId="1" applyFont="1" applyFill="1" applyBorder="1" applyAlignment="1">
      <alignment vertical="center"/>
    </xf>
    <xf numFmtId="38" fontId="9" fillId="0" borderId="0" xfId="7" applyNumberFormat="1" applyFont="1" applyFill="1" applyBorder="1" applyAlignment="1">
      <alignment vertical="center" shrinkToFit="1"/>
    </xf>
    <xf numFmtId="38" fontId="9" fillId="0" borderId="2" xfId="7" applyNumberFormat="1" applyFont="1" applyFill="1" applyBorder="1" applyAlignment="1">
      <alignment vertical="center"/>
    </xf>
    <xf numFmtId="0" fontId="0" fillId="0" borderId="1" xfId="0" applyFont="1" applyFill="1" applyBorder="1"/>
    <xf numFmtId="38" fontId="9" fillId="0" borderId="2" xfId="1" applyFont="1" applyFill="1" applyBorder="1" applyAlignment="1">
      <alignment horizontal="right" vertical="center"/>
    </xf>
    <xf numFmtId="38" fontId="9" fillId="0" borderId="0" xfId="1" applyFont="1" applyFill="1" applyAlignment="1">
      <alignment vertical="center" wrapText="1"/>
    </xf>
    <xf numFmtId="38" fontId="9" fillId="0" borderId="13" xfId="1" applyFont="1" applyFill="1" applyBorder="1" applyAlignment="1">
      <alignment horizontal="right" vertical="center"/>
    </xf>
    <xf numFmtId="38" fontId="4" fillId="0" borderId="1" xfId="1" applyFont="1" applyFill="1" applyBorder="1" applyAlignment="1">
      <alignment horizontal="centerContinuous" vertical="center"/>
    </xf>
    <xf numFmtId="0" fontId="6" fillId="0" borderId="1" xfId="7" applyFont="1" applyFill="1" applyBorder="1" applyAlignment="1">
      <alignment horizontal="right" vertical="center"/>
    </xf>
    <xf numFmtId="38" fontId="4" fillId="0" borderId="0" xfId="1" applyFont="1" applyFill="1" applyBorder="1" applyAlignment="1"/>
    <xf numFmtId="38" fontId="4" fillId="0" borderId="3" xfId="1" applyFont="1" applyFill="1" applyBorder="1" applyAlignment="1">
      <alignment horizontal="centerContinuous" vertical="center"/>
    </xf>
    <xf numFmtId="0" fontId="4" fillId="0" borderId="4" xfId="7" applyFont="1" applyFill="1" applyBorder="1" applyAlignment="1">
      <alignment horizontal="centerContinuous" vertical="center"/>
    </xf>
    <xf numFmtId="0" fontId="4" fillId="0" borderId="3" xfId="7" applyFont="1" applyFill="1" applyBorder="1" applyAlignment="1">
      <alignment horizontal="centerContinuous" vertical="center"/>
    </xf>
    <xf numFmtId="38" fontId="4" fillId="0" borderId="4" xfId="1" applyFont="1" applyFill="1" applyBorder="1" applyAlignment="1">
      <alignment vertical="center"/>
    </xf>
    <xf numFmtId="38" fontId="4" fillId="0" borderId="0" xfId="1" applyFont="1" applyFill="1" applyBorder="1" applyAlignment="1">
      <alignment horizontal="centerContinuous" vertical="center"/>
    </xf>
    <xf numFmtId="38" fontId="4" fillId="0" borderId="2" xfId="1" applyFont="1" applyFill="1" applyBorder="1" applyAlignment="1">
      <alignment horizontal="centerContinuous" vertical="center"/>
    </xf>
    <xf numFmtId="0" fontId="6" fillId="0" borderId="5" xfId="7" applyFont="1" applyFill="1" applyBorder="1" applyAlignment="1">
      <alignment vertical="center"/>
    </xf>
    <xf numFmtId="0" fontId="6" fillId="0" borderId="0" xfId="7" applyFont="1" applyFill="1" applyBorder="1" applyAlignment="1">
      <alignment vertical="center"/>
    </xf>
    <xf numFmtId="0" fontId="6" fillId="0" borderId="11" xfId="7" applyFont="1" applyFill="1" applyBorder="1" applyAlignment="1">
      <alignment vertical="center"/>
    </xf>
    <xf numFmtId="38" fontId="6" fillId="0" borderId="0" xfId="1" applyFont="1" applyFill="1" applyBorder="1" applyAlignment="1">
      <alignment horizontal="distributed" vertical="center" wrapText="1" justifyLastLine="1"/>
    </xf>
    <xf numFmtId="38" fontId="6" fillId="0" borderId="11" xfId="1" applyFont="1" applyFill="1" applyBorder="1" applyAlignment="1">
      <alignment horizontal="distributed" vertical="center" wrapText="1" justifyLastLine="1"/>
    </xf>
    <xf numFmtId="38" fontId="6" fillId="0" borderId="5" xfId="1" applyFont="1" applyFill="1" applyBorder="1" applyAlignment="1">
      <alignment horizontal="distributed" vertical="center"/>
    </xf>
    <xf numFmtId="38" fontId="6" fillId="0" borderId="0" xfId="1" applyFont="1" applyFill="1" applyBorder="1" applyAlignment="1">
      <alignment horizontal="distributed" vertical="center"/>
    </xf>
    <xf numFmtId="38" fontId="6" fillId="0" borderId="2" xfId="1" applyFont="1" applyFill="1" applyBorder="1" applyAlignment="1">
      <alignment horizontal="distributed" vertical="center"/>
    </xf>
    <xf numFmtId="38" fontId="6" fillId="0" borderId="5" xfId="1" applyFont="1" applyFill="1" applyBorder="1" applyAlignment="1">
      <alignment horizontal="distributed" vertical="center" wrapText="1"/>
    </xf>
    <xf numFmtId="38" fontId="6" fillId="0" borderId="11" xfId="1" applyFont="1" applyFill="1" applyBorder="1" applyAlignment="1">
      <alignment horizontal="distributed" vertical="center"/>
    </xf>
    <xf numFmtId="38" fontId="6" fillId="0" borderId="10" xfId="1" applyFont="1" applyFill="1" applyBorder="1" applyAlignment="1">
      <alignment horizontal="distributed" vertical="center" wrapText="1"/>
    </xf>
    <xf numFmtId="38" fontId="7" fillId="0" borderId="11" xfId="1" applyFont="1" applyFill="1" applyBorder="1" applyAlignment="1">
      <alignment horizontal="distributed" vertical="center" wrapText="1"/>
    </xf>
    <xf numFmtId="38" fontId="4" fillId="0" borderId="5" xfId="1" applyFont="1" applyFill="1" applyBorder="1" applyAlignment="1">
      <alignment vertical="center"/>
    </xf>
    <xf numFmtId="38" fontId="6" fillId="0" borderId="0" xfId="1" applyFont="1" applyFill="1" applyBorder="1" applyAlignment="1">
      <alignment horizontal="distributed" vertical="center" wrapText="1"/>
    </xf>
    <xf numFmtId="38" fontId="6" fillId="0" borderId="9" xfId="1" applyFont="1" applyFill="1" applyBorder="1" applyAlignment="1">
      <alignment horizontal="distributed" vertical="center" wrapText="1"/>
    </xf>
    <xf numFmtId="38" fontId="7" fillId="0" borderId="9" xfId="1" applyFont="1" applyFill="1" applyBorder="1" applyAlignment="1">
      <alignment horizontal="distributed" vertical="center" wrapText="1"/>
    </xf>
    <xf numFmtId="38" fontId="7" fillId="0" borderId="0" xfId="1" applyFont="1" applyFill="1" applyBorder="1" applyAlignment="1">
      <alignment horizontal="distributed" vertical="center" wrapText="1"/>
    </xf>
    <xf numFmtId="38" fontId="7" fillId="0" borderId="2" xfId="1" applyFont="1" applyFill="1" applyBorder="1" applyAlignment="1">
      <alignment horizontal="distributed" vertical="center" wrapText="1"/>
    </xf>
    <xf numFmtId="38" fontId="4" fillId="0" borderId="3" xfId="1" applyFont="1" applyFill="1" applyBorder="1" applyAlignment="1">
      <alignment vertical="center"/>
    </xf>
    <xf numFmtId="38" fontId="6" fillId="0" borderId="4" xfId="1" applyFont="1" applyFill="1" applyBorder="1" applyAlignment="1">
      <alignment vertical="center"/>
    </xf>
    <xf numFmtId="38" fontId="6" fillId="0" borderId="3" xfId="1" applyFont="1" applyFill="1" applyBorder="1" applyAlignment="1">
      <alignment vertical="center"/>
    </xf>
    <xf numFmtId="38" fontId="6" fillId="0" borderId="3" xfId="1" applyFont="1" applyFill="1" applyBorder="1" applyAlignment="1">
      <alignment horizontal="distributed" vertical="center" justifyLastLine="1"/>
    </xf>
    <xf numFmtId="38" fontId="6" fillId="0" borderId="4" xfId="1" applyFont="1" applyFill="1" applyBorder="1" applyAlignment="1">
      <alignment horizontal="distributed" vertical="center"/>
    </xf>
    <xf numFmtId="38" fontId="6" fillId="0" borderId="3" xfId="1" applyFont="1" applyFill="1" applyBorder="1" applyAlignment="1">
      <alignment horizontal="distributed" vertical="center"/>
    </xf>
    <xf numFmtId="38" fontId="6" fillId="0" borderId="4" xfId="1" applyFont="1" applyFill="1" applyBorder="1" applyAlignment="1">
      <alignment horizontal="distributed" vertical="center" wrapText="1"/>
    </xf>
    <xf numFmtId="38" fontId="6" fillId="0" borderId="8" xfId="1" applyFont="1" applyFill="1" applyBorder="1" applyAlignment="1">
      <alignment horizontal="distributed" vertical="center" wrapText="1"/>
    </xf>
    <xf numFmtId="38" fontId="7" fillId="0" borderId="8" xfId="1" applyFont="1" applyFill="1" applyBorder="1" applyAlignment="1">
      <alignment horizontal="distributed" vertical="center" wrapText="1"/>
    </xf>
    <xf numFmtId="38" fontId="7" fillId="0" borderId="4" xfId="1" applyFont="1" applyFill="1" applyBorder="1" applyAlignment="1">
      <alignment horizontal="distributed" vertical="center" wrapText="1"/>
    </xf>
    <xf numFmtId="38" fontId="7" fillId="0" borderId="3" xfId="1" applyFont="1" applyFill="1" applyBorder="1" applyAlignment="1">
      <alignment horizontal="distributed" vertical="center" wrapText="1"/>
    </xf>
    <xf numFmtId="38" fontId="6" fillId="0" borderId="8" xfId="1" applyFont="1" applyFill="1" applyBorder="1" applyAlignment="1">
      <alignment horizontal="distributed" vertical="center"/>
    </xf>
    <xf numFmtId="38" fontId="4" fillId="0" borderId="2" xfId="1" applyFont="1" applyFill="1" applyBorder="1" applyAlignment="1">
      <alignment vertical="center"/>
    </xf>
    <xf numFmtId="38" fontId="6" fillId="0" borderId="5" xfId="1" applyFont="1" applyFill="1" applyBorder="1" applyAlignment="1">
      <alignment vertical="center"/>
    </xf>
    <xf numFmtId="38" fontId="4" fillId="0" borderId="13" xfId="1" applyFont="1" applyFill="1" applyBorder="1" applyAlignment="1">
      <alignment vertical="center"/>
    </xf>
    <xf numFmtId="38" fontId="9" fillId="0" borderId="13" xfId="1" applyFont="1" applyFill="1" applyBorder="1" applyAlignment="1">
      <alignment horizontal="center" vertical="center"/>
    </xf>
    <xf numFmtId="38" fontId="6" fillId="0" borderId="0" xfId="1" applyFont="1" applyFill="1" applyBorder="1" applyAlignment="1">
      <alignment vertical="center" shrinkToFit="1"/>
    </xf>
    <xf numFmtId="38" fontId="9" fillId="0" borderId="0" xfId="1" applyFont="1" applyFill="1" applyBorder="1" applyAlignment="1">
      <alignment horizontal="left" vertical="center"/>
    </xf>
    <xf numFmtId="38" fontId="4" fillId="0" borderId="0" xfId="1" applyFont="1" applyFill="1" applyBorder="1" applyAlignment="1">
      <alignment horizontal="right" vertical="center"/>
    </xf>
    <xf numFmtId="38" fontId="9" fillId="0" borderId="0" xfId="1" applyFont="1" applyFill="1" applyBorder="1" applyAlignment="1">
      <alignment horizontal="center"/>
    </xf>
    <xf numFmtId="0" fontId="4" fillId="0" borderId="4" xfId="7" applyFont="1" applyFill="1" applyBorder="1" applyAlignment="1">
      <alignment horizontal="center" vertical="center"/>
    </xf>
    <xf numFmtId="0" fontId="4" fillId="0" borderId="8" xfId="7" applyFont="1" applyFill="1" applyBorder="1" applyAlignment="1">
      <alignment horizontal="center" vertical="center"/>
    </xf>
    <xf numFmtId="0" fontId="6" fillId="0" borderId="4" xfId="7" applyFont="1" applyFill="1" applyBorder="1" applyAlignment="1">
      <alignment vertical="center"/>
    </xf>
    <xf numFmtId="0" fontId="6" fillId="0" borderId="9" xfId="7" applyFont="1" applyFill="1" applyBorder="1" applyAlignment="1">
      <alignment horizontal="distributed" vertical="center" wrapText="1"/>
    </xf>
    <xf numFmtId="0" fontId="6" fillId="0" borderId="0" xfId="7" applyFont="1" applyFill="1" applyBorder="1" applyAlignment="1">
      <alignment horizontal="distributed" vertical="center" wrapText="1"/>
    </xf>
    <xf numFmtId="38" fontId="6" fillId="0" borderId="11" xfId="1" applyFont="1" applyFill="1" applyBorder="1" applyAlignment="1">
      <alignment horizontal="distributed" vertical="center" wrapText="1"/>
    </xf>
    <xf numFmtId="0" fontId="1" fillId="0" borderId="5" xfId="0" applyFont="1" applyFill="1" applyBorder="1" applyAlignment="1">
      <alignment vertical="center"/>
    </xf>
    <xf numFmtId="38" fontId="6" fillId="0" borderId="5" xfId="1" applyFont="1" applyFill="1" applyBorder="1" applyAlignment="1">
      <alignment vertical="center" wrapText="1"/>
    </xf>
    <xf numFmtId="38" fontId="6" fillId="0" borderId="9" xfId="1" applyFont="1" applyFill="1" applyBorder="1" applyAlignment="1">
      <alignment horizontal="distributed" vertical="center"/>
    </xf>
    <xf numFmtId="38" fontId="6" fillId="0" borderId="2" xfId="1" applyFont="1" applyFill="1" applyBorder="1" applyAlignment="1">
      <alignment horizontal="distributed" vertical="center" wrapText="1"/>
    </xf>
    <xf numFmtId="0" fontId="1" fillId="0" borderId="0" xfId="0" applyFont="1" applyFill="1" applyBorder="1" applyAlignment="1">
      <alignment vertical="center"/>
    </xf>
    <xf numFmtId="38" fontId="6" fillId="0" borderId="0" xfId="1" applyFont="1" applyFill="1" applyBorder="1" applyAlignment="1">
      <alignment vertical="center" wrapText="1"/>
    </xf>
    <xf numFmtId="0" fontId="6" fillId="0" borderId="8" xfId="7" applyFont="1" applyFill="1" applyBorder="1" applyAlignment="1">
      <alignment horizontal="distributed" vertical="center" wrapText="1"/>
    </xf>
    <xf numFmtId="0" fontId="6" fillId="0" borderId="4" xfId="7" applyFont="1" applyFill="1" applyBorder="1" applyAlignment="1">
      <alignment horizontal="distributed" vertical="center" wrapText="1"/>
    </xf>
    <xf numFmtId="38" fontId="6" fillId="0" borderId="3" xfId="1" applyFont="1" applyFill="1" applyBorder="1" applyAlignment="1">
      <alignment horizontal="distributed" vertical="center" wrapText="1"/>
    </xf>
    <xf numFmtId="0" fontId="1" fillId="0" borderId="4" xfId="0" applyFont="1" applyFill="1" applyBorder="1" applyAlignment="1">
      <alignment vertical="center"/>
    </xf>
    <xf numFmtId="38" fontId="6" fillId="0" borderId="4" xfId="1" applyFont="1" applyFill="1" applyBorder="1" applyAlignment="1">
      <alignment vertical="center" wrapText="1"/>
    </xf>
    <xf numFmtId="38" fontId="9" fillId="0" borderId="0" xfId="1" applyFont="1" applyFill="1" applyBorder="1" applyAlignment="1">
      <alignment vertical="top"/>
    </xf>
    <xf numFmtId="0" fontId="1" fillId="0" borderId="0" xfId="0" applyFont="1" applyFill="1" applyAlignment="1">
      <alignment vertical="center"/>
    </xf>
    <xf numFmtId="0" fontId="1" fillId="0" borderId="1" xfId="0" applyFont="1" applyFill="1" applyBorder="1" applyAlignment="1">
      <alignment vertical="center"/>
    </xf>
    <xf numFmtId="182" fontId="9" fillId="0" borderId="1" xfId="1" applyNumberFormat="1" applyFont="1" applyFill="1" applyBorder="1" applyAlignment="1">
      <alignment horizontal="right" vertical="center"/>
    </xf>
    <xf numFmtId="38" fontId="18" fillId="0" borderId="0" xfId="1" applyFont="1" applyFill="1" applyAlignment="1">
      <alignment vertical="center"/>
    </xf>
    <xf numFmtId="38" fontId="17" fillId="0" borderId="0" xfId="1" applyFont="1" applyFill="1" applyAlignment="1">
      <alignment vertical="center"/>
    </xf>
    <xf numFmtId="38" fontId="4" fillId="0" borderId="0" xfId="1" applyFont="1" applyFill="1" applyBorder="1" applyAlignment="1">
      <alignment horizontal="center" vertical="center"/>
    </xf>
    <xf numFmtId="0" fontId="4" fillId="0" borderId="8" xfId="7" applyFont="1" applyFill="1" applyBorder="1" applyAlignment="1">
      <alignment horizontal="distributed" vertical="center"/>
    </xf>
    <xf numFmtId="0" fontId="4" fillId="0" borderId="2" xfId="7" applyFont="1" applyFill="1" applyBorder="1" applyAlignment="1">
      <alignment horizontal="centerContinuous" vertical="center"/>
    </xf>
    <xf numFmtId="0" fontId="4" fillId="0" borderId="0" xfId="7" applyFont="1" applyFill="1" applyBorder="1" applyAlignment="1">
      <alignment horizontal="distributed" vertical="center"/>
    </xf>
    <xf numFmtId="0" fontId="4" fillId="0" borderId="9" xfId="7" applyFont="1" applyFill="1" applyBorder="1" applyAlignment="1">
      <alignment horizontal="centerContinuous" vertical="center"/>
    </xf>
    <xf numFmtId="38" fontId="4" fillId="0" borderId="9" xfId="1" applyFont="1" applyFill="1" applyBorder="1" applyAlignment="1">
      <alignment vertical="center"/>
    </xf>
    <xf numFmtId="38" fontId="6" fillId="0" borderId="10" xfId="1" applyFont="1" applyFill="1" applyBorder="1" applyAlignment="1">
      <alignment horizontal="distributed" vertical="center"/>
    </xf>
    <xf numFmtId="38" fontId="7" fillId="0" borderId="0" xfId="1" applyFont="1" applyFill="1" applyBorder="1" applyAlignment="1">
      <alignment horizontal="distributed" vertical="center" justifyLastLine="1"/>
    </xf>
    <xf numFmtId="38" fontId="6" fillId="0" borderId="2" xfId="1" applyFont="1" applyFill="1" applyBorder="1" applyAlignment="1">
      <alignment horizontal="distributed" vertical="center" wrapText="1" justifyLastLine="1"/>
    </xf>
    <xf numFmtId="38" fontId="6" fillId="0" borderId="9" xfId="1" applyFont="1" applyFill="1" applyBorder="1" applyAlignment="1">
      <alignment horizontal="distributed" vertical="center" justifyLastLine="1"/>
    </xf>
    <xf numFmtId="38" fontId="6" fillId="0" borderId="4" xfId="1" applyFont="1" applyFill="1" applyBorder="1" applyAlignment="1">
      <alignment horizontal="distributed" vertical="center" wrapText="1" justifyLastLine="1"/>
    </xf>
    <xf numFmtId="38" fontId="6" fillId="0" borderId="3" xfId="1" applyFont="1" applyFill="1" applyBorder="1" applyAlignment="1">
      <alignment horizontal="distributed" vertical="center" wrapText="1" justifyLastLine="1"/>
    </xf>
    <xf numFmtId="38" fontId="6" fillId="0" borderId="0" xfId="1" applyFont="1" applyFill="1" applyBorder="1" applyAlignment="1">
      <alignment horizontal="center" vertical="center"/>
    </xf>
    <xf numFmtId="38" fontId="6" fillId="0" borderId="0" xfId="1" applyFont="1" applyFill="1" applyAlignment="1">
      <alignment horizontal="right" vertical="center"/>
    </xf>
    <xf numFmtId="38" fontId="6" fillId="0" borderId="1" xfId="7" applyNumberFormat="1" applyFont="1" applyFill="1" applyBorder="1" applyAlignment="1">
      <alignment vertical="center"/>
    </xf>
    <xf numFmtId="38" fontId="6" fillId="0" borderId="1" xfId="7" applyNumberFormat="1" applyFont="1" applyFill="1" applyBorder="1" applyAlignment="1">
      <alignment horizontal="right" vertical="center"/>
    </xf>
    <xf numFmtId="0" fontId="4" fillId="0" borderId="2" xfId="7" applyFont="1" applyFill="1" applyBorder="1" applyAlignment="1">
      <alignment vertical="center"/>
    </xf>
    <xf numFmtId="38" fontId="4" fillId="0" borderId="2" xfId="1" applyFont="1" applyFill="1" applyBorder="1" applyAlignment="1">
      <alignment horizontal="center" vertical="center"/>
    </xf>
    <xf numFmtId="38" fontId="4" fillId="0" borderId="13" xfId="1" applyFont="1" applyFill="1" applyBorder="1" applyAlignment="1">
      <alignment horizontal="center" vertical="center"/>
    </xf>
    <xf numFmtId="38" fontId="4" fillId="0" borderId="6" xfId="1" applyFont="1" applyFill="1" applyBorder="1" applyAlignment="1">
      <alignment vertical="center"/>
    </xf>
    <xf numFmtId="38" fontId="9" fillId="0" borderId="6" xfId="1" applyFont="1" applyFill="1" applyBorder="1" applyAlignment="1">
      <alignment horizontal="center" vertical="center"/>
    </xf>
    <xf numFmtId="38" fontId="9" fillId="0" borderId="14" xfId="1" applyFont="1" applyFill="1" applyBorder="1" applyAlignment="1">
      <alignment horizontal="center" vertical="center"/>
    </xf>
    <xf numFmtId="0" fontId="6" fillId="0" borderId="0" xfId="7" applyFont="1" applyFill="1" applyBorder="1" applyAlignment="1">
      <alignment horizontal="center" vertical="center"/>
    </xf>
    <xf numFmtId="38" fontId="4" fillId="0" borderId="11" xfId="1" applyFont="1" applyFill="1" applyBorder="1" applyAlignment="1">
      <alignment horizontal="centerContinuous" vertical="center"/>
    </xf>
    <xf numFmtId="38" fontId="7" fillId="0" borderId="0" xfId="1" applyFont="1" applyFill="1" applyBorder="1" applyAlignment="1">
      <alignment vertical="center"/>
    </xf>
    <xf numFmtId="38" fontId="9" fillId="0" borderId="1" xfId="1" applyFont="1" applyFill="1" applyBorder="1" applyAlignment="1">
      <alignment horizontal="centerContinuous" vertical="center"/>
    </xf>
    <xf numFmtId="38" fontId="9" fillId="0" borderId="7" xfId="1" applyFont="1" applyFill="1" applyBorder="1" applyAlignment="1">
      <alignment horizontal="distributed" vertical="center" wrapText="1"/>
    </xf>
    <xf numFmtId="38" fontId="9" fillId="0" borderId="4" xfId="1" applyFont="1" applyFill="1" applyBorder="1" applyAlignment="1">
      <alignment vertical="top"/>
    </xf>
    <xf numFmtId="0" fontId="1" fillId="0" borderId="8" xfId="0" applyFont="1" applyFill="1" applyBorder="1" applyAlignment="1">
      <alignment vertical="center"/>
    </xf>
    <xf numFmtId="0" fontId="1" fillId="0" borderId="0" xfId="0" applyFont="1" applyFill="1" applyBorder="1" applyAlignment="1">
      <alignment horizontal="distributed" vertical="center" justifyLastLine="1"/>
    </xf>
    <xf numFmtId="38" fontId="9" fillId="0" borderId="0" xfId="1" applyFont="1" applyFill="1" applyBorder="1" applyAlignment="1">
      <alignment horizontal="distributed" vertical="center" justifyLastLine="1"/>
    </xf>
    <xf numFmtId="0" fontId="1" fillId="0" borderId="0" xfId="0" applyFont="1" applyFill="1" applyBorder="1" applyAlignment="1">
      <alignment horizontal="distributed" vertical="center"/>
    </xf>
    <xf numFmtId="38" fontId="9" fillId="0" borderId="7" xfId="1" applyFont="1" applyFill="1" applyBorder="1" applyAlignment="1">
      <alignment vertical="center"/>
    </xf>
    <xf numFmtId="38" fontId="9" fillId="0" borderId="0" xfId="1" applyFont="1" applyFill="1" applyAlignment="1">
      <alignment horizontal="center" vertical="center"/>
    </xf>
    <xf numFmtId="38" fontId="9" fillId="0" borderId="9" xfId="1" applyFont="1" applyFill="1" applyBorder="1" applyAlignment="1">
      <alignment horizontal="left" vertical="center"/>
    </xf>
    <xf numFmtId="38" fontId="9" fillId="0" borderId="13" xfId="1" applyFont="1" applyFill="1" applyBorder="1" applyAlignment="1">
      <alignment vertical="center"/>
    </xf>
    <xf numFmtId="38" fontId="9" fillId="0" borderId="6" xfId="1" applyFont="1" applyFill="1" applyBorder="1" applyAlignment="1"/>
    <xf numFmtId="38" fontId="9" fillId="0" borderId="0" xfId="1" applyFont="1" applyFill="1" applyBorder="1" applyAlignment="1"/>
    <xf numFmtId="38" fontId="9" fillId="0" borderId="0" xfId="1" applyFont="1" applyFill="1" applyBorder="1" applyAlignment="1">
      <alignment vertical="top" wrapText="1"/>
    </xf>
    <xf numFmtId="0" fontId="1" fillId="0" borderId="0" xfId="0" applyFont="1" applyFill="1" applyBorder="1" applyAlignment="1">
      <alignment vertical="top"/>
    </xf>
    <xf numFmtId="38" fontId="9" fillId="0" borderId="0" xfId="1" applyFont="1" applyFill="1" applyAlignment="1">
      <alignment horizontal="left" vertical="center"/>
    </xf>
    <xf numFmtId="0" fontId="6" fillId="0" borderId="7" xfId="0" applyFont="1" applyFill="1" applyBorder="1" applyAlignment="1"/>
    <xf numFmtId="189" fontId="6" fillId="0" borderId="14" xfId="0" applyNumberFormat="1" applyFont="1" applyFill="1" applyBorder="1" applyAlignment="1">
      <alignment horizontal="centerContinuous" vertical="center"/>
    </xf>
    <xf numFmtId="0" fontId="6" fillId="0" borderId="24" xfId="0" applyFont="1" applyFill="1" applyBorder="1" applyAlignment="1">
      <alignment horizontal="centerContinuous" vertical="center"/>
    </xf>
    <xf numFmtId="0" fontId="6" fillId="0" borderId="15" xfId="0" applyFont="1" applyFill="1" applyBorder="1" applyAlignment="1">
      <alignment horizontal="centerContinuous" vertical="center"/>
    </xf>
    <xf numFmtId="0" fontId="6" fillId="0" borderId="8" xfId="0" applyFont="1" applyFill="1" applyBorder="1" applyAlignment="1">
      <alignment horizontal="center" vertical="center"/>
    </xf>
    <xf numFmtId="0" fontId="6" fillId="0" borderId="8" xfId="0" applyFont="1" applyFill="1" applyBorder="1" applyAlignment="1">
      <alignment horizontal="distributed" vertical="center" justifyLastLine="1"/>
    </xf>
    <xf numFmtId="49" fontId="6" fillId="0" borderId="9" xfId="0" applyNumberFormat="1" applyFont="1" applyFill="1" applyBorder="1" applyAlignment="1">
      <alignment horizontal="center" vertical="center"/>
    </xf>
    <xf numFmtId="176" fontId="15" fillId="0" borderId="25" xfId="0" applyNumberFormat="1" applyFont="1" applyFill="1" applyBorder="1" applyAlignment="1">
      <alignment vertical="center"/>
    </xf>
    <xf numFmtId="176" fontId="15" fillId="0" borderId="18" xfId="0" applyNumberFormat="1" applyFont="1" applyFill="1" applyBorder="1" applyAlignment="1">
      <alignment vertical="center"/>
    </xf>
    <xf numFmtId="189" fontId="9" fillId="0" borderId="14" xfId="3" applyNumberFormat="1" applyFont="1" applyFill="1" applyBorder="1" applyAlignment="1">
      <alignment horizontal="center" vertical="center"/>
    </xf>
    <xf numFmtId="189" fontId="9" fillId="0" borderId="15" xfId="3" applyNumberFormat="1" applyFont="1" applyFill="1" applyBorder="1" applyAlignment="1">
      <alignment horizontal="center" vertical="center"/>
    </xf>
    <xf numFmtId="189" fontId="9" fillId="0" borderId="24" xfId="3" applyNumberFormat="1" applyFont="1" applyFill="1" applyBorder="1" applyAlignment="1">
      <alignment horizontal="center" vertical="center"/>
    </xf>
    <xf numFmtId="38" fontId="9" fillId="0" borderId="5" xfId="3" applyNumberFormat="1" applyFont="1" applyFill="1" applyBorder="1" applyAlignment="1">
      <alignment horizontal="distributed" vertical="center"/>
    </xf>
    <xf numFmtId="38" fontId="9" fillId="0" borderId="4" xfId="3" applyNumberFormat="1" applyFont="1" applyFill="1" applyBorder="1" applyAlignment="1">
      <alignment horizontal="distributed" vertical="center"/>
    </xf>
    <xf numFmtId="181" fontId="9" fillId="0" borderId="5" xfId="3" applyNumberFormat="1" applyFont="1" applyFill="1" applyBorder="1" applyAlignment="1">
      <alignment horizontal="distributed" vertical="center"/>
    </xf>
    <xf numFmtId="181" fontId="9" fillId="0" borderId="4" xfId="3" applyNumberFormat="1" applyFont="1" applyFill="1" applyBorder="1" applyAlignment="1">
      <alignment horizontal="distributed" vertical="center"/>
    </xf>
    <xf numFmtId="38" fontId="9" fillId="0" borderId="5" xfId="3" applyNumberFormat="1" applyFont="1" applyFill="1" applyBorder="1" applyAlignment="1">
      <alignment horizontal="distributed" vertical="center" wrapText="1"/>
    </xf>
    <xf numFmtId="0" fontId="9" fillId="0" borderId="5" xfId="3" applyFont="1" applyFill="1" applyBorder="1" applyAlignment="1">
      <alignment horizontal="distributed" vertical="center" justifyLastLine="1"/>
    </xf>
    <xf numFmtId="0" fontId="9" fillId="0" borderId="0" xfId="3" applyFont="1" applyFill="1" applyBorder="1" applyAlignment="1">
      <alignment horizontal="distributed" vertical="center" justifyLastLine="1"/>
    </xf>
    <xf numFmtId="0" fontId="9" fillId="0" borderId="4" xfId="3" applyFont="1" applyFill="1" applyBorder="1" applyAlignment="1">
      <alignment horizontal="distributed" vertical="center" justifyLastLine="1"/>
    </xf>
    <xf numFmtId="0" fontId="9" fillId="0" borderId="10" xfId="3" applyFont="1" applyFill="1" applyBorder="1" applyAlignment="1">
      <alignment horizontal="distributed" vertical="center" justifyLastLine="1"/>
    </xf>
    <xf numFmtId="0" fontId="9" fillId="0" borderId="9" xfId="3" applyFont="1" applyFill="1" applyBorder="1" applyAlignment="1">
      <alignment horizontal="distributed" vertical="center" justifyLastLine="1"/>
    </xf>
    <xf numFmtId="0" fontId="9" fillId="0" borderId="8" xfId="3" applyFont="1" applyFill="1" applyBorder="1" applyAlignment="1">
      <alignment horizontal="distributed" vertical="center" justifyLastLine="1"/>
    </xf>
    <xf numFmtId="0" fontId="13" fillId="0" borderId="18" xfId="3" applyFont="1" applyFill="1" applyBorder="1" applyAlignment="1">
      <alignment horizontal="center" vertical="center"/>
    </xf>
    <xf numFmtId="189" fontId="9" fillId="0" borderId="23" xfId="3" applyNumberFormat="1" applyFont="1" applyFill="1" applyBorder="1" applyAlignment="1">
      <alignment horizontal="center" vertical="center"/>
    </xf>
    <xf numFmtId="0" fontId="9" fillId="0" borderId="6" xfId="3" applyFont="1" applyFill="1" applyBorder="1" applyAlignment="1">
      <alignment horizontal="left" vertical="top" wrapText="1"/>
    </xf>
    <xf numFmtId="0" fontId="9" fillId="0" borderId="0" xfId="3" applyFont="1" applyFill="1" applyBorder="1" applyAlignment="1">
      <alignment horizontal="left" vertical="top" wrapText="1"/>
    </xf>
    <xf numFmtId="0" fontId="9" fillId="0" borderId="6" xfId="3" applyFont="1" applyFill="1" applyBorder="1" applyAlignment="1">
      <alignment horizontal="left" vertical="top"/>
    </xf>
    <xf numFmtId="49" fontId="9" fillId="0" borderId="6" xfId="3" applyNumberFormat="1" applyFont="1" applyFill="1" applyBorder="1" applyAlignment="1">
      <alignment horizontal="left" vertical="top"/>
    </xf>
    <xf numFmtId="0" fontId="9" fillId="0" borderId="17" xfId="3" applyFont="1" applyFill="1" applyBorder="1" applyAlignment="1">
      <alignment horizontal="center" vertical="center"/>
    </xf>
    <xf numFmtId="0" fontId="9" fillId="0" borderId="10" xfId="3" applyFont="1" applyFill="1" applyBorder="1" applyAlignment="1">
      <alignment horizontal="center" vertical="center"/>
    </xf>
    <xf numFmtId="0" fontId="13" fillId="0" borderId="18" xfId="3" applyFont="1" applyFill="1" applyBorder="1" applyAlignment="1">
      <alignment horizontal="distributed" vertical="center" justifyLastLine="1"/>
    </xf>
    <xf numFmtId="0" fontId="9" fillId="0" borderId="10" xfId="3" applyFont="1" applyFill="1" applyBorder="1" applyAlignment="1">
      <alignment horizontal="center" vertical="center" justifyLastLine="1" shrinkToFit="1"/>
    </xf>
    <xf numFmtId="0" fontId="9" fillId="0" borderId="9" xfId="3" applyFont="1" applyFill="1" applyBorder="1" applyAlignment="1">
      <alignment horizontal="center" vertical="center" justifyLastLine="1" shrinkToFit="1"/>
    </xf>
    <xf numFmtId="0" fontId="9" fillId="0" borderId="8" xfId="3" applyFont="1" applyFill="1" applyBorder="1" applyAlignment="1">
      <alignment horizontal="center" vertical="center" justifyLastLine="1" shrinkToFit="1"/>
    </xf>
    <xf numFmtId="189" fontId="6" fillId="0" borderId="14" xfId="0" applyNumberFormat="1" applyFont="1" applyFill="1" applyBorder="1" applyAlignment="1">
      <alignment horizontal="center" vertical="center"/>
    </xf>
    <xf numFmtId="189" fontId="6" fillId="0" borderId="15" xfId="0" applyNumberFormat="1" applyFont="1" applyFill="1" applyBorder="1" applyAlignment="1">
      <alignment horizontal="center" vertical="center"/>
    </xf>
    <xf numFmtId="189" fontId="6" fillId="0" borderId="24" xfId="0" applyNumberFormat="1"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16" fillId="0" borderId="0" xfId="0" applyFont="1" applyFill="1" applyBorder="1" applyAlignment="1">
      <alignment horizontal="left" vertical="top" wrapText="1"/>
    </xf>
    <xf numFmtId="189" fontId="6" fillId="0" borderId="6" xfId="0" applyNumberFormat="1" applyFont="1" applyFill="1" applyBorder="1" applyAlignment="1">
      <alignment horizontal="center" vertical="center"/>
    </xf>
    <xf numFmtId="0" fontId="16" fillId="0" borderId="6" xfId="0" applyFont="1" applyFill="1" applyBorder="1" applyAlignment="1">
      <alignment horizontal="left" vertical="top" wrapText="1"/>
    </xf>
    <xf numFmtId="0" fontId="16" fillId="0" borderId="6" xfId="0" applyFont="1" applyFill="1" applyBorder="1" applyAlignment="1">
      <alignment horizontal="left" vertical="top"/>
    </xf>
    <xf numFmtId="0" fontId="16" fillId="0" borderId="0" xfId="0" applyFont="1" applyFill="1" applyAlignment="1">
      <alignment horizontal="left" vertical="top"/>
    </xf>
    <xf numFmtId="0" fontId="6" fillId="0" borderId="20" xfId="0" applyFont="1" applyFill="1" applyBorder="1" applyAlignment="1">
      <alignment horizontal="distributed" vertical="center" justifyLastLine="1"/>
    </xf>
    <xf numFmtId="0" fontId="6" fillId="0" borderId="16"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38" fontId="9" fillId="0" borderId="0" xfId="1" applyFont="1" applyFill="1" applyBorder="1" applyAlignment="1">
      <alignment horizontal="center" vertical="center"/>
    </xf>
    <xf numFmtId="38" fontId="9" fillId="0" borderId="0" xfId="1" applyFont="1" applyFill="1" applyBorder="1" applyAlignment="1">
      <alignment vertical="center"/>
    </xf>
    <xf numFmtId="38" fontId="16" fillId="0" borderId="6" xfId="1" applyFont="1" applyFill="1" applyBorder="1" applyAlignment="1">
      <alignment horizontal="left" vertical="top" wrapText="1"/>
    </xf>
    <xf numFmtId="38" fontId="18" fillId="0" borderId="6" xfId="1" applyFont="1" applyFill="1" applyBorder="1" applyAlignment="1">
      <alignment horizontal="left" vertical="top" wrapText="1"/>
    </xf>
    <xf numFmtId="38" fontId="9" fillId="0" borderId="1" xfId="1" applyFont="1" applyFill="1" applyBorder="1" applyAlignment="1">
      <alignment vertical="center"/>
    </xf>
    <xf numFmtId="38" fontId="9" fillId="0" borderId="0" xfId="1" applyFont="1" applyFill="1" applyBorder="1" applyAlignment="1">
      <alignment horizontal="left" vertical="center"/>
    </xf>
    <xf numFmtId="38" fontId="7" fillId="0" borderId="5" xfId="1" applyFont="1" applyFill="1" applyBorder="1" applyAlignment="1">
      <alignment horizontal="distributed" vertical="center" wrapText="1"/>
    </xf>
    <xf numFmtId="38" fontId="7" fillId="0" borderId="0" xfId="1" applyFont="1" applyFill="1" applyBorder="1" applyAlignment="1">
      <alignment horizontal="distributed" vertical="center"/>
    </xf>
    <xf numFmtId="38" fontId="7" fillId="0" borderId="4" xfId="1" applyFont="1" applyFill="1" applyBorder="1" applyAlignment="1">
      <alignment horizontal="distributed" vertical="center"/>
    </xf>
    <xf numFmtId="38" fontId="9" fillId="0" borderId="0" xfId="1" applyFont="1" applyFill="1" applyAlignment="1">
      <alignment horizontal="right" vertical="center"/>
    </xf>
    <xf numFmtId="38" fontId="9" fillId="0" borderId="0" xfId="1" applyFont="1" applyFill="1" applyBorder="1" applyAlignment="1">
      <alignment horizontal="right" vertical="center"/>
    </xf>
    <xf numFmtId="38" fontId="9" fillId="0" borderId="5" xfId="1" applyFont="1" applyFill="1" applyBorder="1" applyAlignment="1">
      <alignment horizontal="distributed" vertical="distributed"/>
    </xf>
    <xf numFmtId="38" fontId="9" fillId="0" borderId="4" xfId="1" applyFont="1" applyFill="1" applyBorder="1" applyAlignment="1">
      <alignment horizontal="distributed" vertical="distributed"/>
    </xf>
    <xf numFmtId="0" fontId="9" fillId="0" borderId="16" xfId="7" applyFont="1" applyFill="1" applyBorder="1" applyAlignment="1">
      <alignment horizontal="distributed" vertical="center"/>
    </xf>
    <xf numFmtId="38" fontId="9" fillId="0" borderId="5" xfId="1" applyFont="1" applyFill="1" applyBorder="1" applyAlignment="1">
      <alignment horizontal="distributed" vertical="center"/>
    </xf>
    <xf numFmtId="38" fontId="9" fillId="0" borderId="4" xfId="1" applyFont="1" applyFill="1" applyBorder="1" applyAlignment="1">
      <alignment horizontal="distributed" vertical="center"/>
    </xf>
    <xf numFmtId="38" fontId="9" fillId="0" borderId="6" xfId="1" applyFont="1" applyFill="1" applyBorder="1" applyAlignment="1">
      <alignment horizontal="right" vertical="center"/>
    </xf>
    <xf numFmtId="38" fontId="9" fillId="0" borderId="4" xfId="1" applyFont="1" applyFill="1" applyBorder="1" applyAlignment="1">
      <alignment horizontal="left" vertical="center"/>
    </xf>
    <xf numFmtId="0" fontId="4" fillId="0" borderId="14" xfId="7" applyFont="1" applyFill="1" applyBorder="1" applyAlignment="1">
      <alignment horizontal="center" vertical="center"/>
    </xf>
    <xf numFmtId="0" fontId="4" fillId="0" borderId="15" xfId="7" applyFont="1" applyFill="1" applyBorder="1" applyAlignment="1">
      <alignment horizontal="center" vertical="center"/>
    </xf>
    <xf numFmtId="0" fontId="4" fillId="0" borderId="24" xfId="7" applyFont="1" applyFill="1" applyBorder="1" applyAlignment="1">
      <alignment horizontal="center" vertical="center"/>
    </xf>
    <xf numFmtId="38" fontId="9" fillId="0" borderId="1" xfId="1" applyFont="1" applyFill="1" applyBorder="1" applyAlignment="1">
      <alignment horizontal="right" vertical="center"/>
    </xf>
    <xf numFmtId="0" fontId="4" fillId="0" borderId="15" xfId="7" applyFont="1" applyFill="1" applyBorder="1" applyAlignment="1">
      <alignment horizontal="left" vertical="center"/>
    </xf>
    <xf numFmtId="38" fontId="9" fillId="0" borderId="5" xfId="1" applyFont="1" applyFill="1" applyBorder="1" applyAlignment="1">
      <alignment horizontal="distributed" vertical="center" wrapText="1"/>
    </xf>
    <xf numFmtId="38" fontId="9" fillId="0" borderId="0" xfId="1" applyFont="1" applyFill="1" applyBorder="1" applyAlignment="1">
      <alignment horizontal="distributed" vertical="center" wrapText="1"/>
    </xf>
    <xf numFmtId="38" fontId="9" fillId="0" borderId="4" xfId="1" applyFont="1" applyFill="1" applyBorder="1" applyAlignment="1">
      <alignment horizontal="distributed" vertical="center" wrapText="1"/>
    </xf>
    <xf numFmtId="38" fontId="11" fillId="0" borderId="5" xfId="1" applyFont="1" applyFill="1" applyBorder="1" applyAlignment="1">
      <alignment horizontal="distributed" vertical="center" wrapText="1"/>
    </xf>
    <xf numFmtId="38" fontId="11" fillId="0" borderId="0" xfId="1" applyFont="1" applyFill="1" applyBorder="1" applyAlignment="1">
      <alignment horizontal="distributed" vertical="center" wrapText="1"/>
    </xf>
    <xf numFmtId="38" fontId="11" fillId="0" borderId="4" xfId="1" applyFont="1" applyFill="1" applyBorder="1" applyAlignment="1">
      <alignment horizontal="distributed" vertical="center" wrapText="1"/>
    </xf>
    <xf numFmtId="38" fontId="9" fillId="0" borderId="2" xfId="1" applyFont="1" applyFill="1" applyBorder="1" applyAlignment="1">
      <alignment horizontal="center" vertical="center"/>
    </xf>
    <xf numFmtId="0" fontId="4" fillId="0" borderId="14" xfId="7" applyFont="1" applyFill="1" applyBorder="1" applyAlignment="1">
      <alignment horizontal="left" vertical="center"/>
    </xf>
    <xf numFmtId="38" fontId="6" fillId="0" borderId="5" xfId="1" applyFont="1" applyFill="1" applyBorder="1" applyAlignment="1">
      <alignment horizontal="distributed" vertical="center" wrapText="1"/>
    </xf>
    <xf numFmtId="38" fontId="6" fillId="0" borderId="0" xfId="1" applyFont="1" applyFill="1" applyBorder="1" applyAlignment="1">
      <alignment horizontal="distributed" vertical="center" wrapText="1"/>
    </xf>
    <xf numFmtId="38" fontId="6" fillId="0" borderId="4" xfId="1" applyFont="1" applyFill="1" applyBorder="1" applyAlignment="1">
      <alignment horizontal="distributed" vertical="center" wrapText="1"/>
    </xf>
    <xf numFmtId="38" fontId="6" fillId="0" borderId="11" xfId="1" applyFont="1" applyFill="1" applyBorder="1" applyAlignment="1">
      <alignment horizontal="center" vertical="center" wrapText="1"/>
    </xf>
    <xf numFmtId="38" fontId="6" fillId="0" borderId="2" xfId="1"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5" xfId="1" applyFont="1" applyFill="1" applyBorder="1" applyAlignment="1">
      <alignment horizontal="distributed" vertical="center" wrapText="1" justifyLastLine="1"/>
    </xf>
    <xf numFmtId="38" fontId="6" fillId="0" borderId="0" xfId="1" applyFont="1" applyFill="1" applyBorder="1" applyAlignment="1">
      <alignment horizontal="distributed" vertical="center" justifyLastLine="1"/>
    </xf>
    <xf numFmtId="38" fontId="6" fillId="0" borderId="4" xfId="1" applyFont="1" applyFill="1" applyBorder="1" applyAlignment="1">
      <alignment horizontal="distributed" vertical="center" justifyLastLine="1"/>
    </xf>
    <xf numFmtId="38" fontId="6" fillId="0" borderId="0" xfId="1" applyFont="1" applyFill="1" applyBorder="1" applyAlignment="1">
      <alignment horizontal="distributed" vertical="center"/>
    </xf>
    <xf numFmtId="38" fontId="6" fillId="0" borderId="4" xfId="1" applyFont="1" applyFill="1" applyBorder="1" applyAlignment="1">
      <alignment horizontal="distributed" vertical="center"/>
    </xf>
    <xf numFmtId="0" fontId="6" fillId="0" borderId="0" xfId="7" applyFont="1" applyFill="1" applyBorder="1" applyAlignment="1">
      <alignment horizontal="distributed" vertical="center" wrapText="1"/>
    </xf>
    <xf numFmtId="0" fontId="6" fillId="0" borderId="4" xfId="7" applyFont="1" applyFill="1" applyBorder="1" applyAlignment="1">
      <alignment horizontal="distributed" vertical="center" wrapText="1"/>
    </xf>
    <xf numFmtId="0" fontId="4" fillId="0" borderId="4" xfId="7" applyFont="1" applyFill="1" applyBorder="1" applyAlignment="1">
      <alignment horizontal="center" vertical="center"/>
    </xf>
    <xf numFmtId="38" fontId="6" fillId="0" borderId="10" xfId="1" applyFont="1" applyFill="1" applyBorder="1" applyAlignment="1">
      <alignment horizontal="distributed" vertical="center" wrapText="1"/>
    </xf>
    <xf numFmtId="38" fontId="6" fillId="0" borderId="9" xfId="1" applyFont="1" applyFill="1" applyBorder="1" applyAlignment="1">
      <alignment horizontal="distributed" vertical="center" wrapText="1"/>
    </xf>
    <xf numFmtId="38" fontId="6" fillId="0" borderId="8" xfId="1" applyFont="1" applyFill="1" applyBorder="1" applyAlignment="1">
      <alignment horizontal="distributed" vertical="center" wrapText="1"/>
    </xf>
    <xf numFmtId="38" fontId="6" fillId="0" borderId="0" xfId="1" applyFont="1" applyFill="1" applyBorder="1" applyAlignment="1">
      <alignment horizontal="left" vertical="center"/>
    </xf>
    <xf numFmtId="38" fontId="6" fillId="0" borderId="4" xfId="1" applyFont="1" applyFill="1" applyBorder="1" applyAlignment="1">
      <alignment horizontal="left" vertical="center"/>
    </xf>
    <xf numFmtId="38" fontId="6" fillId="0" borderId="0" xfId="1" applyFont="1" applyFill="1" applyBorder="1" applyAlignment="1">
      <alignment horizontal="right" vertical="center"/>
    </xf>
    <xf numFmtId="0" fontId="0" fillId="0" borderId="0" xfId="0" applyFont="1" applyFill="1" applyBorder="1"/>
    <xf numFmtId="0" fontId="0" fillId="0" borderId="4" xfId="0" applyFont="1" applyFill="1" applyBorder="1"/>
    <xf numFmtId="38" fontId="6" fillId="0" borderId="11" xfId="1" applyFont="1" applyFill="1" applyBorder="1" applyAlignment="1">
      <alignment horizontal="distributed" vertical="center" wrapText="1"/>
    </xf>
    <xf numFmtId="38" fontId="6" fillId="0" borderId="2" xfId="1" applyFont="1" applyFill="1" applyBorder="1" applyAlignment="1">
      <alignment horizontal="distributed" vertical="center"/>
    </xf>
    <xf numFmtId="38" fontId="6" fillId="0" borderId="3" xfId="1" applyFont="1" applyFill="1" applyBorder="1" applyAlignment="1">
      <alignment horizontal="distributed" vertical="center"/>
    </xf>
    <xf numFmtId="38" fontId="6" fillId="0" borderId="0" xfId="1" applyFont="1" applyFill="1" applyBorder="1" applyAlignment="1">
      <alignment horizontal="center" vertical="center"/>
    </xf>
    <xf numFmtId="38" fontId="6" fillId="0" borderId="0" xfId="1" applyFont="1" applyFill="1" applyBorder="1" applyAlignment="1">
      <alignment horizontal="distributed" vertical="distributed" wrapText="1"/>
    </xf>
    <xf numFmtId="38" fontId="7" fillId="0" borderId="0" xfId="1" applyFont="1" applyFill="1" applyBorder="1" applyAlignment="1">
      <alignment horizontal="distributed" vertical="center" wrapText="1"/>
    </xf>
    <xf numFmtId="38" fontId="7" fillId="0" borderId="4" xfId="1" applyFont="1" applyFill="1" applyBorder="1" applyAlignment="1">
      <alignment horizontal="distributed" vertical="center" wrapText="1"/>
    </xf>
    <xf numFmtId="38" fontId="6" fillId="0" borderId="2" xfId="1" applyFont="1" applyFill="1" applyBorder="1" applyAlignment="1">
      <alignment horizontal="distributed" vertical="center" wrapText="1"/>
    </xf>
    <xf numFmtId="38" fontId="6" fillId="0" borderId="3" xfId="1" applyFont="1" applyFill="1" applyBorder="1" applyAlignment="1">
      <alignment horizontal="distributed" vertical="center" wrapText="1"/>
    </xf>
    <xf numFmtId="0" fontId="6" fillId="0" borderId="4" xfId="7" applyFont="1" applyFill="1" applyBorder="1" applyAlignment="1">
      <alignment horizontal="center" vertical="center"/>
    </xf>
    <xf numFmtId="0" fontId="6" fillId="0" borderId="3" xfId="7" applyFont="1" applyFill="1" applyBorder="1" applyAlignment="1">
      <alignment horizontal="center" vertical="center"/>
    </xf>
    <xf numFmtId="0" fontId="6" fillId="0" borderId="15" xfId="7" applyFont="1" applyFill="1" applyBorder="1" applyAlignment="1">
      <alignment horizontal="center" vertical="center"/>
    </xf>
    <xf numFmtId="38" fontId="6" fillId="0" borderId="16" xfId="1" applyFont="1" applyFill="1" applyBorder="1" applyAlignment="1">
      <alignment horizontal="distributed" vertical="center" justifyLastLine="1"/>
    </xf>
    <xf numFmtId="38" fontId="6" fillId="0" borderId="5" xfId="1" applyFont="1" applyFill="1" applyBorder="1" applyAlignment="1">
      <alignment horizontal="distributed" vertical="center" justifyLastLine="1"/>
    </xf>
    <xf numFmtId="38" fontId="6" fillId="0" borderId="5"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6" xfId="1" applyFont="1" applyFill="1" applyBorder="1" applyAlignment="1">
      <alignment horizontal="right" vertical="center"/>
    </xf>
    <xf numFmtId="38" fontId="9" fillId="0" borderId="6" xfId="1" applyFont="1" applyFill="1" applyBorder="1" applyAlignment="1">
      <alignment horizontal="distributed" vertical="center" wrapText="1"/>
    </xf>
    <xf numFmtId="38" fontId="9" fillId="0" borderId="6" xfId="1" applyFont="1" applyFill="1" applyBorder="1" applyAlignment="1">
      <alignment horizontal="distributed" vertical="center"/>
    </xf>
    <xf numFmtId="38" fontId="9" fillId="0" borderId="0" xfId="1" applyFont="1" applyFill="1" applyBorder="1" applyAlignment="1">
      <alignment horizontal="center"/>
    </xf>
    <xf numFmtId="38" fontId="9" fillId="0" borderId="9" xfId="1" applyFont="1" applyFill="1" applyBorder="1" applyAlignment="1">
      <alignment horizontal="center"/>
    </xf>
    <xf numFmtId="38" fontId="9" fillId="0" borderId="6" xfId="1" applyFont="1" applyFill="1" applyBorder="1" applyAlignment="1">
      <alignment horizontal="left" vertical="top" wrapText="1"/>
    </xf>
    <xf numFmtId="38" fontId="9" fillId="0" borderId="0" xfId="1" applyFont="1" applyFill="1" applyBorder="1" applyAlignment="1">
      <alignment horizontal="left" vertical="top" wrapText="1"/>
    </xf>
    <xf numFmtId="38" fontId="9" fillId="0" borderId="6" xfId="1" applyFont="1" applyFill="1" applyBorder="1" applyAlignment="1">
      <alignment horizontal="center"/>
    </xf>
    <xf numFmtId="38" fontId="9" fillId="0" borderId="7" xfId="1" applyFont="1" applyFill="1" applyBorder="1" applyAlignment="1">
      <alignment horizontal="center"/>
    </xf>
    <xf numFmtId="38" fontId="9" fillId="0" borderId="6" xfId="1" applyFont="1" applyFill="1" applyBorder="1" applyAlignment="1">
      <alignment horizontal="distributed" vertical="center" justifyLastLine="1"/>
    </xf>
    <xf numFmtId="0" fontId="1" fillId="0" borderId="4" xfId="0" applyFont="1" applyFill="1" applyBorder="1" applyAlignment="1">
      <alignment horizontal="distributed" vertical="center" justifyLastLine="1"/>
    </xf>
    <xf numFmtId="38" fontId="9" fillId="0" borderId="4" xfId="1" applyFont="1" applyFill="1" applyBorder="1" applyAlignment="1">
      <alignment horizontal="distributed" vertical="center" justifyLastLine="1"/>
    </xf>
    <xf numFmtId="0" fontId="1" fillId="0" borderId="4" xfId="0" applyFont="1" applyFill="1" applyBorder="1" applyAlignment="1">
      <alignment vertical="center"/>
    </xf>
    <xf numFmtId="38" fontId="9" fillId="0" borderId="0" xfId="1" applyFont="1" applyFill="1" applyBorder="1" applyAlignment="1">
      <alignment horizontal="distributed" vertical="center"/>
    </xf>
    <xf numFmtId="0" fontId="1" fillId="0" borderId="4" xfId="0" applyFont="1" applyFill="1" applyBorder="1" applyAlignment="1">
      <alignment horizontal="distributed" vertical="center"/>
    </xf>
    <xf numFmtId="38" fontId="9" fillId="0" borderId="0" xfId="1" applyFont="1" applyFill="1" applyBorder="1" applyAlignment="1">
      <alignment wrapText="1"/>
    </xf>
    <xf numFmtId="0" fontId="1" fillId="0" borderId="0" xfId="0" applyFont="1" applyFill="1" applyBorder="1" applyAlignment="1"/>
  </cellXfs>
  <cellStyles count="9">
    <cellStyle name="桁区切り" xfId="1" builtinId="6"/>
    <cellStyle name="桁区切り 2" xfId="2"/>
    <cellStyle name="標準" xfId="0" builtinId="0"/>
    <cellStyle name="標準 2" xfId="3"/>
    <cellStyle name="標準 3" xfId="8"/>
    <cellStyle name="標準_(5)所得者区分別（所得金額）" xfId="4"/>
    <cellStyle name="標準_（７）特別徴収所得割額の推移" xfId="5"/>
    <cellStyle name="標準_(8)退職所得" xfId="6"/>
    <cellStyle name="標準_48-53課税標準額の推移" xfId="7"/>
  </cellStyles>
  <dxfs count="27">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1"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9525</xdr:rowOff>
    </xdr:from>
    <xdr:to>
      <xdr:col>6</xdr:col>
      <xdr:colOff>0</xdr:colOff>
      <xdr:row>5</xdr:row>
      <xdr:rowOff>0</xdr:rowOff>
    </xdr:to>
    <xdr:sp macro="" textlink="">
      <xdr:nvSpPr>
        <xdr:cNvPr id="2019689" name="Line 2"/>
        <xdr:cNvSpPr>
          <a:spLocks noChangeShapeType="1"/>
        </xdr:cNvSpPr>
      </xdr:nvSpPr>
      <xdr:spPr bwMode="auto">
        <a:xfrm>
          <a:off x="19050" y="314325"/>
          <a:ext cx="2295525"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9525</xdr:rowOff>
    </xdr:from>
    <xdr:to>
      <xdr:col>6</xdr:col>
      <xdr:colOff>0</xdr:colOff>
      <xdr:row>5</xdr:row>
      <xdr:rowOff>0</xdr:rowOff>
    </xdr:to>
    <xdr:sp macro="" textlink="">
      <xdr:nvSpPr>
        <xdr:cNvPr id="2019690" name="Line 33"/>
        <xdr:cNvSpPr>
          <a:spLocks noChangeShapeType="1"/>
        </xdr:cNvSpPr>
      </xdr:nvSpPr>
      <xdr:spPr bwMode="auto">
        <a:xfrm>
          <a:off x="19050" y="314325"/>
          <a:ext cx="2295525"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25</xdr:row>
      <xdr:rowOff>9525</xdr:rowOff>
    </xdr:from>
    <xdr:to>
      <xdr:col>6</xdr:col>
      <xdr:colOff>0</xdr:colOff>
      <xdr:row>29</xdr:row>
      <xdr:rowOff>0</xdr:rowOff>
    </xdr:to>
    <xdr:sp macro="" textlink="">
      <xdr:nvSpPr>
        <xdr:cNvPr id="2019691" name="Line 2"/>
        <xdr:cNvSpPr>
          <a:spLocks noChangeShapeType="1"/>
        </xdr:cNvSpPr>
      </xdr:nvSpPr>
      <xdr:spPr bwMode="auto">
        <a:xfrm>
          <a:off x="19050" y="6181725"/>
          <a:ext cx="229552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25</xdr:row>
      <xdr:rowOff>9525</xdr:rowOff>
    </xdr:from>
    <xdr:to>
      <xdr:col>6</xdr:col>
      <xdr:colOff>0</xdr:colOff>
      <xdr:row>29</xdr:row>
      <xdr:rowOff>0</xdr:rowOff>
    </xdr:to>
    <xdr:sp macro="" textlink="">
      <xdr:nvSpPr>
        <xdr:cNvPr id="2019692" name="Line 33"/>
        <xdr:cNvSpPr>
          <a:spLocks noChangeShapeType="1"/>
        </xdr:cNvSpPr>
      </xdr:nvSpPr>
      <xdr:spPr bwMode="auto">
        <a:xfrm>
          <a:off x="19050" y="6181725"/>
          <a:ext cx="229552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9525</xdr:rowOff>
    </xdr:from>
    <xdr:to>
      <xdr:col>7</xdr:col>
      <xdr:colOff>0</xdr:colOff>
      <xdr:row>4</xdr:row>
      <xdr:rowOff>190500</xdr:rowOff>
    </xdr:to>
    <xdr:sp macro="" textlink="">
      <xdr:nvSpPr>
        <xdr:cNvPr id="1974600" name="Line 1"/>
        <xdr:cNvSpPr>
          <a:spLocks noChangeShapeType="1"/>
        </xdr:cNvSpPr>
      </xdr:nvSpPr>
      <xdr:spPr bwMode="auto">
        <a:xfrm>
          <a:off x="0" y="314325"/>
          <a:ext cx="2362200" cy="819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27</xdr:row>
      <xdr:rowOff>9525</xdr:rowOff>
    </xdr:from>
    <xdr:to>
      <xdr:col>6</xdr:col>
      <xdr:colOff>38100</xdr:colOff>
      <xdr:row>30</xdr:row>
      <xdr:rowOff>190500</xdr:rowOff>
    </xdr:to>
    <xdr:sp macro="" textlink="">
      <xdr:nvSpPr>
        <xdr:cNvPr id="1974601" name="Line 9"/>
        <xdr:cNvSpPr>
          <a:spLocks noChangeShapeType="1"/>
        </xdr:cNvSpPr>
      </xdr:nvSpPr>
      <xdr:spPr bwMode="auto">
        <a:xfrm>
          <a:off x="9525" y="6219825"/>
          <a:ext cx="2352675"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9525</xdr:rowOff>
    </xdr:from>
    <xdr:to>
      <xdr:col>7</xdr:col>
      <xdr:colOff>0</xdr:colOff>
      <xdr:row>5</xdr:row>
      <xdr:rowOff>0</xdr:rowOff>
    </xdr:to>
    <xdr:sp macro="" textlink="">
      <xdr:nvSpPr>
        <xdr:cNvPr id="1974602" name="Line 11"/>
        <xdr:cNvSpPr>
          <a:spLocks noChangeShapeType="1"/>
        </xdr:cNvSpPr>
      </xdr:nvSpPr>
      <xdr:spPr bwMode="auto">
        <a:xfrm>
          <a:off x="0" y="314325"/>
          <a:ext cx="236220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27</xdr:row>
      <xdr:rowOff>9525</xdr:rowOff>
    </xdr:from>
    <xdr:to>
      <xdr:col>7</xdr:col>
      <xdr:colOff>0</xdr:colOff>
      <xdr:row>31</xdr:row>
      <xdr:rowOff>0</xdr:rowOff>
    </xdr:to>
    <xdr:sp macro="" textlink="">
      <xdr:nvSpPr>
        <xdr:cNvPr id="1974603" name="Line 12"/>
        <xdr:cNvSpPr>
          <a:spLocks noChangeShapeType="1"/>
        </xdr:cNvSpPr>
      </xdr:nvSpPr>
      <xdr:spPr bwMode="auto">
        <a:xfrm>
          <a:off x="9525" y="6143625"/>
          <a:ext cx="235267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9525</xdr:rowOff>
    </xdr:from>
    <xdr:to>
      <xdr:col>6</xdr:col>
      <xdr:colOff>38100</xdr:colOff>
      <xdr:row>4</xdr:row>
      <xdr:rowOff>180975</xdr:rowOff>
    </xdr:to>
    <xdr:sp macro="" textlink="">
      <xdr:nvSpPr>
        <xdr:cNvPr id="2118806" name="Line 1"/>
        <xdr:cNvSpPr>
          <a:spLocks noChangeShapeType="1"/>
        </xdr:cNvSpPr>
      </xdr:nvSpPr>
      <xdr:spPr bwMode="auto">
        <a:xfrm>
          <a:off x="19050" y="314325"/>
          <a:ext cx="230505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xdr:row>
      <xdr:rowOff>0</xdr:rowOff>
    </xdr:from>
    <xdr:to>
      <xdr:col>45</xdr:col>
      <xdr:colOff>0</xdr:colOff>
      <xdr:row>5</xdr:row>
      <xdr:rowOff>9525</xdr:rowOff>
    </xdr:to>
    <xdr:sp macro="" textlink="">
      <xdr:nvSpPr>
        <xdr:cNvPr id="13314" name="Text Box 2"/>
        <xdr:cNvSpPr txBox="1">
          <a:spLocks noChangeArrowheads="1"/>
        </xdr:cNvSpPr>
      </xdr:nvSpPr>
      <xdr:spPr bwMode="auto">
        <a:xfrm>
          <a:off x="12773025" y="7143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明朝"/>
            </a:rPr>
            <a:t>(e)</a:t>
          </a:r>
        </a:p>
        <a:p>
          <a:pPr algn="ctr" rtl="0">
            <a:defRPr sz="1000"/>
          </a:pPr>
          <a:r>
            <a:rPr lang="en-US" altLang="ja-JP" sz="1000" b="0" i="0" u="none" strike="noStrike" baseline="0">
              <a:solidFill>
                <a:srgbClr val="000000"/>
              </a:solidFill>
              <a:latin typeface="明朝"/>
            </a:rPr>
            <a:t>(c)</a:t>
          </a:r>
        </a:p>
      </xdr:txBody>
    </xdr:sp>
    <xdr:clientData/>
  </xdr:twoCellAnchor>
  <xdr:twoCellAnchor>
    <xdr:from>
      <xdr:col>45</xdr:col>
      <xdr:colOff>0</xdr:colOff>
      <xdr:row>4</xdr:row>
      <xdr:rowOff>0</xdr:rowOff>
    </xdr:from>
    <xdr:to>
      <xdr:col>45</xdr:col>
      <xdr:colOff>0</xdr:colOff>
      <xdr:row>4</xdr:row>
      <xdr:rowOff>0</xdr:rowOff>
    </xdr:to>
    <xdr:sp macro="" textlink="">
      <xdr:nvSpPr>
        <xdr:cNvPr id="2118808" name="Line 3"/>
        <xdr:cNvSpPr>
          <a:spLocks noChangeShapeType="1"/>
        </xdr:cNvSpPr>
      </xdr:nvSpPr>
      <xdr:spPr bwMode="auto">
        <a:xfrm>
          <a:off x="13620750" y="92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25</xdr:row>
      <xdr:rowOff>9525</xdr:rowOff>
    </xdr:from>
    <xdr:to>
      <xdr:col>6</xdr:col>
      <xdr:colOff>38100</xdr:colOff>
      <xdr:row>28</xdr:row>
      <xdr:rowOff>180975</xdr:rowOff>
    </xdr:to>
    <xdr:sp macro="" textlink="">
      <xdr:nvSpPr>
        <xdr:cNvPr id="2118809" name="Line 4"/>
        <xdr:cNvSpPr>
          <a:spLocks noChangeShapeType="1"/>
        </xdr:cNvSpPr>
      </xdr:nvSpPr>
      <xdr:spPr bwMode="auto">
        <a:xfrm>
          <a:off x="19050" y="5629275"/>
          <a:ext cx="2305050" cy="771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27</xdr:row>
      <xdr:rowOff>0</xdr:rowOff>
    </xdr:from>
    <xdr:to>
      <xdr:col>16</xdr:col>
      <xdr:colOff>0</xdr:colOff>
      <xdr:row>29</xdr:row>
      <xdr:rowOff>9525</xdr:rowOff>
    </xdr:to>
    <xdr:sp macro="" textlink="">
      <xdr:nvSpPr>
        <xdr:cNvPr id="13318" name="Text Box 6"/>
        <xdr:cNvSpPr txBox="1">
          <a:spLocks noChangeArrowheads="1"/>
        </xdr:cNvSpPr>
      </xdr:nvSpPr>
      <xdr:spPr bwMode="auto">
        <a:xfrm>
          <a:off x="5257800" y="5238750"/>
          <a:ext cx="0"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a:ea typeface="ＭＳ 明朝"/>
            </a:rPr>
            <a:t>(e)</a:t>
          </a:r>
        </a:p>
        <a:p>
          <a:pPr algn="ctr" rtl="0">
            <a:defRPr sz="1000"/>
          </a:pPr>
          <a:r>
            <a:rPr lang="en-US" altLang="ja-JP" sz="1000" b="0" i="0" u="none" strike="noStrike" baseline="0">
              <a:solidFill>
                <a:srgbClr val="000000"/>
              </a:solidFill>
              <a:latin typeface="ＭＳ 明朝"/>
              <a:ea typeface="ＭＳ 明朝"/>
            </a:rPr>
            <a:t>(c)</a:t>
          </a:r>
        </a:p>
      </xdr:txBody>
    </xdr:sp>
    <xdr:clientData/>
  </xdr:twoCellAnchor>
  <xdr:twoCellAnchor>
    <xdr:from>
      <xdr:col>16</xdr:col>
      <xdr:colOff>0</xdr:colOff>
      <xdr:row>28</xdr:row>
      <xdr:rowOff>0</xdr:rowOff>
    </xdr:from>
    <xdr:to>
      <xdr:col>16</xdr:col>
      <xdr:colOff>0</xdr:colOff>
      <xdr:row>28</xdr:row>
      <xdr:rowOff>0</xdr:rowOff>
    </xdr:to>
    <xdr:sp macro="" textlink="">
      <xdr:nvSpPr>
        <xdr:cNvPr id="2118811" name="Line 7"/>
        <xdr:cNvSpPr>
          <a:spLocks noChangeShapeType="1"/>
        </xdr:cNvSpPr>
      </xdr:nvSpPr>
      <xdr:spPr bwMode="auto">
        <a:xfrm>
          <a:off x="5334000" y="621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9525</xdr:rowOff>
    </xdr:from>
    <xdr:to>
      <xdr:col>6</xdr:col>
      <xdr:colOff>38100</xdr:colOff>
      <xdr:row>4</xdr:row>
      <xdr:rowOff>180975</xdr:rowOff>
    </xdr:to>
    <xdr:sp macro="" textlink="">
      <xdr:nvSpPr>
        <xdr:cNvPr id="2118812" name="Line 26"/>
        <xdr:cNvSpPr>
          <a:spLocks noChangeShapeType="1"/>
        </xdr:cNvSpPr>
      </xdr:nvSpPr>
      <xdr:spPr bwMode="auto">
        <a:xfrm>
          <a:off x="19050" y="314325"/>
          <a:ext cx="230505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xdr:row>
      <xdr:rowOff>0</xdr:rowOff>
    </xdr:from>
    <xdr:to>
      <xdr:col>45</xdr:col>
      <xdr:colOff>0</xdr:colOff>
      <xdr:row>5</xdr:row>
      <xdr:rowOff>9525</xdr:rowOff>
    </xdr:to>
    <xdr:sp macro="" textlink="">
      <xdr:nvSpPr>
        <xdr:cNvPr id="13339" name="Text Box 27"/>
        <xdr:cNvSpPr txBox="1">
          <a:spLocks noChangeArrowheads="1"/>
        </xdr:cNvSpPr>
      </xdr:nvSpPr>
      <xdr:spPr bwMode="auto">
        <a:xfrm>
          <a:off x="12773025" y="7143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明朝"/>
            </a:rPr>
            <a:t>(e)</a:t>
          </a:r>
        </a:p>
        <a:p>
          <a:pPr algn="ctr" rtl="0">
            <a:defRPr sz="1000"/>
          </a:pPr>
          <a:r>
            <a:rPr lang="en-US" altLang="ja-JP" sz="1000" b="0" i="0" u="none" strike="noStrike" baseline="0">
              <a:solidFill>
                <a:srgbClr val="000000"/>
              </a:solidFill>
              <a:latin typeface="明朝"/>
            </a:rPr>
            <a:t>(c)</a:t>
          </a:r>
        </a:p>
      </xdr:txBody>
    </xdr:sp>
    <xdr:clientData/>
  </xdr:twoCellAnchor>
  <xdr:twoCellAnchor>
    <xdr:from>
      <xdr:col>45</xdr:col>
      <xdr:colOff>0</xdr:colOff>
      <xdr:row>4</xdr:row>
      <xdr:rowOff>0</xdr:rowOff>
    </xdr:from>
    <xdr:to>
      <xdr:col>45</xdr:col>
      <xdr:colOff>0</xdr:colOff>
      <xdr:row>4</xdr:row>
      <xdr:rowOff>0</xdr:rowOff>
    </xdr:to>
    <xdr:sp macro="" textlink="">
      <xdr:nvSpPr>
        <xdr:cNvPr id="2118814" name="Line 28"/>
        <xdr:cNvSpPr>
          <a:spLocks noChangeShapeType="1"/>
        </xdr:cNvSpPr>
      </xdr:nvSpPr>
      <xdr:spPr bwMode="auto">
        <a:xfrm>
          <a:off x="13620750" y="92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25</xdr:row>
      <xdr:rowOff>9525</xdr:rowOff>
    </xdr:from>
    <xdr:to>
      <xdr:col>6</xdr:col>
      <xdr:colOff>38100</xdr:colOff>
      <xdr:row>28</xdr:row>
      <xdr:rowOff>180975</xdr:rowOff>
    </xdr:to>
    <xdr:sp macro="" textlink="">
      <xdr:nvSpPr>
        <xdr:cNvPr id="2118815" name="Line 29"/>
        <xdr:cNvSpPr>
          <a:spLocks noChangeShapeType="1"/>
        </xdr:cNvSpPr>
      </xdr:nvSpPr>
      <xdr:spPr bwMode="auto">
        <a:xfrm>
          <a:off x="19050" y="5629275"/>
          <a:ext cx="2305050" cy="771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27</xdr:row>
      <xdr:rowOff>0</xdr:rowOff>
    </xdr:from>
    <xdr:to>
      <xdr:col>16</xdr:col>
      <xdr:colOff>0</xdr:colOff>
      <xdr:row>29</xdr:row>
      <xdr:rowOff>9525</xdr:rowOff>
    </xdr:to>
    <xdr:sp macro="" textlink="">
      <xdr:nvSpPr>
        <xdr:cNvPr id="13342" name="Text Box 30"/>
        <xdr:cNvSpPr txBox="1">
          <a:spLocks noChangeArrowheads="1"/>
        </xdr:cNvSpPr>
      </xdr:nvSpPr>
      <xdr:spPr bwMode="auto">
        <a:xfrm>
          <a:off x="5257800" y="5238750"/>
          <a:ext cx="0"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a:ea typeface="ＭＳ 明朝"/>
            </a:rPr>
            <a:t>(e)</a:t>
          </a:r>
        </a:p>
        <a:p>
          <a:pPr algn="ctr" rtl="0">
            <a:defRPr sz="1000"/>
          </a:pPr>
          <a:r>
            <a:rPr lang="en-US" altLang="ja-JP" sz="1000" b="0" i="0" u="none" strike="noStrike" baseline="0">
              <a:solidFill>
                <a:srgbClr val="000000"/>
              </a:solidFill>
              <a:latin typeface="ＭＳ 明朝"/>
              <a:ea typeface="ＭＳ 明朝"/>
            </a:rPr>
            <a:t>(c)</a:t>
          </a:r>
        </a:p>
      </xdr:txBody>
    </xdr:sp>
    <xdr:clientData/>
  </xdr:twoCellAnchor>
  <xdr:twoCellAnchor>
    <xdr:from>
      <xdr:col>16</xdr:col>
      <xdr:colOff>0</xdr:colOff>
      <xdr:row>28</xdr:row>
      <xdr:rowOff>0</xdr:rowOff>
    </xdr:from>
    <xdr:to>
      <xdr:col>16</xdr:col>
      <xdr:colOff>0</xdr:colOff>
      <xdr:row>28</xdr:row>
      <xdr:rowOff>0</xdr:rowOff>
    </xdr:to>
    <xdr:sp macro="" textlink="">
      <xdr:nvSpPr>
        <xdr:cNvPr id="2118817" name="Line 31"/>
        <xdr:cNvSpPr>
          <a:spLocks noChangeShapeType="1"/>
        </xdr:cNvSpPr>
      </xdr:nvSpPr>
      <xdr:spPr bwMode="auto">
        <a:xfrm>
          <a:off x="5334000" y="621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19050</xdr:rowOff>
    </xdr:from>
    <xdr:to>
      <xdr:col>6</xdr:col>
      <xdr:colOff>9525</xdr:colOff>
      <xdr:row>2</xdr:row>
      <xdr:rowOff>180975</xdr:rowOff>
    </xdr:to>
    <xdr:sp macro="" textlink="">
      <xdr:nvSpPr>
        <xdr:cNvPr id="1656745" name="Line 1"/>
        <xdr:cNvSpPr>
          <a:spLocks noChangeShapeType="1"/>
        </xdr:cNvSpPr>
      </xdr:nvSpPr>
      <xdr:spPr bwMode="auto">
        <a:xfrm>
          <a:off x="9525" y="352425"/>
          <a:ext cx="25050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19050</xdr:rowOff>
    </xdr:from>
    <xdr:to>
      <xdr:col>6</xdr:col>
      <xdr:colOff>0</xdr:colOff>
      <xdr:row>36</xdr:row>
      <xdr:rowOff>180975</xdr:rowOff>
    </xdr:to>
    <xdr:sp macro="" textlink="">
      <xdr:nvSpPr>
        <xdr:cNvPr id="1656746" name="Line 2"/>
        <xdr:cNvSpPr>
          <a:spLocks noChangeShapeType="1"/>
        </xdr:cNvSpPr>
      </xdr:nvSpPr>
      <xdr:spPr bwMode="auto">
        <a:xfrm>
          <a:off x="0" y="5867400"/>
          <a:ext cx="25050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6</xdr:col>
      <xdr:colOff>9525</xdr:colOff>
      <xdr:row>2</xdr:row>
      <xdr:rowOff>180975</xdr:rowOff>
    </xdr:to>
    <xdr:sp macro="" textlink="">
      <xdr:nvSpPr>
        <xdr:cNvPr id="1656747" name="Line 4"/>
        <xdr:cNvSpPr>
          <a:spLocks noChangeShapeType="1"/>
        </xdr:cNvSpPr>
      </xdr:nvSpPr>
      <xdr:spPr bwMode="auto">
        <a:xfrm>
          <a:off x="9525" y="352425"/>
          <a:ext cx="25050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19050</xdr:rowOff>
    </xdr:from>
    <xdr:to>
      <xdr:col>6</xdr:col>
      <xdr:colOff>0</xdr:colOff>
      <xdr:row>36</xdr:row>
      <xdr:rowOff>180975</xdr:rowOff>
    </xdr:to>
    <xdr:sp macro="" textlink="">
      <xdr:nvSpPr>
        <xdr:cNvPr id="1656748" name="Line 5"/>
        <xdr:cNvSpPr>
          <a:spLocks noChangeShapeType="1"/>
        </xdr:cNvSpPr>
      </xdr:nvSpPr>
      <xdr:spPr bwMode="auto">
        <a:xfrm>
          <a:off x="0" y="5867400"/>
          <a:ext cx="25050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47"/>
  <sheetViews>
    <sheetView view="pageBreakPreview" topLeftCell="A19" zoomScale="80" zoomScaleNormal="85" zoomScaleSheetLayoutView="80" workbookViewId="0">
      <selection activeCell="G12" sqref="G12"/>
    </sheetView>
  </sheetViews>
  <sheetFormatPr defaultRowHeight="18.95" customHeight="1"/>
  <cols>
    <col min="1" max="1" width="0.625" style="96" customWidth="1"/>
    <col min="2" max="2" width="17" style="96" customWidth="1"/>
    <col min="3" max="3" width="0.5" style="96" customWidth="1"/>
    <col min="4" max="4" width="21.25" style="96" customWidth="1"/>
    <col min="5" max="6" width="0.5" style="96" customWidth="1"/>
    <col min="7" max="7" width="19.375" style="79" customWidth="1"/>
    <col min="8" max="9" width="0.5" style="96" customWidth="1"/>
    <col min="10" max="10" width="13.875" style="80" customWidth="1"/>
    <col min="11" max="12" width="0.5" style="96" customWidth="1"/>
    <col min="13" max="13" width="19.375" style="79" customWidth="1"/>
    <col min="14" max="15" width="0.5" style="96" customWidth="1"/>
    <col min="16" max="16" width="13.875" style="80" customWidth="1"/>
    <col min="17" max="18" width="0.5" style="97" customWidth="1"/>
    <col min="19" max="19" width="19.375" style="79" customWidth="1"/>
    <col min="20" max="21" width="0.5" style="96" customWidth="1"/>
    <col min="22" max="22" width="13.875" style="80" customWidth="1"/>
    <col min="23" max="24" width="0.5" style="96" customWidth="1"/>
    <col min="25" max="25" width="19.375" style="79" customWidth="1"/>
    <col min="26" max="27" width="0.5" style="96" customWidth="1"/>
    <col min="28" max="28" width="13.875" style="80" customWidth="1"/>
    <col min="29" max="30" width="0.5" style="96" customWidth="1"/>
    <col min="31" max="31" width="19.375" style="79" customWidth="1"/>
    <col min="32" max="33" width="0.5" style="79" customWidth="1"/>
    <col min="34" max="34" width="13.875" style="80" customWidth="1"/>
    <col min="35" max="35" width="0.625" style="80" customWidth="1"/>
    <col min="36" max="36" width="10.75" style="96" customWidth="1"/>
    <col min="37" max="37" width="15.875" style="96" customWidth="1"/>
    <col min="38" max="16384" width="9" style="96"/>
  </cols>
  <sheetData>
    <row r="1" spans="1:38" ht="22.5" customHeight="1" thickBot="1">
      <c r="B1" s="239" t="s">
        <v>164</v>
      </c>
      <c r="P1" s="240"/>
      <c r="AI1" s="98" t="s">
        <v>165</v>
      </c>
    </row>
    <row r="2" spans="1:38" ht="22.5" customHeight="1">
      <c r="A2" s="241"/>
      <c r="B2" s="241"/>
      <c r="C2" s="241"/>
      <c r="D2" s="241"/>
      <c r="E2" s="241"/>
      <c r="F2" s="500" t="s">
        <v>193</v>
      </c>
      <c r="G2" s="501"/>
      <c r="H2" s="501"/>
      <c r="I2" s="501"/>
      <c r="J2" s="501"/>
      <c r="K2" s="501"/>
      <c r="L2" s="500" t="s">
        <v>195</v>
      </c>
      <c r="M2" s="501"/>
      <c r="N2" s="501"/>
      <c r="O2" s="501"/>
      <c r="P2" s="501"/>
      <c r="Q2" s="501"/>
      <c r="R2" s="501" t="s">
        <v>198</v>
      </c>
      <c r="S2" s="501"/>
      <c r="T2" s="501"/>
      <c r="U2" s="501"/>
      <c r="V2" s="501"/>
      <c r="W2" s="502"/>
      <c r="X2" s="500" t="s">
        <v>213</v>
      </c>
      <c r="Y2" s="501"/>
      <c r="Z2" s="501"/>
      <c r="AA2" s="501"/>
      <c r="AB2" s="501"/>
      <c r="AC2" s="501"/>
      <c r="AD2" s="500" t="s">
        <v>236</v>
      </c>
      <c r="AE2" s="501"/>
      <c r="AF2" s="501"/>
      <c r="AG2" s="501"/>
      <c r="AH2" s="501"/>
      <c r="AI2" s="501"/>
    </row>
    <row r="3" spans="1:38" ht="19.5" customHeight="1">
      <c r="A3" s="97"/>
      <c r="D3" s="97"/>
      <c r="E3" s="97"/>
      <c r="F3" s="99"/>
      <c r="G3" s="503" t="s">
        <v>166</v>
      </c>
      <c r="H3" s="106"/>
      <c r="I3" s="173"/>
      <c r="J3" s="505" t="s">
        <v>0</v>
      </c>
      <c r="K3" s="103"/>
      <c r="L3" s="100"/>
      <c r="M3" s="503" t="s">
        <v>166</v>
      </c>
      <c r="N3" s="104"/>
      <c r="O3" s="242"/>
      <c r="P3" s="505" t="s">
        <v>0</v>
      </c>
      <c r="Q3" s="173"/>
      <c r="R3" s="173"/>
      <c r="S3" s="503" t="s">
        <v>166</v>
      </c>
      <c r="T3" s="104"/>
      <c r="U3" s="242"/>
      <c r="V3" s="505" t="s">
        <v>0</v>
      </c>
      <c r="W3" s="106"/>
      <c r="X3" s="100"/>
      <c r="Y3" s="503" t="s">
        <v>166</v>
      </c>
      <c r="Z3" s="243"/>
      <c r="AA3" s="244"/>
      <c r="AB3" s="505" t="s">
        <v>0</v>
      </c>
      <c r="AC3" s="245"/>
      <c r="AD3" s="72"/>
      <c r="AE3" s="507" t="s">
        <v>166</v>
      </c>
      <c r="AF3" s="73"/>
      <c r="AG3" s="74"/>
      <c r="AH3" s="505" t="s">
        <v>0</v>
      </c>
      <c r="AI3" s="224"/>
    </row>
    <row r="4" spans="1:38" ht="27.75" customHeight="1">
      <c r="A4" s="246"/>
      <c r="B4" s="246"/>
      <c r="C4" s="246"/>
      <c r="D4" s="246"/>
      <c r="E4" s="246"/>
      <c r="F4" s="110"/>
      <c r="G4" s="504"/>
      <c r="H4" s="112"/>
      <c r="I4" s="111"/>
      <c r="J4" s="506"/>
      <c r="K4" s="112"/>
      <c r="L4" s="111"/>
      <c r="M4" s="504"/>
      <c r="N4" s="247"/>
      <c r="O4" s="248"/>
      <c r="P4" s="506"/>
      <c r="Q4" s="111"/>
      <c r="R4" s="111"/>
      <c r="S4" s="504"/>
      <c r="T4" s="247"/>
      <c r="U4" s="248"/>
      <c r="V4" s="506"/>
      <c r="W4" s="112"/>
      <c r="X4" s="111"/>
      <c r="Y4" s="504"/>
      <c r="Z4" s="249"/>
      <c r="AA4" s="250"/>
      <c r="AB4" s="506"/>
      <c r="AC4" s="225"/>
      <c r="AD4" s="75"/>
      <c r="AE4" s="504"/>
      <c r="AF4" s="76"/>
      <c r="AG4" s="223"/>
      <c r="AH4" s="506"/>
      <c r="AI4" s="225"/>
    </row>
    <row r="5" spans="1:38" ht="20.25" customHeight="1">
      <c r="B5" s="508" t="s">
        <v>167</v>
      </c>
      <c r="C5" s="251"/>
      <c r="D5" s="252" t="s">
        <v>129</v>
      </c>
      <c r="E5" s="253"/>
      <c r="F5" s="77"/>
      <c r="G5" s="85">
        <v>335226</v>
      </c>
      <c r="H5" s="79"/>
      <c r="I5" s="79"/>
      <c r="J5" s="80">
        <v>103</v>
      </c>
      <c r="K5" s="81"/>
      <c r="L5" s="164"/>
      <c r="M5" s="202">
        <v>345058</v>
      </c>
      <c r="N5" s="87"/>
      <c r="O5" s="87"/>
      <c r="P5" s="91">
        <v>102.9</v>
      </c>
      <c r="Q5" s="169"/>
      <c r="R5" s="90"/>
      <c r="S5" s="85">
        <v>352312</v>
      </c>
      <c r="T5" s="79"/>
      <c r="U5" s="79"/>
      <c r="V5" s="80">
        <v>102.1</v>
      </c>
      <c r="W5" s="84"/>
      <c r="X5" s="80"/>
      <c r="Y5" s="85">
        <v>360263</v>
      </c>
      <c r="Z5" s="79"/>
      <c r="AA5" s="79"/>
      <c r="AB5" s="80">
        <v>102.3</v>
      </c>
      <c r="AC5" s="84"/>
      <c r="AD5" s="80"/>
      <c r="AE5" s="85">
        <v>362724</v>
      </c>
      <c r="AH5" s="80">
        <f>ROUND(AE5/Y5*100,1)</f>
        <v>100.7</v>
      </c>
    </row>
    <row r="6" spans="1:38" ht="20.25" customHeight="1">
      <c r="B6" s="509"/>
      <c r="C6" s="251"/>
      <c r="D6" s="252" t="s">
        <v>130</v>
      </c>
      <c r="E6" s="253"/>
      <c r="F6" s="77"/>
      <c r="G6" s="89">
        <v>378834</v>
      </c>
      <c r="H6" s="79"/>
      <c r="I6" s="79"/>
      <c r="J6" s="80">
        <v>102.9</v>
      </c>
      <c r="K6" s="86"/>
      <c r="L6" s="165"/>
      <c r="M6" s="89">
        <v>386750</v>
      </c>
      <c r="N6" s="87"/>
      <c r="O6" s="87"/>
      <c r="P6" s="91">
        <v>102.1</v>
      </c>
      <c r="Q6" s="91"/>
      <c r="R6" s="90"/>
      <c r="S6" s="89">
        <v>393914</v>
      </c>
      <c r="T6" s="79"/>
      <c r="U6" s="79"/>
      <c r="V6" s="80">
        <v>101.9</v>
      </c>
      <c r="W6" s="88"/>
      <c r="X6" s="80"/>
      <c r="Y6" s="89">
        <v>398025</v>
      </c>
      <c r="Z6" s="79"/>
      <c r="AA6" s="79"/>
      <c r="AB6" s="80">
        <v>101</v>
      </c>
      <c r="AC6" s="88"/>
      <c r="AD6" s="80"/>
      <c r="AE6" s="89">
        <v>400604</v>
      </c>
      <c r="AH6" s="80">
        <f>ROUND(AE6/Y6*100,1)</f>
        <v>100.6</v>
      </c>
    </row>
    <row r="7" spans="1:38" ht="20.25" customHeight="1">
      <c r="B7" s="509"/>
      <c r="C7" s="251"/>
      <c r="D7" s="252" t="s">
        <v>131</v>
      </c>
      <c r="E7" s="253"/>
      <c r="F7" s="77"/>
      <c r="G7" s="89">
        <v>1304</v>
      </c>
      <c r="H7" s="79"/>
      <c r="I7" s="79"/>
      <c r="J7" s="80">
        <v>101.5</v>
      </c>
      <c r="K7" s="86"/>
      <c r="L7" s="165"/>
      <c r="M7" s="89">
        <v>1321</v>
      </c>
      <c r="N7" s="87"/>
      <c r="O7" s="87"/>
      <c r="P7" s="91">
        <v>101.3</v>
      </c>
      <c r="Q7" s="91"/>
      <c r="R7" s="90"/>
      <c r="S7" s="89">
        <v>1407</v>
      </c>
      <c r="T7" s="79"/>
      <c r="U7" s="79"/>
      <c r="V7" s="80">
        <v>106.5</v>
      </c>
      <c r="W7" s="88"/>
      <c r="X7" s="80"/>
      <c r="Y7" s="89">
        <v>1415</v>
      </c>
      <c r="Z7" s="79"/>
      <c r="AA7" s="79"/>
      <c r="AB7" s="80">
        <v>100.6</v>
      </c>
      <c r="AC7" s="88"/>
      <c r="AD7" s="80"/>
      <c r="AE7" s="89">
        <v>1442</v>
      </c>
      <c r="AH7" s="80">
        <f t="shared" ref="AH7:AH13" si="0">ROUND(AE7/Y7*100,1)</f>
        <v>101.9</v>
      </c>
    </row>
    <row r="8" spans="1:38" ht="20.25" customHeight="1">
      <c r="B8" s="509"/>
      <c r="C8" s="251"/>
      <c r="D8" s="252" t="s">
        <v>132</v>
      </c>
      <c r="E8" s="253"/>
      <c r="F8" s="77"/>
      <c r="G8" s="89">
        <v>71557</v>
      </c>
      <c r="H8" s="79"/>
      <c r="I8" s="79"/>
      <c r="J8" s="80">
        <v>101.5</v>
      </c>
      <c r="K8" s="86"/>
      <c r="L8" s="165"/>
      <c r="M8" s="89">
        <v>73214</v>
      </c>
      <c r="N8" s="87"/>
      <c r="O8" s="87"/>
      <c r="P8" s="91">
        <v>102.3</v>
      </c>
      <c r="Q8" s="91"/>
      <c r="R8" s="90"/>
      <c r="S8" s="89">
        <v>73634</v>
      </c>
      <c r="T8" s="79"/>
      <c r="U8" s="79"/>
      <c r="V8" s="80">
        <v>100.6</v>
      </c>
      <c r="W8" s="88"/>
      <c r="X8" s="80"/>
      <c r="Y8" s="89">
        <v>74820</v>
      </c>
      <c r="Z8" s="79"/>
      <c r="AA8" s="79"/>
      <c r="AB8" s="80">
        <v>101.6</v>
      </c>
      <c r="AC8" s="88"/>
      <c r="AD8" s="80"/>
      <c r="AE8" s="89">
        <v>75998</v>
      </c>
      <c r="AH8" s="80">
        <f t="shared" si="0"/>
        <v>101.6</v>
      </c>
      <c r="AL8" s="97"/>
    </row>
    <row r="9" spans="1:38" s="254" customFormat="1" ht="20.25" customHeight="1">
      <c r="B9" s="510"/>
      <c r="C9" s="255"/>
      <c r="D9" s="256" t="s">
        <v>124</v>
      </c>
      <c r="E9" s="257"/>
      <c r="F9" s="123"/>
      <c r="G9" s="258">
        <v>451695</v>
      </c>
      <c r="H9" s="125"/>
      <c r="I9" s="125"/>
      <c r="J9" s="126">
        <v>102.6</v>
      </c>
      <c r="K9" s="127"/>
      <c r="L9" s="166"/>
      <c r="M9" s="259">
        <v>461285</v>
      </c>
      <c r="N9" s="183"/>
      <c r="O9" s="183"/>
      <c r="P9" s="170">
        <v>102.1</v>
      </c>
      <c r="Q9" s="170"/>
      <c r="R9" s="171"/>
      <c r="S9" s="260">
        <v>468955</v>
      </c>
      <c r="T9" s="125"/>
      <c r="U9" s="125"/>
      <c r="V9" s="126">
        <v>101.7</v>
      </c>
      <c r="W9" s="128"/>
      <c r="X9" s="126"/>
      <c r="Y9" s="260">
        <v>474260</v>
      </c>
      <c r="Z9" s="125"/>
      <c r="AA9" s="125"/>
      <c r="AB9" s="126">
        <v>101.1</v>
      </c>
      <c r="AC9" s="128"/>
      <c r="AD9" s="126"/>
      <c r="AE9" s="260">
        <f>SUM(AE6:AE8)</f>
        <v>478044</v>
      </c>
      <c r="AF9" s="125"/>
      <c r="AG9" s="125"/>
      <c r="AH9" s="126">
        <f t="shared" si="0"/>
        <v>100.8</v>
      </c>
      <c r="AI9" s="126"/>
    </row>
    <row r="10" spans="1:38" ht="20.25" customHeight="1">
      <c r="B10" s="511" t="s">
        <v>133</v>
      </c>
      <c r="C10" s="261"/>
      <c r="D10" s="262" t="s">
        <v>134</v>
      </c>
      <c r="E10" s="111"/>
      <c r="F10" s="77"/>
      <c r="G10" s="89">
        <v>140445</v>
      </c>
      <c r="H10" s="87"/>
      <c r="I10" s="87"/>
      <c r="J10" s="80">
        <v>98.4</v>
      </c>
      <c r="K10" s="86"/>
      <c r="L10" s="165"/>
      <c r="M10" s="89">
        <v>140502</v>
      </c>
      <c r="N10" s="87"/>
      <c r="O10" s="87"/>
      <c r="P10" s="91">
        <v>100</v>
      </c>
      <c r="Q10" s="91"/>
      <c r="R10" s="90"/>
      <c r="S10" s="89">
        <v>137465</v>
      </c>
      <c r="T10" s="87"/>
      <c r="U10" s="87"/>
      <c r="V10" s="80">
        <v>97.8</v>
      </c>
      <c r="W10" s="88"/>
      <c r="X10" s="91"/>
      <c r="Y10" s="89">
        <v>137564</v>
      </c>
      <c r="Z10" s="87"/>
      <c r="AA10" s="87"/>
      <c r="AB10" s="80">
        <v>100.1</v>
      </c>
      <c r="AC10" s="88"/>
      <c r="AD10" s="91"/>
      <c r="AE10" s="89">
        <v>139428</v>
      </c>
      <c r="AF10" s="87"/>
      <c r="AG10" s="87"/>
      <c r="AH10" s="80">
        <f t="shared" si="0"/>
        <v>101.4</v>
      </c>
    </row>
    <row r="11" spans="1:38" ht="20.25" customHeight="1">
      <c r="B11" s="512"/>
      <c r="C11" s="251"/>
      <c r="D11" s="252" t="s">
        <v>135</v>
      </c>
      <c r="E11" s="253"/>
      <c r="F11" s="77"/>
      <c r="G11" s="89">
        <v>8818</v>
      </c>
      <c r="H11" s="87"/>
      <c r="I11" s="87"/>
      <c r="J11" s="80">
        <v>110.3</v>
      </c>
      <c r="K11" s="86"/>
      <c r="L11" s="165"/>
      <c r="M11" s="114">
        <v>8202</v>
      </c>
      <c r="N11" s="87"/>
      <c r="O11" s="87"/>
      <c r="P11" s="91">
        <v>93</v>
      </c>
      <c r="Q11" s="91"/>
      <c r="R11" s="90"/>
      <c r="S11" s="114">
        <v>6738</v>
      </c>
      <c r="T11" s="87"/>
      <c r="U11" s="87"/>
      <c r="V11" s="80">
        <v>82.2</v>
      </c>
      <c r="W11" s="88"/>
      <c r="X11" s="91"/>
      <c r="Y11" s="114">
        <v>6125</v>
      </c>
      <c r="Z11" s="87"/>
      <c r="AA11" s="87"/>
      <c r="AB11" s="80">
        <v>90.9</v>
      </c>
      <c r="AC11" s="88"/>
      <c r="AD11" s="91"/>
      <c r="AE11" s="114">
        <v>6700</v>
      </c>
      <c r="AF11" s="87"/>
      <c r="AG11" s="87"/>
      <c r="AH11" s="80">
        <f t="shared" si="0"/>
        <v>109.4</v>
      </c>
    </row>
    <row r="12" spans="1:38" s="254" customFormat="1" ht="20.25" customHeight="1">
      <c r="B12" s="513"/>
      <c r="C12" s="263"/>
      <c r="D12" s="264" t="s">
        <v>124</v>
      </c>
      <c r="E12" s="265"/>
      <c r="F12" s="129"/>
      <c r="G12" s="266">
        <v>149263</v>
      </c>
      <c r="H12" s="131"/>
      <c r="I12" s="131"/>
      <c r="J12" s="126">
        <v>99</v>
      </c>
      <c r="K12" s="133"/>
      <c r="L12" s="167"/>
      <c r="M12" s="266">
        <v>148704</v>
      </c>
      <c r="N12" s="131"/>
      <c r="O12" s="131"/>
      <c r="P12" s="170">
        <v>99.6</v>
      </c>
      <c r="Q12" s="132"/>
      <c r="R12" s="130"/>
      <c r="S12" s="266">
        <v>144203</v>
      </c>
      <c r="T12" s="131"/>
      <c r="U12" s="131"/>
      <c r="V12" s="126">
        <v>97</v>
      </c>
      <c r="W12" s="134"/>
      <c r="X12" s="132"/>
      <c r="Y12" s="266">
        <v>143689</v>
      </c>
      <c r="Z12" s="131"/>
      <c r="AA12" s="131"/>
      <c r="AB12" s="126">
        <v>99.6</v>
      </c>
      <c r="AC12" s="134"/>
      <c r="AD12" s="132"/>
      <c r="AE12" s="266">
        <f>SUM(AE10:AE11)</f>
        <v>146128</v>
      </c>
      <c r="AF12" s="131"/>
      <c r="AG12" s="131"/>
      <c r="AH12" s="126">
        <f t="shared" si="0"/>
        <v>101.7</v>
      </c>
      <c r="AI12" s="126"/>
    </row>
    <row r="13" spans="1:38" s="254" customFormat="1" ht="20.25" customHeight="1" thickBot="1">
      <c r="A13" s="267"/>
      <c r="B13" s="514" t="s">
        <v>136</v>
      </c>
      <c r="C13" s="514"/>
      <c r="D13" s="514"/>
      <c r="E13" s="268"/>
      <c r="F13" s="135"/>
      <c r="G13" s="137">
        <v>600958</v>
      </c>
      <c r="H13" s="137"/>
      <c r="I13" s="137"/>
      <c r="J13" s="145">
        <v>101.7</v>
      </c>
      <c r="K13" s="139"/>
      <c r="L13" s="168"/>
      <c r="M13" s="137">
        <v>609989</v>
      </c>
      <c r="N13" s="137"/>
      <c r="O13" s="137"/>
      <c r="P13" s="145">
        <v>101.5</v>
      </c>
      <c r="Q13" s="138"/>
      <c r="R13" s="136"/>
      <c r="S13" s="137">
        <v>613158</v>
      </c>
      <c r="T13" s="137"/>
      <c r="U13" s="137"/>
      <c r="V13" s="145">
        <v>100.5</v>
      </c>
      <c r="W13" s="140"/>
      <c r="X13" s="138"/>
      <c r="Y13" s="137">
        <v>617949</v>
      </c>
      <c r="Z13" s="137"/>
      <c r="AA13" s="137"/>
      <c r="AB13" s="145">
        <v>100.8</v>
      </c>
      <c r="AC13" s="140"/>
      <c r="AD13" s="138"/>
      <c r="AE13" s="137">
        <f>AE9+AE12</f>
        <v>624172</v>
      </c>
      <c r="AF13" s="137"/>
      <c r="AG13" s="137"/>
      <c r="AH13" s="145">
        <f t="shared" si="0"/>
        <v>101</v>
      </c>
      <c r="AI13" s="138"/>
    </row>
    <row r="14" spans="1:38" ht="17.25" customHeight="1">
      <c r="A14" s="516" t="s">
        <v>197</v>
      </c>
      <c r="B14" s="516"/>
      <c r="C14" s="516"/>
      <c r="D14" s="516"/>
      <c r="E14" s="516"/>
      <c r="F14" s="516"/>
      <c r="G14" s="516"/>
      <c r="H14" s="516"/>
      <c r="I14" s="516"/>
      <c r="J14" s="516"/>
      <c r="K14" s="516"/>
      <c r="L14" s="516"/>
      <c r="M14" s="516"/>
      <c r="N14" s="516"/>
      <c r="O14" s="516"/>
      <c r="P14" s="516"/>
      <c r="Q14" s="516"/>
      <c r="R14" s="172"/>
      <c r="S14" s="94"/>
      <c r="T14" s="93"/>
      <c r="U14" s="93"/>
      <c r="V14" s="95"/>
      <c r="W14" s="93"/>
      <c r="X14" s="93"/>
      <c r="Y14" s="94"/>
      <c r="Z14" s="93"/>
      <c r="AA14" s="93"/>
      <c r="AB14" s="95"/>
      <c r="AC14" s="93"/>
    </row>
    <row r="15" spans="1:38" ht="17.25" customHeight="1">
      <c r="A15" s="517"/>
      <c r="B15" s="517"/>
      <c r="C15" s="517"/>
      <c r="D15" s="517"/>
      <c r="E15" s="517"/>
      <c r="F15" s="517"/>
      <c r="G15" s="517"/>
      <c r="H15" s="517"/>
      <c r="I15" s="517"/>
      <c r="J15" s="517"/>
      <c r="K15" s="517"/>
      <c r="L15" s="517"/>
      <c r="M15" s="517"/>
      <c r="N15" s="517"/>
      <c r="O15" s="517"/>
      <c r="P15" s="517"/>
      <c r="Q15" s="517"/>
      <c r="R15" s="87"/>
      <c r="T15" s="79"/>
      <c r="U15" s="79"/>
      <c r="V15" s="79"/>
      <c r="W15" s="79"/>
      <c r="X15" s="79"/>
      <c r="Z15" s="79"/>
      <c r="AA15" s="79"/>
      <c r="AB15" s="79"/>
    </row>
    <row r="16" spans="1:38" ht="17.25" customHeight="1">
      <c r="A16" s="517"/>
      <c r="B16" s="517"/>
      <c r="C16" s="517"/>
      <c r="D16" s="517"/>
      <c r="E16" s="517"/>
      <c r="F16" s="517"/>
      <c r="G16" s="517"/>
      <c r="H16" s="517"/>
      <c r="I16" s="517"/>
      <c r="J16" s="517"/>
      <c r="K16" s="517"/>
      <c r="L16" s="517"/>
      <c r="M16" s="517"/>
      <c r="N16" s="517"/>
      <c r="O16" s="517"/>
      <c r="P16" s="517"/>
      <c r="Q16" s="517"/>
      <c r="R16" s="87"/>
      <c r="T16" s="79"/>
      <c r="U16" s="79"/>
      <c r="V16" s="79"/>
      <c r="W16" s="79"/>
      <c r="X16" s="79"/>
      <c r="Z16" s="79"/>
      <c r="AA16" s="79"/>
      <c r="AB16" s="79"/>
    </row>
    <row r="17" spans="1:37" ht="15.75" customHeight="1">
      <c r="A17" s="269"/>
      <c r="B17" s="269"/>
      <c r="C17" s="269"/>
      <c r="D17" s="269"/>
      <c r="E17" s="269"/>
      <c r="F17" s="269"/>
      <c r="G17" s="87"/>
      <c r="H17" s="79"/>
      <c r="I17" s="79"/>
      <c r="J17" s="79"/>
      <c r="K17" s="79"/>
      <c r="L17" s="79"/>
      <c r="N17" s="79"/>
      <c r="O17" s="79"/>
      <c r="P17" s="79"/>
      <c r="Q17" s="87"/>
      <c r="R17" s="87"/>
      <c r="T17" s="79"/>
      <c r="U17" s="79"/>
      <c r="V17" s="79"/>
      <c r="W17" s="79"/>
      <c r="X17" s="79"/>
      <c r="Z17" s="79"/>
      <c r="AA17" s="79"/>
      <c r="AB17" s="79"/>
    </row>
    <row r="18" spans="1:37" ht="22.5" customHeight="1" thickBot="1">
      <c r="B18" s="239" t="s">
        <v>148</v>
      </c>
      <c r="AI18" s="98" t="s">
        <v>145</v>
      </c>
    </row>
    <row r="19" spans="1:37" ht="22.5" customHeight="1">
      <c r="A19" s="241"/>
      <c r="B19" s="241"/>
      <c r="C19" s="241"/>
      <c r="D19" s="241"/>
      <c r="E19" s="241"/>
      <c r="F19" s="500" t="str">
        <f>F2</f>
        <v>平成30年度</v>
      </c>
      <c r="G19" s="501"/>
      <c r="H19" s="501"/>
      <c r="I19" s="501"/>
      <c r="J19" s="501"/>
      <c r="K19" s="502"/>
      <c r="L19" s="515" t="str">
        <f>L2</f>
        <v>令和元年度</v>
      </c>
      <c r="M19" s="515"/>
      <c r="N19" s="515"/>
      <c r="O19" s="515"/>
      <c r="P19" s="515"/>
      <c r="Q19" s="500"/>
      <c r="R19" s="502" t="str">
        <f>R2</f>
        <v>令和２年度</v>
      </c>
      <c r="S19" s="515"/>
      <c r="T19" s="515"/>
      <c r="U19" s="515"/>
      <c r="V19" s="515"/>
      <c r="W19" s="515"/>
      <c r="X19" s="500" t="str">
        <f>X2</f>
        <v>令和３年度</v>
      </c>
      <c r="Y19" s="501"/>
      <c r="Z19" s="501"/>
      <c r="AA19" s="501"/>
      <c r="AB19" s="501"/>
      <c r="AC19" s="502"/>
      <c r="AD19" s="500" t="str">
        <f>AD2</f>
        <v>令和４年度</v>
      </c>
      <c r="AE19" s="501"/>
      <c r="AF19" s="501"/>
      <c r="AG19" s="501"/>
      <c r="AH19" s="501"/>
      <c r="AI19" s="501"/>
    </row>
    <row r="20" spans="1:37" ht="19.5" customHeight="1">
      <c r="A20" s="97"/>
      <c r="D20" s="97"/>
      <c r="E20" s="97"/>
      <c r="F20" s="99"/>
      <c r="G20" s="503" t="s">
        <v>2</v>
      </c>
      <c r="H20" s="106"/>
      <c r="I20" s="173"/>
      <c r="J20" s="505" t="s">
        <v>0</v>
      </c>
      <c r="K20" s="103"/>
      <c r="L20" s="100"/>
      <c r="M20" s="503" t="s">
        <v>2</v>
      </c>
      <c r="N20" s="104"/>
      <c r="O20" s="242"/>
      <c r="P20" s="505" t="s">
        <v>0</v>
      </c>
      <c r="Q20" s="173"/>
      <c r="R20" s="173"/>
      <c r="S20" s="503" t="s">
        <v>2</v>
      </c>
      <c r="T20" s="104"/>
      <c r="U20" s="242"/>
      <c r="V20" s="505" t="s">
        <v>0</v>
      </c>
      <c r="W20" s="106"/>
      <c r="X20" s="100"/>
      <c r="Y20" s="503" t="s">
        <v>2</v>
      </c>
      <c r="Z20" s="243"/>
      <c r="AA20" s="244"/>
      <c r="AB20" s="505" t="s">
        <v>0</v>
      </c>
      <c r="AC20" s="245"/>
      <c r="AD20" s="72"/>
      <c r="AE20" s="503" t="s">
        <v>2</v>
      </c>
      <c r="AF20" s="73"/>
      <c r="AG20" s="74"/>
      <c r="AH20" s="505" t="s">
        <v>0</v>
      </c>
      <c r="AI20" s="224"/>
    </row>
    <row r="21" spans="1:37" ht="27.75" customHeight="1">
      <c r="A21" s="246"/>
      <c r="B21" s="246"/>
      <c r="C21" s="246"/>
      <c r="D21" s="246"/>
      <c r="E21" s="246"/>
      <c r="F21" s="110"/>
      <c r="G21" s="504"/>
      <c r="H21" s="112"/>
      <c r="I21" s="111"/>
      <c r="J21" s="506"/>
      <c r="K21" s="112"/>
      <c r="L21" s="111"/>
      <c r="M21" s="504"/>
      <c r="N21" s="247"/>
      <c r="O21" s="248"/>
      <c r="P21" s="506"/>
      <c r="Q21" s="111"/>
      <c r="R21" s="111"/>
      <c r="S21" s="504"/>
      <c r="T21" s="247"/>
      <c r="U21" s="248"/>
      <c r="V21" s="506"/>
      <c r="W21" s="112"/>
      <c r="X21" s="111"/>
      <c r="Y21" s="504"/>
      <c r="Z21" s="249"/>
      <c r="AA21" s="250"/>
      <c r="AB21" s="506"/>
      <c r="AC21" s="225"/>
      <c r="AD21" s="75"/>
      <c r="AE21" s="504"/>
      <c r="AF21" s="76"/>
      <c r="AG21" s="223"/>
      <c r="AH21" s="506"/>
      <c r="AI21" s="225"/>
    </row>
    <row r="22" spans="1:37" ht="20.25" customHeight="1">
      <c r="B22" s="508" t="s">
        <v>167</v>
      </c>
      <c r="C22" s="251"/>
      <c r="D22" s="252" t="s">
        <v>129</v>
      </c>
      <c r="E22" s="111"/>
      <c r="F22" s="77"/>
      <c r="G22" s="82">
        <v>8206605</v>
      </c>
      <c r="H22" s="82"/>
      <c r="I22" s="82"/>
      <c r="J22" s="169">
        <v>102.3</v>
      </c>
      <c r="K22" s="81"/>
      <c r="L22" s="78"/>
      <c r="M22" s="92">
        <v>11144037</v>
      </c>
      <c r="N22" s="87"/>
      <c r="O22" s="87"/>
      <c r="P22" s="91">
        <v>135.80000000000001</v>
      </c>
      <c r="Q22" s="90"/>
      <c r="R22" s="90"/>
      <c r="S22" s="85">
        <v>11343671</v>
      </c>
      <c r="T22" s="79"/>
      <c r="U22" s="79"/>
      <c r="V22" s="80">
        <v>101.8</v>
      </c>
      <c r="W22" s="84"/>
      <c r="X22" s="78"/>
      <c r="Y22" s="85">
        <v>11520770</v>
      </c>
      <c r="Z22" s="79"/>
      <c r="AA22" s="79"/>
      <c r="AB22" s="80">
        <v>101.6</v>
      </c>
      <c r="AC22" s="84"/>
      <c r="AD22" s="80"/>
      <c r="AE22" s="85">
        <v>11340142</v>
      </c>
      <c r="AH22" s="80">
        <f t="shared" ref="AH22:AH30" si="1">ROUND(AE22/Y22*100,1)</f>
        <v>98.4</v>
      </c>
      <c r="AK22" s="270"/>
    </row>
    <row r="23" spans="1:37" ht="20.25" customHeight="1">
      <c r="B23" s="509"/>
      <c r="C23" s="251"/>
      <c r="D23" s="252" t="s">
        <v>130</v>
      </c>
      <c r="E23" s="253"/>
      <c r="F23" s="77"/>
      <c r="G23" s="87">
        <v>57784107</v>
      </c>
      <c r="H23" s="87"/>
      <c r="I23" s="87"/>
      <c r="J23" s="91">
        <v>135.80000000000001</v>
      </c>
      <c r="K23" s="86"/>
      <c r="L23" s="78"/>
      <c r="M23" s="92">
        <v>58815273</v>
      </c>
      <c r="N23" s="87"/>
      <c r="O23" s="87"/>
      <c r="P23" s="91">
        <v>101.8</v>
      </c>
      <c r="Q23" s="90"/>
      <c r="R23" s="90"/>
      <c r="S23" s="89">
        <v>59661439</v>
      </c>
      <c r="T23" s="79"/>
      <c r="U23" s="79"/>
      <c r="V23" s="80">
        <v>101.4</v>
      </c>
      <c r="W23" s="88"/>
      <c r="X23" s="78"/>
      <c r="Y23" s="89">
        <v>58930410</v>
      </c>
      <c r="Z23" s="79"/>
      <c r="AA23" s="79"/>
      <c r="AB23" s="80">
        <v>98.8</v>
      </c>
      <c r="AC23" s="88"/>
      <c r="AD23" s="80"/>
      <c r="AE23" s="89">
        <v>59837731</v>
      </c>
      <c r="AH23" s="80">
        <f t="shared" si="1"/>
        <v>101.5</v>
      </c>
      <c r="AK23" s="270"/>
    </row>
    <row r="24" spans="1:37" ht="20.25" customHeight="1">
      <c r="B24" s="509"/>
      <c r="C24" s="251"/>
      <c r="D24" s="252" t="s">
        <v>131</v>
      </c>
      <c r="E24" s="253"/>
      <c r="F24" s="77"/>
      <c r="G24" s="87">
        <v>677790</v>
      </c>
      <c r="H24" s="87"/>
      <c r="I24" s="87"/>
      <c r="J24" s="91">
        <v>113.4</v>
      </c>
      <c r="K24" s="86"/>
      <c r="L24" s="78"/>
      <c r="M24" s="202">
        <v>613288</v>
      </c>
      <c r="N24" s="87"/>
      <c r="O24" s="87"/>
      <c r="P24" s="91">
        <v>90.5</v>
      </c>
      <c r="Q24" s="90"/>
      <c r="R24" s="90"/>
      <c r="S24" s="89">
        <v>609845</v>
      </c>
      <c r="T24" s="79"/>
      <c r="U24" s="79"/>
      <c r="V24" s="80">
        <v>99.4</v>
      </c>
      <c r="W24" s="88"/>
      <c r="X24" s="78"/>
      <c r="Y24" s="89">
        <v>717487</v>
      </c>
      <c r="Z24" s="79"/>
      <c r="AA24" s="79"/>
      <c r="AB24" s="80">
        <v>117.7</v>
      </c>
      <c r="AC24" s="88"/>
      <c r="AD24" s="80"/>
      <c r="AE24" s="89">
        <v>594040</v>
      </c>
      <c r="AH24" s="80">
        <f t="shared" si="1"/>
        <v>82.8</v>
      </c>
      <c r="AK24" s="270"/>
    </row>
    <row r="25" spans="1:37" ht="20.25" customHeight="1">
      <c r="B25" s="509"/>
      <c r="C25" s="251"/>
      <c r="D25" s="252" t="s">
        <v>132</v>
      </c>
      <c r="E25" s="253"/>
      <c r="F25" s="77"/>
      <c r="G25" s="87">
        <v>3288440</v>
      </c>
      <c r="H25" s="87"/>
      <c r="I25" s="87"/>
      <c r="J25" s="91">
        <v>133.69999999999999</v>
      </c>
      <c r="K25" s="86"/>
      <c r="L25" s="78"/>
      <c r="M25" s="202">
        <v>3279470</v>
      </c>
      <c r="N25" s="87"/>
      <c r="O25" s="87"/>
      <c r="P25" s="91">
        <v>99.7</v>
      </c>
      <c r="Q25" s="90"/>
      <c r="R25" s="90"/>
      <c r="S25" s="89">
        <v>3284415</v>
      </c>
      <c r="T25" s="79"/>
      <c r="U25" s="79"/>
      <c r="V25" s="80">
        <v>100.2</v>
      </c>
      <c r="W25" s="88"/>
      <c r="X25" s="78"/>
      <c r="Y25" s="89">
        <v>3299549</v>
      </c>
      <c r="Z25" s="79"/>
      <c r="AA25" s="79"/>
      <c r="AB25" s="80">
        <v>100.5</v>
      </c>
      <c r="AC25" s="88"/>
      <c r="AD25" s="80"/>
      <c r="AE25" s="89">
        <v>3305591</v>
      </c>
      <c r="AH25" s="80">
        <f t="shared" si="1"/>
        <v>100.2</v>
      </c>
      <c r="AK25" s="270"/>
    </row>
    <row r="26" spans="1:37" s="254" customFormat="1" ht="20.25" customHeight="1">
      <c r="B26" s="510"/>
      <c r="C26" s="255"/>
      <c r="D26" s="256" t="s">
        <v>124</v>
      </c>
      <c r="E26" s="257"/>
      <c r="F26" s="123"/>
      <c r="G26" s="183">
        <v>69956942</v>
      </c>
      <c r="H26" s="183"/>
      <c r="I26" s="183"/>
      <c r="J26" s="170">
        <v>130.4</v>
      </c>
      <c r="K26" s="127"/>
      <c r="L26" s="124"/>
      <c r="M26" s="271">
        <v>73852068</v>
      </c>
      <c r="N26" s="183"/>
      <c r="O26" s="183"/>
      <c r="P26" s="170">
        <v>105.6</v>
      </c>
      <c r="Q26" s="171"/>
      <c r="R26" s="171"/>
      <c r="S26" s="258">
        <v>74899370</v>
      </c>
      <c r="T26" s="125"/>
      <c r="U26" s="125"/>
      <c r="V26" s="126">
        <v>101.4</v>
      </c>
      <c r="W26" s="128"/>
      <c r="X26" s="124"/>
      <c r="Y26" s="260">
        <v>74468216</v>
      </c>
      <c r="Z26" s="125"/>
      <c r="AA26" s="125"/>
      <c r="AB26" s="126">
        <v>99.4</v>
      </c>
      <c r="AC26" s="128"/>
      <c r="AD26" s="126"/>
      <c r="AE26" s="260">
        <f>SUM(AE22:AE25)</f>
        <v>75077504</v>
      </c>
      <c r="AF26" s="125"/>
      <c r="AG26" s="125"/>
      <c r="AH26" s="126">
        <f t="shared" si="1"/>
        <v>100.8</v>
      </c>
      <c r="AI26" s="126"/>
      <c r="AK26" s="272"/>
    </row>
    <row r="27" spans="1:37" ht="20.25" customHeight="1">
      <c r="B27" s="511" t="s">
        <v>133</v>
      </c>
      <c r="C27" s="261"/>
      <c r="D27" s="262" t="s">
        <v>134</v>
      </c>
      <c r="E27" s="111"/>
      <c r="F27" s="77"/>
      <c r="G27" s="87">
        <v>16745980</v>
      </c>
      <c r="H27" s="87"/>
      <c r="I27" s="87"/>
      <c r="J27" s="91">
        <v>131.30000000000001</v>
      </c>
      <c r="K27" s="86"/>
      <c r="L27" s="90"/>
      <c r="M27" s="92">
        <v>16698738</v>
      </c>
      <c r="N27" s="87"/>
      <c r="O27" s="87"/>
      <c r="P27" s="91">
        <v>99.7</v>
      </c>
      <c r="Q27" s="90"/>
      <c r="R27" s="90"/>
      <c r="S27" s="89">
        <v>16773556</v>
      </c>
      <c r="T27" s="87"/>
      <c r="U27" s="87"/>
      <c r="V27" s="80">
        <v>100.4</v>
      </c>
      <c r="W27" s="88"/>
      <c r="X27" s="90"/>
      <c r="Y27" s="89">
        <v>16386552</v>
      </c>
      <c r="Z27" s="87"/>
      <c r="AA27" s="87"/>
      <c r="AB27" s="80">
        <v>97.7</v>
      </c>
      <c r="AC27" s="88"/>
      <c r="AD27" s="91"/>
      <c r="AE27" s="89">
        <v>17425175</v>
      </c>
      <c r="AF27" s="87"/>
      <c r="AG27" s="87"/>
      <c r="AH27" s="80">
        <f t="shared" si="1"/>
        <v>106.3</v>
      </c>
      <c r="AK27" s="270"/>
    </row>
    <row r="28" spans="1:37" ht="20.25" customHeight="1">
      <c r="B28" s="512"/>
      <c r="C28" s="251"/>
      <c r="D28" s="252" t="s">
        <v>135</v>
      </c>
      <c r="E28" s="253"/>
      <c r="F28" s="77"/>
      <c r="G28" s="87">
        <v>321404</v>
      </c>
      <c r="H28" s="87"/>
      <c r="I28" s="87"/>
      <c r="J28" s="91">
        <v>109.9</v>
      </c>
      <c r="K28" s="86"/>
      <c r="L28" s="90"/>
      <c r="M28" s="92">
        <v>398212</v>
      </c>
      <c r="N28" s="87"/>
      <c r="O28" s="87"/>
      <c r="P28" s="91">
        <v>123.9</v>
      </c>
      <c r="Q28" s="90"/>
      <c r="R28" s="90"/>
      <c r="S28" s="89">
        <v>296418</v>
      </c>
      <c r="T28" s="87"/>
      <c r="U28" s="87"/>
      <c r="V28" s="80">
        <v>74.400000000000006</v>
      </c>
      <c r="W28" s="88"/>
      <c r="X28" s="90"/>
      <c r="Y28" s="114">
        <v>303494</v>
      </c>
      <c r="Z28" s="87"/>
      <c r="AA28" s="87"/>
      <c r="AB28" s="80">
        <v>102.4</v>
      </c>
      <c r="AC28" s="88"/>
      <c r="AD28" s="91"/>
      <c r="AE28" s="114">
        <v>369865</v>
      </c>
      <c r="AF28" s="87"/>
      <c r="AG28" s="87"/>
      <c r="AH28" s="80">
        <f t="shared" si="1"/>
        <v>121.9</v>
      </c>
      <c r="AK28" s="270"/>
    </row>
    <row r="29" spans="1:37" s="254" customFormat="1" ht="20.25" customHeight="1">
      <c r="B29" s="513"/>
      <c r="C29" s="263"/>
      <c r="D29" s="264" t="s">
        <v>124</v>
      </c>
      <c r="E29" s="265"/>
      <c r="F29" s="129"/>
      <c r="G29" s="131">
        <v>17067384</v>
      </c>
      <c r="H29" s="131"/>
      <c r="I29" s="131"/>
      <c r="J29" s="170">
        <v>130.9</v>
      </c>
      <c r="K29" s="133"/>
      <c r="L29" s="130"/>
      <c r="M29" s="266">
        <v>17096950</v>
      </c>
      <c r="N29" s="131"/>
      <c r="O29" s="131"/>
      <c r="P29" s="170">
        <v>100.2</v>
      </c>
      <c r="Q29" s="130"/>
      <c r="R29" s="130"/>
      <c r="S29" s="266">
        <v>17069974</v>
      </c>
      <c r="T29" s="131"/>
      <c r="U29" s="131"/>
      <c r="V29" s="126">
        <v>99.8</v>
      </c>
      <c r="W29" s="134"/>
      <c r="X29" s="130"/>
      <c r="Y29" s="266">
        <v>16690046</v>
      </c>
      <c r="Z29" s="131"/>
      <c r="AA29" s="131"/>
      <c r="AB29" s="126">
        <v>97.8</v>
      </c>
      <c r="AC29" s="134"/>
      <c r="AD29" s="132"/>
      <c r="AE29" s="266">
        <f>SUM(AE27:AE28)</f>
        <v>17795040</v>
      </c>
      <c r="AF29" s="131"/>
      <c r="AG29" s="131"/>
      <c r="AH29" s="126">
        <f t="shared" si="1"/>
        <v>106.6</v>
      </c>
      <c r="AI29" s="126"/>
      <c r="AK29" s="272"/>
    </row>
    <row r="30" spans="1:37" s="254" customFormat="1" ht="20.25" customHeight="1" thickBot="1">
      <c r="A30" s="267"/>
      <c r="B30" s="514" t="s">
        <v>136</v>
      </c>
      <c r="C30" s="514"/>
      <c r="D30" s="514"/>
      <c r="E30" s="268"/>
      <c r="F30" s="135"/>
      <c r="G30" s="137">
        <v>87024326</v>
      </c>
      <c r="H30" s="137"/>
      <c r="I30" s="137"/>
      <c r="J30" s="145">
        <v>130.5</v>
      </c>
      <c r="K30" s="139"/>
      <c r="L30" s="136"/>
      <c r="M30" s="137">
        <v>90949018</v>
      </c>
      <c r="N30" s="137"/>
      <c r="O30" s="137"/>
      <c r="P30" s="145">
        <v>104.5</v>
      </c>
      <c r="Q30" s="136"/>
      <c r="R30" s="136"/>
      <c r="S30" s="137">
        <v>91969344</v>
      </c>
      <c r="T30" s="137"/>
      <c r="U30" s="137"/>
      <c r="V30" s="145">
        <v>101.1</v>
      </c>
      <c r="W30" s="140"/>
      <c r="X30" s="136"/>
      <c r="Y30" s="137">
        <v>91158262</v>
      </c>
      <c r="Z30" s="137"/>
      <c r="AA30" s="137"/>
      <c r="AB30" s="145">
        <v>99.1</v>
      </c>
      <c r="AC30" s="140"/>
      <c r="AD30" s="138"/>
      <c r="AE30" s="137">
        <f>AE26+AE29</f>
        <v>92872544</v>
      </c>
      <c r="AF30" s="137"/>
      <c r="AG30" s="137"/>
      <c r="AH30" s="145">
        <f t="shared" si="1"/>
        <v>101.9</v>
      </c>
      <c r="AI30" s="138"/>
      <c r="AK30" s="272"/>
    </row>
    <row r="31" spans="1:37" ht="12">
      <c r="A31" s="519" t="s">
        <v>169</v>
      </c>
      <c r="B31" s="519"/>
      <c r="C31" s="519"/>
      <c r="D31" s="519"/>
      <c r="E31" s="519"/>
      <c r="F31" s="519"/>
      <c r="G31" s="519"/>
      <c r="H31" s="519"/>
      <c r="I31" s="519"/>
      <c r="J31" s="519"/>
      <c r="K31" s="519"/>
      <c r="L31" s="519"/>
      <c r="M31" s="519"/>
      <c r="N31" s="519"/>
      <c r="O31" s="519"/>
      <c r="P31" s="519"/>
      <c r="Q31" s="519"/>
      <c r="R31" s="87"/>
      <c r="T31" s="79"/>
      <c r="U31" s="79"/>
      <c r="V31" s="79"/>
      <c r="W31" s="79"/>
      <c r="X31" s="79"/>
      <c r="Z31" s="79"/>
      <c r="AA31" s="79"/>
      <c r="AB31" s="79"/>
    </row>
    <row r="32" spans="1:37" ht="15.75" customHeight="1">
      <c r="A32" s="269"/>
      <c r="B32" s="269"/>
      <c r="C32" s="269"/>
      <c r="D32" s="269"/>
      <c r="E32" s="269"/>
      <c r="F32" s="269"/>
      <c r="G32" s="87"/>
      <c r="H32" s="79"/>
      <c r="I32" s="79"/>
      <c r="J32" s="79"/>
      <c r="K32" s="79"/>
      <c r="L32" s="79"/>
      <c r="N32" s="79"/>
      <c r="O32" s="79"/>
      <c r="P32" s="79"/>
      <c r="Q32" s="87"/>
      <c r="R32" s="87"/>
      <c r="T32" s="79"/>
      <c r="U32" s="79"/>
      <c r="V32" s="79"/>
      <c r="W32" s="79"/>
      <c r="X32" s="79"/>
      <c r="Z32" s="79"/>
      <c r="AA32" s="79"/>
      <c r="AB32" s="79"/>
    </row>
    <row r="33" spans="1:37" ht="22.5" customHeight="1" thickBot="1">
      <c r="A33" s="273"/>
      <c r="B33" s="239" t="s">
        <v>147</v>
      </c>
      <c r="AI33" s="98" t="s">
        <v>145</v>
      </c>
    </row>
    <row r="34" spans="1:37" ht="22.5" customHeight="1">
      <c r="B34" s="241"/>
      <c r="C34" s="241"/>
      <c r="D34" s="241"/>
      <c r="E34" s="241"/>
      <c r="F34" s="500" t="str">
        <f>F2</f>
        <v>平成30年度</v>
      </c>
      <c r="G34" s="501"/>
      <c r="H34" s="501"/>
      <c r="I34" s="501"/>
      <c r="J34" s="501"/>
      <c r="K34" s="502"/>
      <c r="L34" s="515" t="str">
        <f>L2</f>
        <v>令和元年度</v>
      </c>
      <c r="M34" s="515"/>
      <c r="N34" s="515"/>
      <c r="O34" s="515"/>
      <c r="P34" s="515"/>
      <c r="Q34" s="500"/>
      <c r="R34" s="502" t="str">
        <f>R2</f>
        <v>令和２年度</v>
      </c>
      <c r="S34" s="515"/>
      <c r="T34" s="515"/>
      <c r="U34" s="515"/>
      <c r="V34" s="515"/>
      <c r="W34" s="515"/>
      <c r="X34" s="500" t="str">
        <f>X2</f>
        <v>令和３年度</v>
      </c>
      <c r="Y34" s="501"/>
      <c r="Z34" s="501"/>
      <c r="AA34" s="501"/>
      <c r="AB34" s="501"/>
      <c r="AC34" s="502"/>
      <c r="AD34" s="500" t="str">
        <f>AD2</f>
        <v>令和４年度</v>
      </c>
      <c r="AE34" s="501"/>
      <c r="AF34" s="501"/>
      <c r="AG34" s="501"/>
      <c r="AH34" s="501"/>
      <c r="AI34" s="501"/>
    </row>
    <row r="35" spans="1:37" ht="19.5" customHeight="1">
      <c r="D35" s="97"/>
      <c r="E35" s="97"/>
      <c r="F35" s="99"/>
      <c r="G35" s="503" t="s">
        <v>2</v>
      </c>
      <c r="H35" s="101"/>
      <c r="I35" s="102"/>
      <c r="J35" s="505" t="s">
        <v>0</v>
      </c>
      <c r="K35" s="103"/>
      <c r="L35" s="100"/>
      <c r="M35" s="503" t="s">
        <v>2</v>
      </c>
      <c r="N35" s="101"/>
      <c r="O35" s="102"/>
      <c r="P35" s="505" t="s">
        <v>0</v>
      </c>
      <c r="Q35" s="173"/>
      <c r="R35" s="173"/>
      <c r="S35" s="503" t="s">
        <v>2</v>
      </c>
      <c r="T35" s="104"/>
      <c r="U35" s="105"/>
      <c r="V35" s="505" t="s">
        <v>0</v>
      </c>
      <c r="W35" s="106"/>
      <c r="X35" s="77"/>
      <c r="Y35" s="503" t="s">
        <v>2</v>
      </c>
      <c r="Z35" s="107"/>
      <c r="AA35" s="108"/>
      <c r="AB35" s="505" t="s">
        <v>0</v>
      </c>
      <c r="AC35" s="224"/>
      <c r="AD35" s="72"/>
      <c r="AE35" s="503" t="s">
        <v>2</v>
      </c>
      <c r="AF35" s="109"/>
      <c r="AG35" s="226"/>
      <c r="AH35" s="505" t="s">
        <v>168</v>
      </c>
      <c r="AI35" s="224"/>
    </row>
    <row r="36" spans="1:37" ht="27.75" customHeight="1">
      <c r="A36" s="246"/>
      <c r="B36" s="246"/>
      <c r="C36" s="246"/>
      <c r="D36" s="246"/>
      <c r="E36" s="246"/>
      <c r="F36" s="110"/>
      <c r="G36" s="504"/>
      <c r="H36" s="112"/>
      <c r="I36" s="111"/>
      <c r="J36" s="506"/>
      <c r="K36" s="112"/>
      <c r="L36" s="111"/>
      <c r="M36" s="504"/>
      <c r="N36" s="112"/>
      <c r="O36" s="111"/>
      <c r="P36" s="506"/>
      <c r="Q36" s="111"/>
      <c r="R36" s="111"/>
      <c r="S36" s="504"/>
      <c r="T36" s="112"/>
      <c r="U36" s="75"/>
      <c r="V36" s="506"/>
      <c r="W36" s="112"/>
      <c r="X36" s="75"/>
      <c r="Y36" s="504"/>
      <c r="Z36" s="223"/>
      <c r="AA36" s="113"/>
      <c r="AB36" s="506"/>
      <c r="AC36" s="225"/>
      <c r="AD36" s="75"/>
      <c r="AE36" s="504"/>
      <c r="AF36" s="76"/>
      <c r="AG36" s="223"/>
      <c r="AH36" s="506"/>
      <c r="AI36" s="225"/>
    </row>
    <row r="37" spans="1:37" ht="20.25" customHeight="1">
      <c r="B37" s="523" t="s">
        <v>137</v>
      </c>
      <c r="C37" s="274"/>
      <c r="D37" s="252" t="s">
        <v>138</v>
      </c>
      <c r="E37" s="111"/>
      <c r="F37" s="72"/>
      <c r="G37" s="83">
        <v>68475919</v>
      </c>
      <c r="H37" s="79"/>
      <c r="I37" s="79"/>
      <c r="J37" s="80">
        <v>131.19999999999999</v>
      </c>
      <c r="K37" s="81"/>
      <c r="L37" s="78"/>
      <c r="M37" s="92">
        <v>72342477</v>
      </c>
      <c r="N37" s="87"/>
      <c r="O37" s="87"/>
      <c r="P37" s="91">
        <v>105.6</v>
      </c>
      <c r="Q37" s="90"/>
      <c r="R37" s="90"/>
      <c r="S37" s="83">
        <v>73361529</v>
      </c>
      <c r="T37" s="79"/>
      <c r="U37" s="79"/>
      <c r="V37" s="80">
        <v>101.4</v>
      </c>
      <c r="W37" s="84"/>
      <c r="X37" s="78"/>
      <c r="Y37" s="85">
        <v>72916272</v>
      </c>
      <c r="Z37" s="79"/>
      <c r="AA37" s="79"/>
      <c r="AB37" s="80">
        <v>99.4</v>
      </c>
      <c r="AC37" s="84"/>
      <c r="AD37" s="78"/>
      <c r="AE37" s="85">
        <v>73517409</v>
      </c>
      <c r="AH37" s="80">
        <f t="shared" ref="AH37:AH45" si="2">ROUND(AE37/Y37*100,1)</f>
        <v>100.8</v>
      </c>
      <c r="AK37" s="270"/>
    </row>
    <row r="38" spans="1:37" ht="20.25" customHeight="1">
      <c r="B38" s="524"/>
      <c r="C38" s="274"/>
      <c r="D38" s="262" t="s">
        <v>139</v>
      </c>
      <c r="E38" s="111"/>
      <c r="F38" s="77"/>
      <c r="G38" s="83">
        <v>16675545</v>
      </c>
      <c r="H38" s="79"/>
      <c r="I38" s="79"/>
      <c r="J38" s="80">
        <v>131.9</v>
      </c>
      <c r="K38" s="86"/>
      <c r="L38" s="78"/>
      <c r="M38" s="92">
        <v>16706823</v>
      </c>
      <c r="N38" s="87"/>
      <c r="O38" s="87"/>
      <c r="P38" s="91">
        <v>100.2</v>
      </c>
      <c r="Q38" s="90"/>
      <c r="R38" s="90"/>
      <c r="S38" s="83">
        <v>16689482</v>
      </c>
      <c r="T38" s="79"/>
      <c r="U38" s="79"/>
      <c r="V38" s="80">
        <v>99.9</v>
      </c>
      <c r="W38" s="88"/>
      <c r="X38" s="78"/>
      <c r="Y38" s="89">
        <v>16312216</v>
      </c>
      <c r="Z38" s="79"/>
      <c r="AA38" s="79"/>
      <c r="AB38" s="80">
        <v>97.7</v>
      </c>
      <c r="AC38" s="88"/>
      <c r="AD38" s="78"/>
      <c r="AE38" s="89">
        <v>17411565</v>
      </c>
      <c r="AH38" s="80">
        <f t="shared" si="2"/>
        <v>106.7</v>
      </c>
      <c r="AK38" s="270"/>
    </row>
    <row r="39" spans="1:37" s="254" customFormat="1" ht="20.25" customHeight="1">
      <c r="B39" s="525"/>
      <c r="C39" s="263"/>
      <c r="D39" s="264" t="s">
        <v>124</v>
      </c>
      <c r="E39" s="265"/>
      <c r="F39" s="123"/>
      <c r="G39" s="258">
        <v>85151464</v>
      </c>
      <c r="H39" s="125"/>
      <c r="I39" s="125"/>
      <c r="J39" s="126">
        <v>131.30000000000001</v>
      </c>
      <c r="K39" s="127"/>
      <c r="L39" s="124"/>
      <c r="M39" s="271">
        <v>89049300</v>
      </c>
      <c r="N39" s="183"/>
      <c r="O39" s="183"/>
      <c r="P39" s="170">
        <v>104.6</v>
      </c>
      <c r="Q39" s="171"/>
      <c r="R39" s="171"/>
      <c r="S39" s="258">
        <v>90051011</v>
      </c>
      <c r="T39" s="125"/>
      <c r="U39" s="125"/>
      <c r="V39" s="126">
        <v>101.1</v>
      </c>
      <c r="W39" s="128"/>
      <c r="X39" s="124"/>
      <c r="Y39" s="275">
        <v>89228488</v>
      </c>
      <c r="Z39" s="125"/>
      <c r="AA39" s="125"/>
      <c r="AB39" s="126">
        <v>99.1</v>
      </c>
      <c r="AC39" s="128"/>
      <c r="AD39" s="124"/>
      <c r="AE39" s="275">
        <f>SUM(AE37:AE38)</f>
        <v>90928974</v>
      </c>
      <c r="AF39" s="125"/>
      <c r="AG39" s="125"/>
      <c r="AH39" s="126">
        <f t="shared" si="2"/>
        <v>101.9</v>
      </c>
      <c r="AI39" s="126"/>
      <c r="AK39" s="272"/>
    </row>
    <row r="40" spans="1:37" ht="20.25" customHeight="1">
      <c r="B40" s="523" t="s">
        <v>140</v>
      </c>
      <c r="C40" s="261"/>
      <c r="D40" s="262" t="s">
        <v>138</v>
      </c>
      <c r="E40" s="111"/>
      <c r="F40" s="77"/>
      <c r="G40" s="83">
        <v>1481023</v>
      </c>
      <c r="H40" s="79"/>
      <c r="I40" s="79"/>
      <c r="J40" s="80">
        <v>102.6</v>
      </c>
      <c r="K40" s="86"/>
      <c r="L40" s="78"/>
      <c r="M40" s="92">
        <v>1509591</v>
      </c>
      <c r="N40" s="87"/>
      <c r="O40" s="87"/>
      <c r="P40" s="91">
        <v>101.9</v>
      </c>
      <c r="Q40" s="90"/>
      <c r="R40" s="90"/>
      <c r="S40" s="83">
        <v>1537841</v>
      </c>
      <c r="T40" s="79"/>
      <c r="U40" s="79"/>
      <c r="V40" s="80">
        <v>101.9</v>
      </c>
      <c r="W40" s="88"/>
      <c r="X40" s="78"/>
      <c r="Y40" s="85">
        <v>1551943</v>
      </c>
      <c r="Z40" s="79"/>
      <c r="AA40" s="79"/>
      <c r="AB40" s="80">
        <v>100.9</v>
      </c>
      <c r="AC40" s="88"/>
      <c r="AD40" s="78"/>
      <c r="AE40" s="85">
        <v>1560095</v>
      </c>
      <c r="AH40" s="80">
        <f t="shared" si="2"/>
        <v>100.5</v>
      </c>
      <c r="AK40" s="270"/>
    </row>
    <row r="41" spans="1:37" ht="20.25" customHeight="1">
      <c r="B41" s="524"/>
      <c r="C41" s="261"/>
      <c r="D41" s="262" t="s">
        <v>139</v>
      </c>
      <c r="E41" s="253">
        <v>30</v>
      </c>
      <c r="F41" s="79">
        <v>402625</v>
      </c>
      <c r="G41" s="83">
        <v>391839</v>
      </c>
      <c r="H41" s="79"/>
      <c r="I41" s="79"/>
      <c r="J41" s="80">
        <v>97.3</v>
      </c>
      <c r="K41" s="86"/>
      <c r="L41" s="78"/>
      <c r="M41" s="92">
        <v>390127</v>
      </c>
      <c r="N41" s="87"/>
      <c r="O41" s="87"/>
      <c r="P41" s="91">
        <v>99.6</v>
      </c>
      <c r="Q41" s="90"/>
      <c r="R41" s="90"/>
      <c r="S41" s="83">
        <v>380492</v>
      </c>
      <c r="T41" s="79"/>
      <c r="U41" s="79"/>
      <c r="V41" s="80">
        <v>97.5</v>
      </c>
      <c r="W41" s="88"/>
      <c r="X41" s="78"/>
      <c r="Y41" s="89">
        <v>377831</v>
      </c>
      <c r="Z41" s="79"/>
      <c r="AA41" s="79"/>
      <c r="AB41" s="80">
        <v>99.3</v>
      </c>
      <c r="AC41" s="88"/>
      <c r="AD41" s="78"/>
      <c r="AE41" s="89">
        <v>383475</v>
      </c>
      <c r="AH41" s="80">
        <f t="shared" si="2"/>
        <v>101.5</v>
      </c>
      <c r="AK41" s="270"/>
    </row>
    <row r="42" spans="1:37" s="254" customFormat="1" ht="20.25" customHeight="1">
      <c r="B42" s="525"/>
      <c r="C42" s="263"/>
      <c r="D42" s="264" t="s">
        <v>124</v>
      </c>
      <c r="E42" s="265"/>
      <c r="F42" s="123"/>
      <c r="G42" s="258">
        <v>1872862</v>
      </c>
      <c r="H42" s="125"/>
      <c r="I42" s="125"/>
      <c r="J42" s="126">
        <v>101.5</v>
      </c>
      <c r="K42" s="127"/>
      <c r="L42" s="124"/>
      <c r="M42" s="271">
        <v>1899718</v>
      </c>
      <c r="N42" s="183"/>
      <c r="O42" s="183"/>
      <c r="P42" s="170">
        <v>101.4</v>
      </c>
      <c r="Q42" s="171"/>
      <c r="R42" s="171"/>
      <c r="S42" s="258">
        <v>1918333</v>
      </c>
      <c r="T42" s="125"/>
      <c r="U42" s="125"/>
      <c r="V42" s="126">
        <v>101</v>
      </c>
      <c r="W42" s="128"/>
      <c r="X42" s="124"/>
      <c r="Y42" s="275">
        <v>1929774</v>
      </c>
      <c r="Z42" s="125"/>
      <c r="AA42" s="125"/>
      <c r="AB42" s="126">
        <v>100.6</v>
      </c>
      <c r="AC42" s="128"/>
      <c r="AD42" s="124"/>
      <c r="AE42" s="275">
        <f>SUM(AE40:AE41)</f>
        <v>1943570</v>
      </c>
      <c r="AF42" s="125"/>
      <c r="AG42" s="125"/>
      <c r="AH42" s="126">
        <f t="shared" si="2"/>
        <v>100.7</v>
      </c>
      <c r="AI42" s="126"/>
      <c r="AK42" s="272"/>
    </row>
    <row r="43" spans="1:37" ht="20.25" customHeight="1">
      <c r="B43" s="520" t="s">
        <v>1</v>
      </c>
      <c r="C43" s="276"/>
      <c r="D43" s="262" t="s">
        <v>138</v>
      </c>
      <c r="E43" s="111"/>
      <c r="F43" s="77"/>
      <c r="G43" s="79">
        <v>69956942</v>
      </c>
      <c r="H43" s="79"/>
      <c r="I43" s="79"/>
      <c r="J43" s="80">
        <v>130.4</v>
      </c>
      <c r="K43" s="86"/>
      <c r="L43" s="78"/>
      <c r="M43" s="87">
        <v>73852068</v>
      </c>
      <c r="N43" s="87"/>
      <c r="O43" s="87"/>
      <c r="P43" s="91">
        <v>105.6</v>
      </c>
      <c r="Q43" s="90"/>
      <c r="R43" s="90"/>
      <c r="S43" s="79">
        <v>74899370</v>
      </c>
      <c r="T43" s="79"/>
      <c r="U43" s="79"/>
      <c r="V43" s="80">
        <v>101.4</v>
      </c>
      <c r="W43" s="88"/>
      <c r="X43" s="78"/>
      <c r="Y43" s="79">
        <v>74468216</v>
      </c>
      <c r="Z43" s="79"/>
      <c r="AA43" s="79"/>
      <c r="AB43" s="80">
        <v>99.4</v>
      </c>
      <c r="AC43" s="88"/>
      <c r="AD43" s="78"/>
      <c r="AE43" s="79">
        <f>$AE$26</f>
        <v>75077504</v>
      </c>
      <c r="AH43" s="80">
        <f t="shared" si="2"/>
        <v>100.8</v>
      </c>
    </row>
    <row r="44" spans="1:37" ht="20.25" customHeight="1">
      <c r="B44" s="521"/>
      <c r="C44" s="277"/>
      <c r="D44" s="278" t="s">
        <v>139</v>
      </c>
      <c r="E44" s="100"/>
      <c r="F44" s="77"/>
      <c r="G44" s="79">
        <v>17067384</v>
      </c>
      <c r="H44" s="79"/>
      <c r="I44" s="79"/>
      <c r="J44" s="80">
        <v>130.9</v>
      </c>
      <c r="K44" s="86"/>
      <c r="L44" s="78"/>
      <c r="M44" s="87">
        <v>17096950</v>
      </c>
      <c r="N44" s="87"/>
      <c r="O44" s="87"/>
      <c r="P44" s="91">
        <v>100.2</v>
      </c>
      <c r="Q44" s="90"/>
      <c r="R44" s="90"/>
      <c r="S44" s="79">
        <v>17069974</v>
      </c>
      <c r="T44" s="79"/>
      <c r="U44" s="79"/>
      <c r="V44" s="80">
        <v>99.8</v>
      </c>
      <c r="W44" s="88"/>
      <c r="X44" s="78"/>
      <c r="Y44" s="79">
        <v>16690046</v>
      </c>
      <c r="Z44" s="79"/>
      <c r="AA44" s="79"/>
      <c r="AB44" s="80">
        <v>97.8</v>
      </c>
      <c r="AC44" s="88"/>
      <c r="AD44" s="78"/>
      <c r="AE44" s="79">
        <f>$AE$29</f>
        <v>17795040</v>
      </c>
      <c r="AH44" s="80">
        <f t="shared" si="2"/>
        <v>106.6</v>
      </c>
    </row>
    <row r="45" spans="1:37" s="254" customFormat="1" ht="20.25" customHeight="1" thickBot="1">
      <c r="A45" s="267"/>
      <c r="B45" s="522" t="s">
        <v>125</v>
      </c>
      <c r="C45" s="522"/>
      <c r="D45" s="522"/>
      <c r="E45" s="279"/>
      <c r="F45" s="141"/>
      <c r="G45" s="143">
        <v>87024326</v>
      </c>
      <c r="H45" s="143"/>
      <c r="I45" s="143"/>
      <c r="J45" s="145">
        <v>130.5</v>
      </c>
      <c r="K45" s="144"/>
      <c r="L45" s="142"/>
      <c r="M45" s="143">
        <v>90949018</v>
      </c>
      <c r="N45" s="143"/>
      <c r="O45" s="143"/>
      <c r="P45" s="145">
        <v>104.5</v>
      </c>
      <c r="Q45" s="142"/>
      <c r="R45" s="142"/>
      <c r="S45" s="143">
        <v>91969344</v>
      </c>
      <c r="T45" s="143"/>
      <c r="U45" s="143"/>
      <c r="V45" s="145">
        <v>101.1</v>
      </c>
      <c r="W45" s="280"/>
      <c r="X45" s="142"/>
      <c r="Y45" s="143">
        <v>91158262</v>
      </c>
      <c r="Z45" s="143"/>
      <c r="AA45" s="143"/>
      <c r="AB45" s="145">
        <v>99.1</v>
      </c>
      <c r="AC45" s="280"/>
      <c r="AD45" s="142"/>
      <c r="AE45" s="143">
        <f>IF($AE$30=($AE$43+$AE$44),$AE$30,"SUMERROR")</f>
        <v>92872544</v>
      </c>
      <c r="AF45" s="143"/>
      <c r="AG45" s="143"/>
      <c r="AH45" s="145">
        <f t="shared" si="2"/>
        <v>101.9</v>
      </c>
      <c r="AI45" s="145"/>
    </row>
    <row r="46" spans="1:37" ht="12">
      <c r="A46" s="518" t="s">
        <v>169</v>
      </c>
      <c r="B46" s="518"/>
      <c r="C46" s="518"/>
      <c r="D46" s="518"/>
      <c r="E46" s="518"/>
      <c r="F46" s="518"/>
      <c r="G46" s="518"/>
      <c r="H46" s="518"/>
      <c r="I46" s="518"/>
      <c r="J46" s="518"/>
      <c r="K46" s="518"/>
      <c r="L46" s="518"/>
      <c r="M46" s="518"/>
      <c r="N46" s="518"/>
      <c r="O46" s="518"/>
      <c r="P46" s="518"/>
      <c r="Q46" s="518"/>
      <c r="R46" s="172"/>
      <c r="S46" s="94"/>
      <c r="T46" s="93"/>
      <c r="U46" s="93"/>
      <c r="V46" s="95"/>
      <c r="W46" s="93"/>
      <c r="X46" s="93"/>
      <c r="Y46" s="94"/>
      <c r="Z46" s="93"/>
      <c r="AA46" s="93"/>
      <c r="AB46" s="95"/>
      <c r="AC46" s="93"/>
    </row>
    <row r="47" spans="1:37" ht="22.5" customHeight="1">
      <c r="A47" s="281"/>
      <c r="B47" s="269"/>
      <c r="C47" s="269"/>
      <c r="D47" s="269"/>
      <c r="E47" s="269"/>
      <c r="F47" s="269"/>
      <c r="G47" s="87"/>
      <c r="H47" s="79"/>
      <c r="I47" s="79"/>
      <c r="J47" s="79"/>
      <c r="K47" s="79"/>
      <c r="L47" s="79"/>
      <c r="N47" s="79"/>
      <c r="O47" s="79"/>
      <c r="P47" s="79"/>
      <c r="Q47" s="87"/>
      <c r="R47" s="87"/>
      <c r="T47" s="79"/>
      <c r="U47" s="79"/>
      <c r="V47" s="79"/>
      <c r="W47" s="79"/>
      <c r="X47" s="79"/>
      <c r="Z47" s="79"/>
      <c r="AA47" s="79"/>
      <c r="AB47" s="79"/>
    </row>
  </sheetData>
  <mergeCells count="58">
    <mergeCell ref="A14:Q16"/>
    <mergeCell ref="A46:Q46"/>
    <mergeCell ref="A31:Q31"/>
    <mergeCell ref="B43:B44"/>
    <mergeCell ref="B45:D45"/>
    <mergeCell ref="B22:B26"/>
    <mergeCell ref="B27:B29"/>
    <mergeCell ref="B30:D30"/>
    <mergeCell ref="F34:K34"/>
    <mergeCell ref="L34:Q34"/>
    <mergeCell ref="B37:B39"/>
    <mergeCell ref="B40:B42"/>
    <mergeCell ref="G35:G36"/>
    <mergeCell ref="J35:J36"/>
    <mergeCell ref="M35:M36"/>
    <mergeCell ref="P35:P36"/>
    <mergeCell ref="V20:V21"/>
    <mergeCell ref="AH20:AH21"/>
    <mergeCell ref="AH35:AH36"/>
    <mergeCell ref="R34:W34"/>
    <mergeCell ref="X34:AC34"/>
    <mergeCell ref="AD34:AI34"/>
    <mergeCell ref="Y35:Y36"/>
    <mergeCell ref="AB35:AB36"/>
    <mergeCell ref="AE35:AE36"/>
    <mergeCell ref="S35:S36"/>
    <mergeCell ref="V35:V36"/>
    <mergeCell ref="B5:B9"/>
    <mergeCell ref="Y20:Y21"/>
    <mergeCell ref="AB20:AB21"/>
    <mergeCell ref="AE20:AE21"/>
    <mergeCell ref="B10:B12"/>
    <mergeCell ref="B13:D13"/>
    <mergeCell ref="F19:K19"/>
    <mergeCell ref="L19:Q19"/>
    <mergeCell ref="R19:W19"/>
    <mergeCell ref="X19:AC19"/>
    <mergeCell ref="AD19:AI19"/>
    <mergeCell ref="G20:G21"/>
    <mergeCell ref="J20:J21"/>
    <mergeCell ref="M20:M21"/>
    <mergeCell ref="P20:P21"/>
    <mergeCell ref="S20:S21"/>
    <mergeCell ref="V3:V4"/>
    <mergeCell ref="Y3:Y4"/>
    <mergeCell ref="AB3:AB4"/>
    <mergeCell ref="AE3:AE4"/>
    <mergeCell ref="AH3:AH4"/>
    <mergeCell ref="G3:G4"/>
    <mergeCell ref="J3:J4"/>
    <mergeCell ref="M3:M4"/>
    <mergeCell ref="P3:P4"/>
    <mergeCell ref="S3:S4"/>
    <mergeCell ref="F2:K2"/>
    <mergeCell ref="L2:Q2"/>
    <mergeCell ref="R2:W2"/>
    <mergeCell ref="X2:AC2"/>
    <mergeCell ref="AD2:AI2"/>
  </mergeCells>
  <phoneticPr fontId="3"/>
  <printOptions gridLinesSet="0"/>
  <pageMargins left="0.55118110236220474" right="0.55118110236220474" top="0.74803149606299213" bottom="0.94488188976377963" header="0.51181102362204722" footer="0.31496062992125984"/>
  <pageSetup paperSize="9" scale="83" firstPageNumber="36" fitToWidth="2" fitToHeight="0" orientation="portrait" blackAndWhite="1" r:id="rId1"/>
  <headerFooter scaleWithDoc="0" alignWithMargins="0">
    <oddFooter>&amp;C&amp;"游明朝,標準"&amp;10&amp;P</oddFooter>
  </headerFooter>
  <colBreaks count="1" manualBreakCount="1">
    <brk id="17"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41"/>
  <sheetViews>
    <sheetView view="pageBreakPreview" zoomScaleNormal="85" zoomScaleSheetLayoutView="100" workbookViewId="0">
      <selection activeCell="C25" sqref="C25:K25"/>
    </sheetView>
  </sheetViews>
  <sheetFormatPr defaultRowHeight="30" customHeight="1"/>
  <cols>
    <col min="1" max="1" width="18.875" style="14" customWidth="1"/>
    <col min="2" max="2" width="1.5" style="14" customWidth="1"/>
    <col min="3" max="3" width="0.625" style="14" customWidth="1"/>
    <col min="4" max="4" width="12.625" style="14" customWidth="1"/>
    <col min="5" max="6" width="0.625" style="14" customWidth="1"/>
    <col min="7" max="7" width="9.375" style="14" customWidth="1"/>
    <col min="8" max="9" width="0.625" style="14" customWidth="1"/>
    <col min="10" max="10" width="9.375" style="14" customWidth="1"/>
    <col min="11" max="12" width="0.625" style="14" customWidth="1"/>
    <col min="13" max="13" width="12.625" style="14" customWidth="1"/>
    <col min="14" max="15" width="0.625" style="14" customWidth="1"/>
    <col min="16" max="16" width="9.375" style="14" customWidth="1"/>
    <col min="17" max="18" width="0.625" style="14" customWidth="1"/>
    <col min="19" max="19" width="9.375" style="14" customWidth="1"/>
    <col min="20" max="21" width="0.625" style="14" customWidth="1"/>
    <col min="22" max="22" width="10.625" style="14" customWidth="1"/>
    <col min="23" max="24" width="0.625" style="14" customWidth="1"/>
    <col min="25" max="25" width="7.5" style="14" customWidth="1"/>
    <col min="26" max="27" width="0.625" style="14" customWidth="1"/>
    <col min="28" max="28" width="7.5" style="14" customWidth="1"/>
    <col min="29" max="30" width="0.625" style="14" customWidth="1"/>
    <col min="31" max="31" width="11.375" style="14" customWidth="1"/>
    <col min="32" max="33" width="0.625" style="14" customWidth="1"/>
    <col min="34" max="34" width="7.5" style="14" customWidth="1"/>
    <col min="35" max="36" width="0.625" style="14" customWidth="1"/>
    <col min="37" max="37" width="7.5" style="14" customWidth="1"/>
    <col min="38" max="39" width="0.625" style="14" customWidth="1"/>
    <col min="40" max="40" width="11.375" style="14" customWidth="1"/>
    <col min="41" max="42" width="0.625" style="14" customWidth="1"/>
    <col min="43" max="43" width="7.5" style="14" customWidth="1"/>
    <col min="44" max="45" width="0.625" style="14" customWidth="1"/>
    <col min="46" max="46" width="7.5" style="14" customWidth="1"/>
    <col min="47" max="47" width="0.625" style="14" customWidth="1"/>
    <col min="48" max="48" width="9" style="14"/>
    <col min="49" max="49" width="11" style="14" customWidth="1"/>
    <col min="50" max="16384" width="9" style="14"/>
  </cols>
  <sheetData>
    <row r="1" spans="1:49" ht="30.75" customHeight="1" thickBot="1">
      <c r="A1" s="6" t="s">
        <v>141</v>
      </c>
      <c r="B1" s="20"/>
      <c r="C1" s="20"/>
      <c r="AT1" s="21"/>
      <c r="AU1" s="21" t="s">
        <v>86</v>
      </c>
    </row>
    <row r="2" spans="1:49" ht="30.75" customHeight="1">
      <c r="A2" s="22"/>
      <c r="B2" s="22"/>
      <c r="C2" s="526" t="s">
        <v>195</v>
      </c>
      <c r="D2" s="527"/>
      <c r="E2" s="527"/>
      <c r="F2" s="527"/>
      <c r="G2" s="527"/>
      <c r="H2" s="527"/>
      <c r="I2" s="527"/>
      <c r="J2" s="527"/>
      <c r="K2" s="527"/>
      <c r="L2" s="526" t="s">
        <v>198</v>
      </c>
      <c r="M2" s="527"/>
      <c r="N2" s="527"/>
      <c r="O2" s="527"/>
      <c r="P2" s="527"/>
      <c r="Q2" s="527"/>
      <c r="R2" s="527"/>
      <c r="S2" s="527"/>
      <c r="T2" s="527"/>
      <c r="U2" s="527" t="s">
        <v>199</v>
      </c>
      <c r="V2" s="527"/>
      <c r="W2" s="527"/>
      <c r="X2" s="527"/>
      <c r="Y2" s="527"/>
      <c r="Z2" s="527"/>
      <c r="AA2" s="527"/>
      <c r="AB2" s="527"/>
      <c r="AC2" s="527"/>
      <c r="AD2" s="526" t="s">
        <v>214</v>
      </c>
      <c r="AE2" s="527"/>
      <c r="AF2" s="527"/>
      <c r="AG2" s="527"/>
      <c r="AH2" s="527"/>
      <c r="AI2" s="527"/>
      <c r="AJ2" s="527"/>
      <c r="AK2" s="527"/>
      <c r="AL2" s="527"/>
      <c r="AM2" s="526" t="s">
        <v>237</v>
      </c>
      <c r="AN2" s="527"/>
      <c r="AO2" s="527"/>
      <c r="AP2" s="527"/>
      <c r="AQ2" s="527"/>
      <c r="AR2" s="527"/>
      <c r="AS2" s="527"/>
      <c r="AT2" s="527"/>
      <c r="AU2" s="527"/>
    </row>
    <row r="3" spans="1:49" ht="30.75" customHeight="1">
      <c r="A3" s="23"/>
      <c r="B3" s="24"/>
      <c r="C3" s="25"/>
      <c r="D3" s="282" t="s">
        <v>3</v>
      </c>
      <c r="E3" s="26"/>
      <c r="F3" s="25"/>
      <c r="G3" s="227" t="s">
        <v>0</v>
      </c>
      <c r="H3" s="29"/>
      <c r="I3" s="25"/>
      <c r="J3" s="64" t="s">
        <v>4</v>
      </c>
      <c r="K3" s="25"/>
      <c r="L3" s="283"/>
      <c r="M3" s="282" t="s">
        <v>3</v>
      </c>
      <c r="N3" s="26"/>
      <c r="O3" s="25"/>
      <c r="P3" s="227" t="s">
        <v>0</v>
      </c>
      <c r="Q3" s="26"/>
      <c r="R3" s="25"/>
      <c r="S3" s="227" t="s">
        <v>4</v>
      </c>
      <c r="T3" s="25"/>
      <c r="U3" s="25"/>
      <c r="V3" s="282" t="s">
        <v>3</v>
      </c>
      <c r="W3" s="26"/>
      <c r="X3" s="25"/>
      <c r="Y3" s="227" t="s">
        <v>0</v>
      </c>
      <c r="Z3" s="26"/>
      <c r="AA3" s="25"/>
      <c r="AB3" s="227" t="s">
        <v>4</v>
      </c>
      <c r="AC3" s="26"/>
      <c r="AD3" s="283"/>
      <c r="AE3" s="282" t="s">
        <v>3</v>
      </c>
      <c r="AF3" s="26"/>
      <c r="AG3" s="25"/>
      <c r="AH3" s="227" t="s">
        <v>0</v>
      </c>
      <c r="AI3" s="26"/>
      <c r="AJ3" s="25"/>
      <c r="AK3" s="227" t="s">
        <v>4</v>
      </c>
      <c r="AL3" s="26"/>
      <c r="AM3" s="25"/>
      <c r="AN3" s="63" t="s">
        <v>3</v>
      </c>
      <c r="AO3" s="26"/>
      <c r="AP3" s="25"/>
      <c r="AQ3" s="64" t="s">
        <v>0</v>
      </c>
      <c r="AR3" s="26"/>
      <c r="AS3" s="25"/>
      <c r="AT3" s="64" t="s">
        <v>4</v>
      </c>
      <c r="AU3" s="65"/>
    </row>
    <row r="4" spans="1:49" ht="30.75" customHeight="1">
      <c r="A4" s="7" t="s">
        <v>5</v>
      </c>
      <c r="B4" s="15"/>
      <c r="C4" s="8"/>
      <c r="D4" s="18">
        <v>437916</v>
      </c>
      <c r="E4" s="19"/>
      <c r="F4" s="19"/>
      <c r="G4" s="284">
        <v>101.4</v>
      </c>
      <c r="H4" s="8"/>
      <c r="I4" s="8"/>
      <c r="J4" s="284">
        <v>81.599999999999994</v>
      </c>
      <c r="K4" s="48"/>
      <c r="L4" s="8"/>
      <c r="M4" s="39">
        <v>444862</v>
      </c>
      <c r="N4" s="40"/>
      <c r="O4" s="40"/>
      <c r="P4" s="285">
        <v>101.6</v>
      </c>
      <c r="Q4" s="30"/>
      <c r="R4" s="30"/>
      <c r="S4" s="285">
        <v>82</v>
      </c>
      <c r="T4" s="30"/>
      <c r="U4" s="30"/>
      <c r="V4" s="18">
        <v>447425</v>
      </c>
      <c r="W4" s="19"/>
      <c r="X4" s="19"/>
      <c r="Y4" s="284">
        <v>100.6</v>
      </c>
      <c r="Z4" s="8"/>
      <c r="AA4" s="8"/>
      <c r="AB4" s="284">
        <v>81.7</v>
      </c>
      <c r="AC4" s="48"/>
      <c r="AD4" s="8"/>
      <c r="AE4" s="18">
        <v>451337</v>
      </c>
      <c r="AF4" s="19"/>
      <c r="AG4" s="19"/>
      <c r="AH4" s="284">
        <v>100.9</v>
      </c>
      <c r="AI4" s="8"/>
      <c r="AJ4" s="8"/>
      <c r="AK4" s="284">
        <v>81.8</v>
      </c>
      <c r="AL4" s="50"/>
      <c r="AM4" s="8"/>
      <c r="AN4" s="18">
        <v>457324</v>
      </c>
      <c r="AO4" s="19"/>
      <c r="AP4" s="19"/>
      <c r="AQ4" s="284">
        <f>ROUND(AN4/AE4*100,1)</f>
        <v>101.3</v>
      </c>
      <c r="AR4" s="8"/>
      <c r="AS4" s="8"/>
      <c r="AT4" s="284">
        <f>ROUND(AN4/$AN$8*100,1)</f>
        <v>82.2</v>
      </c>
      <c r="AW4" s="286"/>
    </row>
    <row r="5" spans="1:49" ht="30.75" customHeight="1">
      <c r="A5" s="7" t="s">
        <v>70</v>
      </c>
      <c r="B5" s="16"/>
      <c r="C5" s="8"/>
      <c r="D5" s="18">
        <v>17383</v>
      </c>
      <c r="E5" s="19"/>
      <c r="F5" s="19"/>
      <c r="G5" s="284">
        <v>98.9</v>
      </c>
      <c r="H5" s="8"/>
      <c r="I5" s="8"/>
      <c r="J5" s="284">
        <v>3.3</v>
      </c>
      <c r="K5" s="49"/>
      <c r="L5" s="8"/>
      <c r="M5" s="39">
        <v>17063</v>
      </c>
      <c r="N5" s="40"/>
      <c r="O5" s="40"/>
      <c r="P5" s="285">
        <v>98.2</v>
      </c>
      <c r="Q5" s="30"/>
      <c r="R5" s="30"/>
      <c r="S5" s="285">
        <v>3.2</v>
      </c>
      <c r="T5" s="30"/>
      <c r="U5" s="30"/>
      <c r="V5" s="18">
        <v>18963</v>
      </c>
      <c r="W5" s="19"/>
      <c r="X5" s="19"/>
      <c r="Y5" s="284">
        <v>111.1</v>
      </c>
      <c r="Z5" s="8"/>
      <c r="AA5" s="8"/>
      <c r="AB5" s="284">
        <v>3.5</v>
      </c>
      <c r="AC5" s="49"/>
      <c r="AD5" s="8"/>
      <c r="AE5" s="18">
        <v>18142</v>
      </c>
      <c r="AF5" s="19"/>
      <c r="AG5" s="19"/>
      <c r="AH5" s="284">
        <v>95.7</v>
      </c>
      <c r="AI5" s="8"/>
      <c r="AJ5" s="8"/>
      <c r="AK5" s="284">
        <v>3.3</v>
      </c>
      <c r="AL5" s="51"/>
      <c r="AM5" s="8"/>
      <c r="AN5" s="18">
        <v>17210</v>
      </c>
      <c r="AO5" s="19"/>
      <c r="AP5" s="19"/>
      <c r="AQ5" s="284">
        <f t="shared" ref="AQ5:AQ10" si="0">ROUND(AN5/AE5*100,1)</f>
        <v>94.9</v>
      </c>
      <c r="AR5" s="8"/>
      <c r="AS5" s="8"/>
      <c r="AT5" s="284">
        <f>ROUND(AN5/$AN$8*100,1)</f>
        <v>3.1</v>
      </c>
      <c r="AW5" s="286"/>
    </row>
    <row r="6" spans="1:49" ht="30.75" customHeight="1">
      <c r="A6" s="7" t="s">
        <v>6</v>
      </c>
      <c r="B6" s="16"/>
      <c r="C6" s="8"/>
      <c r="D6" s="18">
        <v>202</v>
      </c>
      <c r="E6" s="19"/>
      <c r="F6" s="19"/>
      <c r="G6" s="284">
        <v>86</v>
      </c>
      <c r="H6" s="8"/>
      <c r="I6" s="8"/>
      <c r="J6" s="284">
        <v>0</v>
      </c>
      <c r="K6" s="49"/>
      <c r="L6" s="8"/>
      <c r="M6" s="39">
        <v>204</v>
      </c>
      <c r="N6" s="40"/>
      <c r="O6" s="40"/>
      <c r="P6" s="285">
        <v>101</v>
      </c>
      <c r="Q6" s="30"/>
      <c r="R6" s="30"/>
      <c r="S6" s="285">
        <v>0</v>
      </c>
      <c r="T6" s="30"/>
      <c r="U6" s="30"/>
      <c r="V6" s="18">
        <v>204</v>
      </c>
      <c r="W6" s="19"/>
      <c r="X6" s="19"/>
      <c r="Y6" s="284">
        <v>100</v>
      </c>
      <c r="Z6" s="8"/>
      <c r="AA6" s="8"/>
      <c r="AB6" s="284">
        <v>0</v>
      </c>
      <c r="AC6" s="49"/>
      <c r="AD6" s="8"/>
      <c r="AE6" s="18">
        <v>173</v>
      </c>
      <c r="AF6" s="19"/>
      <c r="AG6" s="19"/>
      <c r="AH6" s="284">
        <v>84.8</v>
      </c>
      <c r="AI6" s="8"/>
      <c r="AJ6" s="8"/>
      <c r="AK6" s="284">
        <v>0</v>
      </c>
      <c r="AL6" s="51"/>
      <c r="AM6" s="8"/>
      <c r="AN6" s="18">
        <v>168</v>
      </c>
      <c r="AO6" s="19"/>
      <c r="AP6" s="19"/>
      <c r="AQ6" s="284">
        <f t="shared" si="0"/>
        <v>97.1</v>
      </c>
      <c r="AR6" s="8"/>
      <c r="AS6" s="8"/>
      <c r="AT6" s="284">
        <f>ROUND(AN6/$AN$8*100,1)</f>
        <v>0</v>
      </c>
      <c r="AW6" s="286"/>
    </row>
    <row r="7" spans="1:49" ht="30.75" customHeight="1">
      <c r="A7" s="7" t="s">
        <v>7</v>
      </c>
      <c r="B7" s="16"/>
      <c r="C7" s="30"/>
      <c r="D7" s="39">
        <v>81140</v>
      </c>
      <c r="E7" s="40"/>
      <c r="F7" s="40"/>
      <c r="G7" s="285">
        <v>100.8</v>
      </c>
      <c r="H7" s="30"/>
      <c r="I7" s="30"/>
      <c r="J7" s="285">
        <v>15.1</v>
      </c>
      <c r="K7" s="49"/>
      <c r="L7" s="30"/>
      <c r="M7" s="39">
        <v>80189</v>
      </c>
      <c r="N7" s="40"/>
      <c r="O7" s="40"/>
      <c r="P7" s="285">
        <v>98.8</v>
      </c>
      <c r="Q7" s="30"/>
      <c r="R7" s="30"/>
      <c r="S7" s="285">
        <v>14.8</v>
      </c>
      <c r="T7" s="30"/>
      <c r="U7" s="30"/>
      <c r="V7" s="39">
        <v>81088</v>
      </c>
      <c r="W7" s="40"/>
      <c r="X7" s="40"/>
      <c r="Y7" s="285">
        <v>101.1</v>
      </c>
      <c r="Z7" s="30"/>
      <c r="AA7" s="30"/>
      <c r="AB7" s="285">
        <v>14.8</v>
      </c>
      <c r="AC7" s="49"/>
      <c r="AD7" s="30"/>
      <c r="AE7" s="39">
        <v>81867</v>
      </c>
      <c r="AF7" s="40"/>
      <c r="AG7" s="40"/>
      <c r="AH7" s="285">
        <v>101</v>
      </c>
      <c r="AI7" s="30"/>
      <c r="AJ7" s="30"/>
      <c r="AK7" s="285">
        <v>14.9</v>
      </c>
      <c r="AL7" s="51"/>
      <c r="AM7" s="30"/>
      <c r="AN7" s="39">
        <v>81793</v>
      </c>
      <c r="AO7" s="40"/>
      <c r="AP7" s="40"/>
      <c r="AQ7" s="285">
        <f t="shared" si="0"/>
        <v>99.9</v>
      </c>
      <c r="AR7" s="30"/>
      <c r="AS7" s="30"/>
      <c r="AT7" s="285">
        <f>ROUND(AN7/$AN$8*100,1)</f>
        <v>14.7</v>
      </c>
      <c r="AU7" s="66"/>
      <c r="AW7" s="286"/>
    </row>
    <row r="8" spans="1:49" s="291" customFormat="1" ht="30.75" customHeight="1">
      <c r="A8" s="146" t="s">
        <v>124</v>
      </c>
      <c r="B8" s="153"/>
      <c r="C8" s="148"/>
      <c r="D8" s="287">
        <v>536641</v>
      </c>
      <c r="E8" s="154"/>
      <c r="F8" s="154"/>
      <c r="G8" s="288">
        <v>101.2</v>
      </c>
      <c r="H8" s="148"/>
      <c r="I8" s="148"/>
      <c r="J8" s="288">
        <v>99.999999999999986</v>
      </c>
      <c r="K8" s="149"/>
      <c r="L8" s="148"/>
      <c r="M8" s="287">
        <v>542318</v>
      </c>
      <c r="N8" s="154"/>
      <c r="O8" s="154"/>
      <c r="P8" s="288">
        <v>101.1</v>
      </c>
      <c r="Q8" s="148"/>
      <c r="R8" s="148"/>
      <c r="S8" s="288">
        <v>100</v>
      </c>
      <c r="T8" s="148"/>
      <c r="U8" s="148"/>
      <c r="V8" s="287">
        <v>547680</v>
      </c>
      <c r="W8" s="154"/>
      <c r="X8" s="154"/>
      <c r="Y8" s="288">
        <v>101</v>
      </c>
      <c r="Z8" s="148"/>
      <c r="AA8" s="148"/>
      <c r="AB8" s="288">
        <v>100</v>
      </c>
      <c r="AC8" s="149"/>
      <c r="AD8" s="148"/>
      <c r="AE8" s="287">
        <v>551519</v>
      </c>
      <c r="AF8" s="154"/>
      <c r="AG8" s="154"/>
      <c r="AH8" s="288">
        <v>100.7</v>
      </c>
      <c r="AI8" s="148"/>
      <c r="AJ8" s="148"/>
      <c r="AK8" s="288">
        <v>100</v>
      </c>
      <c r="AL8" s="155"/>
      <c r="AM8" s="148"/>
      <c r="AN8" s="287">
        <f>SUM(AN4:AN7)</f>
        <v>556495</v>
      </c>
      <c r="AO8" s="154"/>
      <c r="AP8" s="154"/>
      <c r="AQ8" s="288">
        <f t="shared" si="0"/>
        <v>100.9</v>
      </c>
      <c r="AR8" s="148"/>
      <c r="AS8" s="148"/>
      <c r="AT8" s="288">
        <f>SUM(AT4:AT7)</f>
        <v>100</v>
      </c>
      <c r="AU8" s="289"/>
      <c r="AV8" s="14"/>
      <c r="AW8" s="290"/>
    </row>
    <row r="9" spans="1:49" ht="30.75" customHeight="1">
      <c r="A9" s="42" t="s">
        <v>153</v>
      </c>
      <c r="B9" s="16"/>
      <c r="C9" s="30"/>
      <c r="D9" s="39">
        <v>212</v>
      </c>
      <c r="E9" s="40"/>
      <c r="F9" s="40"/>
      <c r="G9" s="292">
        <v>112.8</v>
      </c>
      <c r="H9" s="30"/>
      <c r="I9" s="30"/>
      <c r="J9" s="292" t="s">
        <v>18</v>
      </c>
      <c r="K9" s="49"/>
      <c r="L9" s="30"/>
      <c r="M9" s="39">
        <v>305</v>
      </c>
      <c r="N9" s="40"/>
      <c r="O9" s="40"/>
      <c r="P9" s="292">
        <v>143.9</v>
      </c>
      <c r="Q9" s="30"/>
      <c r="R9" s="30"/>
      <c r="S9" s="292" t="s">
        <v>18</v>
      </c>
      <c r="T9" s="30"/>
      <c r="U9" s="30"/>
      <c r="V9" s="39">
        <v>168</v>
      </c>
      <c r="W9" s="40"/>
      <c r="X9" s="40"/>
      <c r="Y9" s="292">
        <v>55.1</v>
      </c>
      <c r="Z9" s="30"/>
      <c r="AA9" s="30"/>
      <c r="AB9" s="292" t="s">
        <v>18</v>
      </c>
      <c r="AC9" s="49"/>
      <c r="AD9" s="30"/>
      <c r="AE9" s="39">
        <v>244</v>
      </c>
      <c r="AF9" s="40"/>
      <c r="AG9" s="40"/>
      <c r="AH9" s="292">
        <v>145.19999999999999</v>
      </c>
      <c r="AI9" s="30"/>
      <c r="AJ9" s="30"/>
      <c r="AK9" s="292" t="s">
        <v>18</v>
      </c>
      <c r="AL9" s="51"/>
      <c r="AM9" s="30"/>
      <c r="AN9" s="71">
        <v>215</v>
      </c>
      <c r="AO9" s="40"/>
      <c r="AP9" s="40"/>
      <c r="AQ9" s="293">
        <f t="shared" si="0"/>
        <v>88.1</v>
      </c>
      <c r="AR9" s="30"/>
      <c r="AS9" s="30"/>
      <c r="AT9" s="292" t="s">
        <v>128</v>
      </c>
      <c r="AU9" s="66"/>
    </row>
    <row r="10" spans="1:49" s="291" customFormat="1" ht="30" customHeight="1" thickBot="1">
      <c r="A10" s="294" t="s">
        <v>125</v>
      </c>
      <c r="B10" s="295"/>
      <c r="C10" s="296"/>
      <c r="D10" s="297">
        <v>536853</v>
      </c>
      <c r="E10" s="296"/>
      <c r="F10" s="296"/>
      <c r="G10" s="298">
        <v>101.2</v>
      </c>
      <c r="H10" s="296"/>
      <c r="I10" s="296"/>
      <c r="J10" s="299" t="s">
        <v>18</v>
      </c>
      <c r="K10" s="295"/>
      <c r="L10" s="296"/>
      <c r="M10" s="297">
        <v>542623</v>
      </c>
      <c r="N10" s="296"/>
      <c r="O10" s="296"/>
      <c r="P10" s="298">
        <v>101.1</v>
      </c>
      <c r="Q10" s="296"/>
      <c r="R10" s="296"/>
      <c r="S10" s="299" t="s">
        <v>18</v>
      </c>
      <c r="T10" s="296"/>
      <c r="U10" s="296"/>
      <c r="V10" s="297">
        <v>547848</v>
      </c>
      <c r="W10" s="296"/>
      <c r="X10" s="296"/>
      <c r="Y10" s="298">
        <v>101</v>
      </c>
      <c r="Z10" s="296"/>
      <c r="AA10" s="296"/>
      <c r="AB10" s="299" t="s">
        <v>18</v>
      </c>
      <c r="AC10" s="295"/>
      <c r="AD10" s="296"/>
      <c r="AE10" s="297">
        <v>551763</v>
      </c>
      <c r="AF10" s="296"/>
      <c r="AG10" s="296"/>
      <c r="AH10" s="298">
        <v>100.7</v>
      </c>
      <c r="AI10" s="296"/>
      <c r="AJ10" s="296"/>
      <c r="AK10" s="299" t="s">
        <v>18</v>
      </c>
      <c r="AL10" s="295"/>
      <c r="AM10" s="296"/>
      <c r="AN10" s="297">
        <f>AN8+AN9</f>
        <v>556710</v>
      </c>
      <c r="AO10" s="296"/>
      <c r="AP10" s="296"/>
      <c r="AQ10" s="298">
        <f t="shared" si="0"/>
        <v>100.9</v>
      </c>
      <c r="AR10" s="296"/>
      <c r="AS10" s="296"/>
      <c r="AT10" s="300" t="s">
        <v>126</v>
      </c>
      <c r="AU10" s="296"/>
    </row>
    <row r="11" spans="1:49" ht="60" customHeight="1">
      <c r="A11" s="531" t="s">
        <v>211</v>
      </c>
      <c r="B11" s="531"/>
      <c r="C11" s="531"/>
      <c r="D11" s="531"/>
      <c r="E11" s="531"/>
      <c r="F11" s="531"/>
      <c r="G11" s="531"/>
      <c r="H11" s="531"/>
      <c r="I11" s="531"/>
      <c r="J11" s="531"/>
      <c r="K11" s="531"/>
      <c r="L11" s="531"/>
      <c r="M11" s="531"/>
      <c r="N11" s="531"/>
      <c r="O11" s="531"/>
      <c r="P11" s="531"/>
      <c r="Q11" s="531"/>
      <c r="R11" s="531"/>
      <c r="S11" s="531"/>
      <c r="T11" s="531"/>
      <c r="V11" s="301"/>
      <c r="W11" s="301"/>
      <c r="X11" s="301"/>
      <c r="Y11" s="301"/>
    </row>
    <row r="12" spans="1:49" ht="30" customHeight="1" thickBot="1">
      <c r="A12" s="6" t="s">
        <v>143</v>
      </c>
      <c r="B12" s="20"/>
      <c r="C12" s="20"/>
      <c r="AT12" s="21"/>
      <c r="AU12" s="21" t="s">
        <v>87</v>
      </c>
    </row>
    <row r="13" spans="1:49" ht="30.75" customHeight="1">
      <c r="A13" s="22"/>
      <c r="B13" s="22"/>
      <c r="C13" s="526" t="str">
        <f>C2</f>
        <v>令和元年度</v>
      </c>
      <c r="D13" s="527"/>
      <c r="E13" s="527"/>
      <c r="F13" s="527"/>
      <c r="G13" s="527"/>
      <c r="H13" s="527"/>
      <c r="I13" s="527"/>
      <c r="J13" s="527"/>
      <c r="K13" s="528"/>
      <c r="L13" s="526" t="str">
        <f>L2</f>
        <v>令和２年度</v>
      </c>
      <c r="M13" s="527"/>
      <c r="N13" s="527"/>
      <c r="O13" s="527"/>
      <c r="P13" s="527"/>
      <c r="Q13" s="527"/>
      <c r="R13" s="527"/>
      <c r="S13" s="527"/>
      <c r="T13" s="527"/>
      <c r="U13" s="527" t="str">
        <f>U2</f>
        <v>令和３年度</v>
      </c>
      <c r="V13" s="527"/>
      <c r="W13" s="527"/>
      <c r="X13" s="527"/>
      <c r="Y13" s="527"/>
      <c r="Z13" s="527"/>
      <c r="AA13" s="527"/>
      <c r="AB13" s="527"/>
      <c r="AC13" s="528"/>
      <c r="AD13" s="526" t="str">
        <f>AD2</f>
        <v>令和４年度</v>
      </c>
      <c r="AE13" s="527"/>
      <c r="AF13" s="527"/>
      <c r="AG13" s="527"/>
      <c r="AH13" s="527"/>
      <c r="AI13" s="527"/>
      <c r="AJ13" s="527"/>
      <c r="AK13" s="527"/>
      <c r="AL13" s="528"/>
      <c r="AM13" s="526" t="str">
        <f>AM2</f>
        <v>令和５年度</v>
      </c>
      <c r="AN13" s="527"/>
      <c r="AO13" s="527"/>
      <c r="AP13" s="527"/>
      <c r="AQ13" s="527"/>
      <c r="AR13" s="527"/>
      <c r="AS13" s="527"/>
      <c r="AT13" s="527"/>
      <c r="AU13" s="527"/>
    </row>
    <row r="14" spans="1:49" ht="30.75" customHeight="1">
      <c r="A14" s="23"/>
      <c r="B14" s="24"/>
      <c r="C14" s="25"/>
      <c r="D14" s="227" t="s">
        <v>2</v>
      </c>
      <c r="E14" s="26"/>
      <c r="F14" s="25"/>
      <c r="G14" s="227" t="s">
        <v>0</v>
      </c>
      <c r="H14" s="25"/>
      <c r="I14" s="28"/>
      <c r="J14" s="64" t="s">
        <v>4</v>
      </c>
      <c r="K14" s="25"/>
      <c r="L14" s="283"/>
      <c r="M14" s="227" t="s">
        <v>2</v>
      </c>
      <c r="N14" s="26"/>
      <c r="O14" s="25"/>
      <c r="P14" s="227" t="s">
        <v>0</v>
      </c>
      <c r="Q14" s="26"/>
      <c r="R14" s="25"/>
      <c r="S14" s="227" t="s">
        <v>4</v>
      </c>
      <c r="T14" s="7"/>
      <c r="U14" s="25"/>
      <c r="V14" s="227" t="s">
        <v>2</v>
      </c>
      <c r="W14" s="26"/>
      <c r="X14" s="25"/>
      <c r="Y14" s="227" t="s">
        <v>0</v>
      </c>
      <c r="Z14" s="26"/>
      <c r="AA14" s="25"/>
      <c r="AB14" s="227" t="s">
        <v>4</v>
      </c>
      <c r="AC14" s="26"/>
      <c r="AD14" s="25"/>
      <c r="AE14" s="227" t="s">
        <v>2</v>
      </c>
      <c r="AF14" s="26"/>
      <c r="AG14" s="25"/>
      <c r="AH14" s="227" t="s">
        <v>0</v>
      </c>
      <c r="AI14" s="26"/>
      <c r="AJ14" s="25"/>
      <c r="AK14" s="227" t="s">
        <v>4</v>
      </c>
      <c r="AL14" s="26"/>
      <c r="AM14" s="25"/>
      <c r="AN14" s="227" t="s">
        <v>2</v>
      </c>
      <c r="AO14" s="26"/>
      <c r="AP14" s="25"/>
      <c r="AQ14" s="227" t="s">
        <v>0</v>
      </c>
      <c r="AR14" s="25"/>
      <c r="AS14" s="28"/>
      <c r="AT14" s="64" t="s">
        <v>4</v>
      </c>
      <c r="AU14" s="65"/>
    </row>
    <row r="15" spans="1:49" ht="30.75" customHeight="1">
      <c r="A15" s="7" t="s">
        <v>5</v>
      </c>
      <c r="B15" s="15"/>
      <c r="C15" s="8"/>
      <c r="D15" s="18">
        <v>76221798</v>
      </c>
      <c r="E15" s="19"/>
      <c r="F15" s="19"/>
      <c r="G15" s="284">
        <v>101.9</v>
      </c>
      <c r="H15" s="8"/>
      <c r="I15" s="8"/>
      <c r="J15" s="284">
        <v>84.7</v>
      </c>
      <c r="K15" s="48"/>
      <c r="L15" s="8"/>
      <c r="M15" s="39">
        <v>77221527</v>
      </c>
      <c r="N15" s="40"/>
      <c r="O15" s="40"/>
      <c r="P15" s="285">
        <v>101.3</v>
      </c>
      <c r="Q15" s="30"/>
      <c r="R15" s="30"/>
      <c r="S15" s="285">
        <v>84.9</v>
      </c>
      <c r="T15" s="30"/>
      <c r="U15" s="30"/>
      <c r="V15" s="18">
        <v>76170226</v>
      </c>
      <c r="W15" s="19"/>
      <c r="X15" s="19"/>
      <c r="Y15" s="284">
        <v>98.6</v>
      </c>
      <c r="Z15" s="8"/>
      <c r="AA15" s="8"/>
      <c r="AB15" s="284">
        <v>84.7</v>
      </c>
      <c r="AC15" s="48"/>
      <c r="AD15" s="8"/>
      <c r="AE15" s="18">
        <v>77340306</v>
      </c>
      <c r="AF15" s="19"/>
      <c r="AG15" s="19"/>
      <c r="AH15" s="284">
        <v>101.5</v>
      </c>
      <c r="AI15" s="8"/>
      <c r="AJ15" s="8"/>
      <c r="AK15" s="284">
        <v>84.1</v>
      </c>
      <c r="AL15" s="48"/>
      <c r="AM15" s="8"/>
      <c r="AN15" s="18">
        <v>79217228</v>
      </c>
      <c r="AO15" s="19"/>
      <c r="AP15" s="19"/>
      <c r="AQ15" s="284">
        <f t="shared" ref="AQ15:AQ21" si="1">ROUND(AN15/AE15*100,1)</f>
        <v>102.4</v>
      </c>
      <c r="AR15" s="8"/>
      <c r="AS15" s="8"/>
      <c r="AT15" s="284">
        <f>ROUND(AN15/$AN$19*100,1)</f>
        <v>84.5</v>
      </c>
      <c r="AW15" s="302"/>
    </row>
    <row r="16" spans="1:49" ht="30.75" customHeight="1">
      <c r="A16" s="7" t="s">
        <v>70</v>
      </c>
      <c r="B16" s="16"/>
      <c r="C16" s="8"/>
      <c r="D16" s="18">
        <v>3764885</v>
      </c>
      <c r="E16" s="19"/>
      <c r="F16" s="19"/>
      <c r="G16" s="284">
        <v>98.2</v>
      </c>
      <c r="H16" s="8"/>
      <c r="I16" s="8"/>
      <c r="J16" s="284">
        <v>4.2</v>
      </c>
      <c r="K16" s="49"/>
      <c r="L16" s="8"/>
      <c r="M16" s="39">
        <v>3746848</v>
      </c>
      <c r="N16" s="40"/>
      <c r="O16" s="40"/>
      <c r="P16" s="285">
        <v>99.5</v>
      </c>
      <c r="Q16" s="30"/>
      <c r="R16" s="30"/>
      <c r="S16" s="285">
        <v>4.0999999999999996</v>
      </c>
      <c r="T16" s="30"/>
      <c r="U16" s="30"/>
      <c r="V16" s="18">
        <v>4029674</v>
      </c>
      <c r="W16" s="19"/>
      <c r="X16" s="19"/>
      <c r="Y16" s="284">
        <v>107.5</v>
      </c>
      <c r="Z16" s="8"/>
      <c r="AA16" s="8"/>
      <c r="AB16" s="284">
        <v>4.5</v>
      </c>
      <c r="AC16" s="49"/>
      <c r="AD16" s="8"/>
      <c r="AE16" s="18">
        <v>4428828</v>
      </c>
      <c r="AF16" s="19"/>
      <c r="AG16" s="19"/>
      <c r="AH16" s="284">
        <v>109.9</v>
      </c>
      <c r="AI16" s="8"/>
      <c r="AJ16" s="8"/>
      <c r="AK16" s="284">
        <v>4.8</v>
      </c>
      <c r="AL16" s="49"/>
      <c r="AM16" s="8"/>
      <c r="AN16" s="18">
        <v>4153143</v>
      </c>
      <c r="AO16" s="19"/>
      <c r="AP16" s="19"/>
      <c r="AQ16" s="284">
        <f t="shared" si="1"/>
        <v>93.8</v>
      </c>
      <c r="AR16" s="8"/>
      <c r="AS16" s="8"/>
      <c r="AT16" s="284">
        <v>4.5</v>
      </c>
      <c r="AW16" s="302"/>
    </row>
    <row r="17" spans="1:49" ht="30.75" customHeight="1">
      <c r="A17" s="7" t="s">
        <v>6</v>
      </c>
      <c r="B17" s="16"/>
      <c r="C17" s="8"/>
      <c r="D17" s="18">
        <v>19559</v>
      </c>
      <c r="E17" s="19"/>
      <c r="F17" s="19"/>
      <c r="G17" s="284">
        <v>67.7</v>
      </c>
      <c r="H17" s="8"/>
      <c r="I17" s="8"/>
      <c r="J17" s="284">
        <v>0</v>
      </c>
      <c r="K17" s="49"/>
      <c r="L17" s="8"/>
      <c r="M17" s="39">
        <v>20793</v>
      </c>
      <c r="N17" s="40"/>
      <c r="O17" s="40"/>
      <c r="P17" s="285">
        <v>106.3</v>
      </c>
      <c r="Q17" s="30"/>
      <c r="R17" s="30"/>
      <c r="S17" s="285">
        <v>0</v>
      </c>
      <c r="T17" s="30"/>
      <c r="U17" s="30"/>
      <c r="V17" s="18">
        <v>22986</v>
      </c>
      <c r="W17" s="19"/>
      <c r="X17" s="19"/>
      <c r="Y17" s="284">
        <v>110.5</v>
      </c>
      <c r="Z17" s="8"/>
      <c r="AA17" s="8"/>
      <c r="AB17" s="284">
        <v>0</v>
      </c>
      <c r="AC17" s="49"/>
      <c r="AD17" s="8"/>
      <c r="AE17" s="18">
        <v>18010</v>
      </c>
      <c r="AF17" s="19"/>
      <c r="AG17" s="19"/>
      <c r="AH17" s="284">
        <v>78.400000000000006</v>
      </c>
      <c r="AI17" s="8"/>
      <c r="AJ17" s="8"/>
      <c r="AK17" s="284">
        <v>0</v>
      </c>
      <c r="AL17" s="49"/>
      <c r="AM17" s="8"/>
      <c r="AN17" s="18">
        <v>17643</v>
      </c>
      <c r="AO17" s="19"/>
      <c r="AP17" s="19"/>
      <c r="AQ17" s="284">
        <f t="shared" si="1"/>
        <v>98</v>
      </c>
      <c r="AR17" s="8"/>
      <c r="AS17" s="8"/>
      <c r="AT17" s="284">
        <f>ROUND(AN17/$AN$19*100,1)</f>
        <v>0</v>
      </c>
      <c r="AW17" s="302"/>
    </row>
    <row r="18" spans="1:49" ht="30.75" customHeight="1">
      <c r="A18" s="7" t="s">
        <v>7</v>
      </c>
      <c r="B18" s="7"/>
      <c r="C18" s="41"/>
      <c r="D18" s="39">
        <v>9954671</v>
      </c>
      <c r="E18" s="40"/>
      <c r="F18" s="40"/>
      <c r="G18" s="285">
        <v>98.7</v>
      </c>
      <c r="H18" s="30"/>
      <c r="I18" s="30"/>
      <c r="J18" s="285">
        <v>11.1</v>
      </c>
      <c r="K18" s="49"/>
      <c r="L18" s="30"/>
      <c r="M18" s="39">
        <v>9963537</v>
      </c>
      <c r="N18" s="40"/>
      <c r="O18" s="40"/>
      <c r="P18" s="285">
        <v>100.1</v>
      </c>
      <c r="Q18" s="30"/>
      <c r="R18" s="30"/>
      <c r="S18" s="285">
        <v>11</v>
      </c>
      <c r="T18" s="30"/>
      <c r="U18" s="30"/>
      <c r="V18" s="39">
        <v>9705921</v>
      </c>
      <c r="W18" s="40"/>
      <c r="X18" s="40"/>
      <c r="Y18" s="285">
        <v>97.4</v>
      </c>
      <c r="Z18" s="30"/>
      <c r="AA18" s="30"/>
      <c r="AB18" s="285">
        <v>10.8</v>
      </c>
      <c r="AC18" s="49"/>
      <c r="AD18" s="30"/>
      <c r="AE18" s="39">
        <v>10179094</v>
      </c>
      <c r="AF18" s="40"/>
      <c r="AG18" s="40"/>
      <c r="AH18" s="285">
        <v>104.9</v>
      </c>
      <c r="AI18" s="30"/>
      <c r="AJ18" s="30"/>
      <c r="AK18" s="285">
        <v>11.1</v>
      </c>
      <c r="AL18" s="49"/>
      <c r="AM18" s="30"/>
      <c r="AN18" s="39">
        <v>10331581</v>
      </c>
      <c r="AO18" s="40"/>
      <c r="AP18" s="40"/>
      <c r="AQ18" s="285">
        <f t="shared" si="1"/>
        <v>101.5</v>
      </c>
      <c r="AR18" s="30"/>
      <c r="AS18" s="30"/>
      <c r="AT18" s="285">
        <f>ROUND(AN18/$AN$19*100,1)</f>
        <v>11</v>
      </c>
      <c r="AU18" s="66"/>
      <c r="AW18" s="302"/>
    </row>
    <row r="19" spans="1:49" s="291" customFormat="1" ht="30.75" customHeight="1">
      <c r="A19" s="146" t="s">
        <v>124</v>
      </c>
      <c r="B19" s="303"/>
      <c r="C19" s="147"/>
      <c r="D19" s="287">
        <v>89960913</v>
      </c>
      <c r="E19" s="154"/>
      <c r="F19" s="154"/>
      <c r="G19" s="288">
        <v>101.3</v>
      </c>
      <c r="H19" s="148"/>
      <c r="I19" s="148"/>
      <c r="J19" s="288">
        <v>100</v>
      </c>
      <c r="K19" s="149"/>
      <c r="L19" s="148"/>
      <c r="M19" s="287">
        <v>90952705</v>
      </c>
      <c r="N19" s="154"/>
      <c r="O19" s="154"/>
      <c r="P19" s="288">
        <v>101.1</v>
      </c>
      <c r="Q19" s="148"/>
      <c r="R19" s="148"/>
      <c r="S19" s="288">
        <v>100</v>
      </c>
      <c r="T19" s="213"/>
      <c r="U19" s="213"/>
      <c r="V19" s="287">
        <v>89928807</v>
      </c>
      <c r="W19" s="154"/>
      <c r="X19" s="154"/>
      <c r="Y19" s="288">
        <v>98.9</v>
      </c>
      <c r="Z19" s="148"/>
      <c r="AA19" s="148"/>
      <c r="AB19" s="288">
        <v>100</v>
      </c>
      <c r="AC19" s="149"/>
      <c r="AD19" s="148"/>
      <c r="AE19" s="287">
        <v>91966238</v>
      </c>
      <c r="AF19" s="154"/>
      <c r="AG19" s="154"/>
      <c r="AH19" s="288">
        <v>102.3</v>
      </c>
      <c r="AI19" s="148"/>
      <c r="AJ19" s="148"/>
      <c r="AK19" s="288">
        <v>99.999999999999986</v>
      </c>
      <c r="AL19" s="149"/>
      <c r="AM19" s="148"/>
      <c r="AN19" s="287">
        <f>SUM(AN15:AN18)</f>
        <v>93719595</v>
      </c>
      <c r="AO19" s="154"/>
      <c r="AP19" s="154"/>
      <c r="AQ19" s="288">
        <f t="shared" si="1"/>
        <v>101.9</v>
      </c>
      <c r="AR19" s="148"/>
      <c r="AS19" s="148"/>
      <c r="AT19" s="288">
        <f>SUM(AT15:AT18)</f>
        <v>100</v>
      </c>
      <c r="AU19" s="289"/>
      <c r="AW19" s="304"/>
    </row>
    <row r="20" spans="1:49" ht="30.75" customHeight="1">
      <c r="A20" s="42" t="s">
        <v>153</v>
      </c>
      <c r="B20" s="305"/>
      <c r="C20" s="44"/>
      <c r="D20" s="306">
        <v>742</v>
      </c>
      <c r="E20" s="307"/>
      <c r="F20" s="307"/>
      <c r="G20" s="308">
        <v>112.8</v>
      </c>
      <c r="H20" s="45"/>
      <c r="I20" s="45"/>
      <c r="J20" s="308" t="s">
        <v>18</v>
      </c>
      <c r="K20" s="48"/>
      <c r="L20" s="45"/>
      <c r="M20" s="306">
        <v>1068</v>
      </c>
      <c r="N20" s="307"/>
      <c r="O20" s="307"/>
      <c r="P20" s="308">
        <v>143.9</v>
      </c>
      <c r="Q20" s="45"/>
      <c r="R20" s="45"/>
      <c r="S20" s="308" t="s">
        <v>18</v>
      </c>
      <c r="T20" s="30"/>
      <c r="U20" s="30"/>
      <c r="V20" s="306">
        <v>588</v>
      </c>
      <c r="W20" s="307"/>
      <c r="X20" s="307"/>
      <c r="Y20" s="308">
        <v>55.1</v>
      </c>
      <c r="Z20" s="45"/>
      <c r="AA20" s="45"/>
      <c r="AB20" s="308" t="s">
        <v>18</v>
      </c>
      <c r="AC20" s="48"/>
      <c r="AD20" s="45"/>
      <c r="AE20" s="306">
        <v>854</v>
      </c>
      <c r="AF20" s="307"/>
      <c r="AG20" s="307"/>
      <c r="AH20" s="308">
        <v>145.19999999999999</v>
      </c>
      <c r="AI20" s="45"/>
      <c r="AJ20" s="45"/>
      <c r="AK20" s="308" t="s">
        <v>18</v>
      </c>
      <c r="AL20" s="48"/>
      <c r="AM20" s="45"/>
      <c r="AN20" s="184">
        <v>753</v>
      </c>
      <c r="AO20" s="307"/>
      <c r="AP20" s="307"/>
      <c r="AQ20" s="309">
        <f t="shared" si="1"/>
        <v>88.2</v>
      </c>
      <c r="AR20" s="45"/>
      <c r="AS20" s="45"/>
      <c r="AT20" s="308" t="s">
        <v>127</v>
      </c>
      <c r="AU20" s="310"/>
    </row>
    <row r="21" spans="1:49" s="291" customFormat="1" ht="30.75" customHeight="1" thickBot="1">
      <c r="A21" s="294" t="s">
        <v>125</v>
      </c>
      <c r="B21" s="311"/>
      <c r="C21" s="150"/>
      <c r="D21" s="297">
        <v>89961655</v>
      </c>
      <c r="E21" s="312"/>
      <c r="F21" s="312"/>
      <c r="G21" s="313">
        <v>101.3</v>
      </c>
      <c r="H21" s="151"/>
      <c r="I21" s="151"/>
      <c r="J21" s="299" t="s">
        <v>18</v>
      </c>
      <c r="K21" s="152"/>
      <c r="L21" s="151"/>
      <c r="M21" s="297">
        <v>90953773</v>
      </c>
      <c r="N21" s="312"/>
      <c r="O21" s="312"/>
      <c r="P21" s="313">
        <v>101.1</v>
      </c>
      <c r="Q21" s="151"/>
      <c r="R21" s="151"/>
      <c r="S21" s="299" t="s">
        <v>18</v>
      </c>
      <c r="T21" s="213"/>
      <c r="U21" s="151"/>
      <c r="V21" s="297">
        <v>89929395</v>
      </c>
      <c r="W21" s="312"/>
      <c r="X21" s="312"/>
      <c r="Y21" s="313">
        <v>98.9</v>
      </c>
      <c r="Z21" s="151"/>
      <c r="AA21" s="151"/>
      <c r="AB21" s="299" t="s">
        <v>18</v>
      </c>
      <c r="AC21" s="152"/>
      <c r="AD21" s="151"/>
      <c r="AE21" s="297">
        <v>91967092</v>
      </c>
      <c r="AF21" s="312"/>
      <c r="AG21" s="312"/>
      <c r="AH21" s="313">
        <v>102.3</v>
      </c>
      <c r="AI21" s="151"/>
      <c r="AJ21" s="151"/>
      <c r="AK21" s="299" t="s">
        <v>18</v>
      </c>
      <c r="AL21" s="152"/>
      <c r="AM21" s="151"/>
      <c r="AN21" s="297">
        <f>AN19+AN20</f>
        <v>93720348</v>
      </c>
      <c r="AO21" s="312"/>
      <c r="AP21" s="312"/>
      <c r="AQ21" s="313">
        <f t="shared" si="1"/>
        <v>101.9</v>
      </c>
      <c r="AR21" s="151"/>
      <c r="AS21" s="151"/>
      <c r="AT21" s="299" t="s">
        <v>126</v>
      </c>
      <c r="AU21" s="296"/>
    </row>
    <row r="22" spans="1:49" ht="27.75" customHeight="1">
      <c r="A22" s="533" t="s">
        <v>212</v>
      </c>
      <c r="B22" s="533"/>
      <c r="C22" s="533"/>
      <c r="D22" s="533"/>
      <c r="E22" s="533"/>
      <c r="F22" s="533"/>
      <c r="G22" s="533"/>
      <c r="H22" s="533"/>
      <c r="I22" s="533"/>
      <c r="J22" s="533"/>
      <c r="K22" s="533"/>
      <c r="L22" s="533"/>
      <c r="M22" s="533"/>
      <c r="N22" s="533"/>
      <c r="O22" s="533"/>
      <c r="P22" s="533"/>
      <c r="Q22" s="533"/>
      <c r="R22" s="533"/>
      <c r="S22" s="533"/>
      <c r="T22" s="531"/>
      <c r="V22" s="530"/>
      <c r="W22" s="530"/>
      <c r="X22" s="530"/>
      <c r="Y22" s="530"/>
    </row>
    <row r="23" spans="1:49" ht="15" customHeight="1">
      <c r="A23" s="531"/>
      <c r="B23" s="531"/>
      <c r="C23" s="531"/>
      <c r="D23" s="531"/>
      <c r="E23" s="531"/>
      <c r="F23" s="531"/>
      <c r="G23" s="531"/>
      <c r="H23" s="531"/>
      <c r="I23" s="531"/>
      <c r="J23" s="531"/>
      <c r="K23" s="531"/>
      <c r="L23" s="531"/>
      <c r="M23" s="531"/>
      <c r="N23" s="531"/>
      <c r="O23" s="531"/>
      <c r="P23" s="531"/>
      <c r="Q23" s="531"/>
      <c r="R23" s="531"/>
      <c r="S23" s="531"/>
      <c r="T23" s="531"/>
    </row>
    <row r="24" spans="1:49" ht="30" customHeight="1" thickBot="1">
      <c r="A24" s="6" t="s">
        <v>142</v>
      </c>
      <c r="B24" s="20"/>
      <c r="C24" s="20"/>
      <c r="AT24" s="21"/>
      <c r="AU24" s="21" t="s">
        <v>79</v>
      </c>
    </row>
    <row r="25" spans="1:49" ht="30.75" customHeight="1">
      <c r="A25" s="22"/>
      <c r="B25" s="22"/>
      <c r="C25" s="526" t="str">
        <f>C2</f>
        <v>令和元年度</v>
      </c>
      <c r="D25" s="527"/>
      <c r="E25" s="527"/>
      <c r="F25" s="527"/>
      <c r="G25" s="527"/>
      <c r="H25" s="527"/>
      <c r="I25" s="527"/>
      <c r="J25" s="527"/>
      <c r="K25" s="528"/>
      <c r="L25" s="526" t="str">
        <f>L2</f>
        <v>令和２年度</v>
      </c>
      <c r="M25" s="527"/>
      <c r="N25" s="527"/>
      <c r="O25" s="527"/>
      <c r="P25" s="527"/>
      <c r="Q25" s="527"/>
      <c r="R25" s="527"/>
      <c r="S25" s="527"/>
      <c r="T25" s="527"/>
      <c r="U25" s="532" t="str">
        <f>U2</f>
        <v>令和３年度</v>
      </c>
      <c r="V25" s="527"/>
      <c r="W25" s="527"/>
      <c r="X25" s="527"/>
      <c r="Y25" s="527"/>
      <c r="Z25" s="527"/>
      <c r="AA25" s="527"/>
      <c r="AB25" s="527"/>
      <c r="AC25" s="528"/>
      <c r="AD25" s="526" t="str">
        <f>AD2</f>
        <v>令和４年度</v>
      </c>
      <c r="AE25" s="527"/>
      <c r="AF25" s="527"/>
      <c r="AG25" s="527"/>
      <c r="AH25" s="527"/>
      <c r="AI25" s="527"/>
      <c r="AJ25" s="527"/>
      <c r="AK25" s="527"/>
      <c r="AL25" s="528"/>
      <c r="AM25" s="526" t="str">
        <f>AM2</f>
        <v>令和５年度</v>
      </c>
      <c r="AN25" s="527"/>
      <c r="AO25" s="527"/>
      <c r="AP25" s="527"/>
      <c r="AQ25" s="527"/>
      <c r="AR25" s="527"/>
      <c r="AS25" s="527"/>
      <c r="AT25" s="527"/>
      <c r="AU25" s="527"/>
    </row>
    <row r="26" spans="1:49" ht="30.75" customHeight="1">
      <c r="A26" s="23"/>
      <c r="B26" s="24"/>
      <c r="C26" s="25"/>
      <c r="D26" s="227" t="s">
        <v>80</v>
      </c>
      <c r="E26" s="26"/>
      <c r="F26" s="25"/>
      <c r="G26" s="27" t="s">
        <v>81</v>
      </c>
      <c r="H26" s="25"/>
      <c r="I26" s="28"/>
      <c r="J26" s="27" t="s">
        <v>146</v>
      </c>
      <c r="K26" s="29"/>
      <c r="L26" s="25"/>
      <c r="M26" s="227" t="s">
        <v>80</v>
      </c>
      <c r="N26" s="26"/>
      <c r="O26" s="25"/>
      <c r="P26" s="27" t="s">
        <v>81</v>
      </c>
      <c r="Q26" s="25"/>
      <c r="R26" s="28"/>
      <c r="S26" s="47" t="s">
        <v>146</v>
      </c>
      <c r="T26" s="25"/>
      <c r="U26" s="7"/>
      <c r="V26" s="227" t="s">
        <v>80</v>
      </c>
      <c r="W26" s="26"/>
      <c r="X26" s="25"/>
      <c r="Y26" s="27" t="s">
        <v>81</v>
      </c>
      <c r="Z26" s="25"/>
      <c r="AA26" s="28"/>
      <c r="AB26" s="47" t="s">
        <v>146</v>
      </c>
      <c r="AC26" s="26"/>
      <c r="AD26" s="25"/>
      <c r="AE26" s="227" t="s">
        <v>80</v>
      </c>
      <c r="AF26" s="26"/>
      <c r="AG26" s="25"/>
      <c r="AH26" s="27" t="s">
        <v>81</v>
      </c>
      <c r="AI26" s="25"/>
      <c r="AJ26" s="28"/>
      <c r="AK26" s="47" t="s">
        <v>146</v>
      </c>
      <c r="AL26" s="26"/>
      <c r="AM26" s="25"/>
      <c r="AN26" s="227" t="s">
        <v>80</v>
      </c>
      <c r="AO26" s="26"/>
      <c r="AP26" s="25"/>
      <c r="AQ26" s="27" t="s">
        <v>81</v>
      </c>
      <c r="AR26" s="25"/>
      <c r="AS26" s="28"/>
      <c r="AT26" s="47" t="s">
        <v>146</v>
      </c>
      <c r="AU26" s="65"/>
    </row>
    <row r="27" spans="1:49" ht="30.75" customHeight="1">
      <c r="A27" s="7" t="s">
        <v>82</v>
      </c>
      <c r="B27" s="15"/>
      <c r="C27" s="30"/>
      <c r="D27" s="31">
        <v>71274270</v>
      </c>
      <c r="E27" s="31"/>
      <c r="F27" s="31"/>
      <c r="G27" s="31">
        <v>40960</v>
      </c>
      <c r="H27" s="31"/>
      <c r="I27" s="31"/>
      <c r="J27" s="31">
        <v>385321</v>
      </c>
      <c r="K27" s="52"/>
      <c r="L27" s="31"/>
      <c r="M27" s="31">
        <v>72110853</v>
      </c>
      <c r="N27" s="31"/>
      <c r="O27" s="31"/>
      <c r="P27" s="31">
        <v>41811</v>
      </c>
      <c r="Q27" s="31"/>
      <c r="R27" s="31"/>
      <c r="S27" s="31">
        <v>392053</v>
      </c>
      <c r="T27" s="31"/>
      <c r="U27" s="31"/>
      <c r="V27" s="31">
        <v>71275668</v>
      </c>
      <c r="W27" s="31"/>
      <c r="X27" s="31"/>
      <c r="Y27" s="31">
        <v>41396</v>
      </c>
      <c r="Z27" s="31"/>
      <c r="AA27" s="31"/>
      <c r="AB27" s="31">
        <v>396137</v>
      </c>
      <c r="AC27" s="52"/>
      <c r="AD27" s="31"/>
      <c r="AE27" s="31">
        <v>72377535</v>
      </c>
      <c r="AF27" s="31"/>
      <c r="AG27" s="31"/>
      <c r="AH27" s="31">
        <v>41810</v>
      </c>
      <c r="AI27" s="31">
        <v>398358</v>
      </c>
      <c r="AJ27" s="31"/>
      <c r="AK27" s="31">
        <v>398358</v>
      </c>
      <c r="AL27" s="52"/>
      <c r="AM27" s="31"/>
      <c r="AN27" s="31">
        <v>73975247</v>
      </c>
      <c r="AO27" s="31"/>
      <c r="AP27" s="31"/>
      <c r="AQ27" s="31">
        <v>42165</v>
      </c>
      <c r="AR27" s="31"/>
      <c r="AS27" s="31"/>
      <c r="AT27" s="314">
        <v>402823</v>
      </c>
      <c r="AU27" s="66"/>
    </row>
    <row r="28" spans="1:49" ht="30.75" customHeight="1" thickBot="1">
      <c r="A28" s="9" t="s">
        <v>83</v>
      </c>
      <c r="B28" s="17"/>
      <c r="C28" s="32"/>
      <c r="D28" s="33">
        <v>3328473</v>
      </c>
      <c r="E28" s="33"/>
      <c r="F28" s="33"/>
      <c r="G28" s="33">
        <v>10</v>
      </c>
      <c r="H28" s="33"/>
      <c r="I28" s="33"/>
      <c r="J28" s="33">
        <v>73757</v>
      </c>
      <c r="K28" s="53"/>
      <c r="L28" s="33"/>
      <c r="M28" s="33">
        <v>3338684</v>
      </c>
      <c r="N28" s="33"/>
      <c r="O28" s="33"/>
      <c r="P28" s="33">
        <v>10</v>
      </c>
      <c r="Q28" s="33"/>
      <c r="R28" s="33"/>
      <c r="S28" s="33">
        <v>74071</v>
      </c>
      <c r="T28" s="33"/>
      <c r="U28" s="31"/>
      <c r="V28" s="33">
        <v>3345113</v>
      </c>
      <c r="W28" s="33"/>
      <c r="X28" s="33"/>
      <c r="Y28" s="33">
        <v>11</v>
      </c>
      <c r="Z28" s="33"/>
      <c r="AA28" s="33"/>
      <c r="AB28" s="33">
        <v>75207</v>
      </c>
      <c r="AC28" s="53"/>
      <c r="AD28" s="33"/>
      <c r="AE28" s="33">
        <v>3356233</v>
      </c>
      <c r="AF28" s="33"/>
      <c r="AG28" s="33"/>
      <c r="AH28" s="33">
        <v>9</v>
      </c>
      <c r="AI28" s="33"/>
      <c r="AJ28" s="33"/>
      <c r="AK28" s="33">
        <v>76412</v>
      </c>
      <c r="AL28" s="53"/>
      <c r="AM28" s="33"/>
      <c r="AN28" s="33">
        <v>3293865</v>
      </c>
      <c r="AO28" s="33"/>
      <c r="AP28" s="33"/>
      <c r="AQ28" s="33">
        <v>9</v>
      </c>
      <c r="AR28" s="33"/>
      <c r="AS28" s="33"/>
      <c r="AT28" s="33">
        <v>76917</v>
      </c>
      <c r="AU28" s="67"/>
    </row>
    <row r="29" spans="1:49" ht="11.25">
      <c r="A29" s="529" t="s">
        <v>170</v>
      </c>
      <c r="B29" s="529"/>
      <c r="C29" s="529"/>
      <c r="D29" s="529"/>
      <c r="E29" s="529"/>
      <c r="F29" s="529"/>
      <c r="G29" s="529"/>
      <c r="H29" s="529"/>
      <c r="I29" s="529"/>
      <c r="J29" s="529"/>
      <c r="K29" s="529"/>
      <c r="L29" s="529"/>
      <c r="M29" s="529"/>
      <c r="N29" s="529"/>
      <c r="O29" s="529"/>
      <c r="P29" s="529"/>
      <c r="Q29" s="529"/>
      <c r="R29" s="529"/>
      <c r="S29" s="529"/>
      <c r="T29" s="529"/>
      <c r="V29" s="530"/>
      <c r="W29" s="530"/>
      <c r="X29" s="530"/>
      <c r="Y29" s="530"/>
    </row>
    <row r="41" spans="5:9" ht="30" customHeight="1">
      <c r="E41" s="14">
        <v>30</v>
      </c>
      <c r="G41" s="14">
        <v>2</v>
      </c>
      <c r="H41" s="14">
        <v>3</v>
      </c>
      <c r="I41" s="14">
        <v>4</v>
      </c>
    </row>
  </sheetData>
  <mergeCells count="20">
    <mergeCell ref="AD2:AL2"/>
    <mergeCell ref="U13:AC13"/>
    <mergeCell ref="AD13:AL13"/>
    <mergeCell ref="AM13:AU13"/>
    <mergeCell ref="C2:K2"/>
    <mergeCell ref="L2:T2"/>
    <mergeCell ref="AM2:AU2"/>
    <mergeCell ref="U2:AC2"/>
    <mergeCell ref="AD25:AL25"/>
    <mergeCell ref="AM25:AU25"/>
    <mergeCell ref="A29:T29"/>
    <mergeCell ref="V29:Y29"/>
    <mergeCell ref="A11:T11"/>
    <mergeCell ref="V22:Y22"/>
    <mergeCell ref="C25:K25"/>
    <mergeCell ref="L25:T25"/>
    <mergeCell ref="U25:AC25"/>
    <mergeCell ref="C13:K13"/>
    <mergeCell ref="L13:T13"/>
    <mergeCell ref="A22:T23"/>
  </mergeCells>
  <phoneticPr fontId="3"/>
  <printOptions gridLinesSet="0"/>
  <pageMargins left="0.55118110236220474" right="0.55118110236220474" top="0.74803149606299213" bottom="0.94488188976377963" header="0.51181102362204722" footer="0.31496062992125984"/>
  <pageSetup paperSize="9" scale="90" firstPageNumber="38" fitToWidth="2" orientation="portrait" blackAndWhite="1" r:id="rId1"/>
  <headerFooter scaleWithDoc="0" alignWithMargins="0">
    <oddFooter>&amp;C&amp;"游明朝,標準"&amp;10&amp;P</oddFooter>
  </headerFooter>
  <colBreaks count="1" manualBreakCount="1">
    <brk id="20"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24"/>
  <sheetViews>
    <sheetView view="pageBreakPreview" zoomScale="90" zoomScaleNormal="85" zoomScaleSheetLayoutView="90" workbookViewId="0">
      <selection activeCell="O14" sqref="O14"/>
    </sheetView>
  </sheetViews>
  <sheetFormatPr defaultRowHeight="30" customHeight="1"/>
  <cols>
    <col min="1" max="1" width="19.75" style="14" customWidth="1"/>
    <col min="2" max="2" width="1.375" style="14" customWidth="1"/>
    <col min="3" max="3" width="13.75" style="14" customWidth="1"/>
    <col min="4" max="4" width="0.625" style="14" customWidth="1"/>
    <col min="5" max="5" width="9.625" style="14" customWidth="1"/>
    <col min="6" max="6" width="0.625" style="14" customWidth="1"/>
    <col min="7" max="7" width="9.25" style="14" customWidth="1"/>
    <col min="8" max="8" width="0.625" style="14" customWidth="1"/>
    <col min="9" max="9" width="13.75" style="14" customWidth="1"/>
    <col min="10" max="10" width="0.625" style="14" customWidth="1"/>
    <col min="11" max="11" width="9.25" style="14" customWidth="1"/>
    <col min="12" max="12" width="0.625" style="14" customWidth="1"/>
    <col min="13" max="13" width="9" style="14"/>
    <col min="14" max="14" width="0.625" style="14" customWidth="1"/>
    <col min="15" max="15" width="13.75" style="14" customWidth="1"/>
    <col min="16" max="16" width="0.625" style="14" customWidth="1"/>
    <col min="17" max="17" width="8" style="14" customWidth="1"/>
    <col min="18" max="18" width="0.625" style="14" customWidth="1"/>
    <col min="19" max="19" width="8" style="14" customWidth="1"/>
    <col min="20" max="20" width="0.625" style="14" customWidth="1"/>
    <col min="21" max="21" width="13.75" style="14" customWidth="1"/>
    <col min="22" max="22" width="0.625" style="14" customWidth="1"/>
    <col min="23" max="23" width="8" style="14" customWidth="1"/>
    <col min="24" max="24" width="0.875" style="14" customWidth="1"/>
    <col min="25" max="25" width="8" style="14" customWidth="1"/>
    <col min="26" max="26" width="0.625" style="14" customWidth="1"/>
    <col min="27" max="27" width="13.75" style="14" customWidth="1"/>
    <col min="28" max="28" width="0.625" style="14" customWidth="1"/>
    <col min="29" max="29" width="8" style="14" customWidth="1"/>
    <col min="30" max="30" width="0.625" style="14" customWidth="1"/>
    <col min="31" max="31" width="8" style="14" customWidth="1"/>
    <col min="32" max="32" width="0.625" style="14" customWidth="1"/>
    <col min="33" max="16384" width="9" style="14"/>
  </cols>
  <sheetData>
    <row r="1" spans="1:34" ht="30" customHeight="1" thickBot="1">
      <c r="A1" s="315" t="s">
        <v>144</v>
      </c>
      <c r="B1" s="316"/>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317"/>
      <c r="AF1" s="21" t="s">
        <v>88</v>
      </c>
    </row>
    <row r="2" spans="1:34" ht="20.25" customHeight="1">
      <c r="A2" s="22"/>
      <c r="B2" s="22"/>
      <c r="C2" s="526" t="s">
        <v>200</v>
      </c>
      <c r="D2" s="527"/>
      <c r="E2" s="527"/>
      <c r="F2" s="527"/>
      <c r="G2" s="527"/>
      <c r="H2" s="527"/>
      <c r="I2" s="526" t="s">
        <v>198</v>
      </c>
      <c r="J2" s="527"/>
      <c r="K2" s="527"/>
      <c r="L2" s="527"/>
      <c r="M2" s="527"/>
      <c r="N2" s="527"/>
      <c r="O2" s="527" t="s">
        <v>199</v>
      </c>
      <c r="P2" s="527"/>
      <c r="Q2" s="527"/>
      <c r="R2" s="527"/>
      <c r="S2" s="527"/>
      <c r="T2" s="528"/>
      <c r="U2" s="526" t="s">
        <v>214</v>
      </c>
      <c r="V2" s="527"/>
      <c r="W2" s="527"/>
      <c r="X2" s="527"/>
      <c r="Y2" s="527"/>
      <c r="Z2" s="527"/>
      <c r="AA2" s="526" t="s">
        <v>237</v>
      </c>
      <c r="AB2" s="527"/>
      <c r="AC2" s="527"/>
      <c r="AD2" s="527"/>
      <c r="AE2" s="527"/>
      <c r="AF2" s="527"/>
    </row>
    <row r="3" spans="1:34" ht="20.25" customHeight="1">
      <c r="A3" s="23"/>
      <c r="B3" s="23"/>
      <c r="C3" s="536" t="s">
        <v>8</v>
      </c>
      <c r="D3" s="538"/>
      <c r="E3" s="536" t="s">
        <v>0</v>
      </c>
      <c r="F3" s="538"/>
      <c r="G3" s="536" t="s">
        <v>4</v>
      </c>
      <c r="H3" s="538"/>
      <c r="I3" s="536" t="s">
        <v>8</v>
      </c>
      <c r="J3" s="538"/>
      <c r="K3" s="536" t="s">
        <v>0</v>
      </c>
      <c r="L3" s="538"/>
      <c r="M3" s="536" t="s">
        <v>4</v>
      </c>
      <c r="N3" s="537"/>
      <c r="O3" s="537" t="s">
        <v>8</v>
      </c>
      <c r="P3" s="538"/>
      <c r="Q3" s="536" t="s">
        <v>0</v>
      </c>
      <c r="R3" s="538"/>
      <c r="S3" s="536" t="s">
        <v>4</v>
      </c>
      <c r="T3" s="538"/>
      <c r="U3" s="536" t="s">
        <v>8</v>
      </c>
      <c r="V3" s="538"/>
      <c r="W3" s="536" t="s">
        <v>0</v>
      </c>
      <c r="X3" s="538"/>
      <c r="Y3" s="536" t="s">
        <v>4</v>
      </c>
      <c r="Z3" s="538"/>
      <c r="AA3" s="536" t="s">
        <v>8</v>
      </c>
      <c r="AB3" s="538"/>
      <c r="AC3" s="536" t="s">
        <v>0</v>
      </c>
      <c r="AD3" s="538"/>
      <c r="AE3" s="536" t="s">
        <v>4</v>
      </c>
      <c r="AF3" s="537"/>
    </row>
    <row r="4" spans="1:34" s="6" customFormat="1" ht="30" customHeight="1">
      <c r="A4" s="7" t="s">
        <v>9</v>
      </c>
      <c r="B4" s="319"/>
      <c r="C4" s="34">
        <v>1484365900</v>
      </c>
      <c r="D4" s="34"/>
      <c r="E4" s="35">
        <v>102.1933520732093</v>
      </c>
      <c r="F4" s="35"/>
      <c r="G4" s="320">
        <v>83.1</v>
      </c>
      <c r="H4" s="48"/>
      <c r="I4" s="203">
        <v>1509535248</v>
      </c>
      <c r="J4" s="203"/>
      <c r="K4" s="204">
        <v>101.69562962878626</v>
      </c>
      <c r="L4" s="204"/>
      <c r="M4" s="321">
        <v>83.1</v>
      </c>
      <c r="N4" s="30"/>
      <c r="O4" s="34">
        <v>1555941475</v>
      </c>
      <c r="P4" s="34"/>
      <c r="Q4" s="35">
        <v>103.07420625397678</v>
      </c>
      <c r="R4" s="35"/>
      <c r="S4" s="320">
        <v>83.3</v>
      </c>
      <c r="T4" s="48"/>
      <c r="U4" s="34">
        <v>1587546320</v>
      </c>
      <c r="V4" s="34"/>
      <c r="W4" s="37">
        <v>102.03123610417289</v>
      </c>
      <c r="X4" s="35"/>
      <c r="Y4" s="320">
        <v>82.8</v>
      </c>
      <c r="Z4" s="48"/>
      <c r="AA4" s="34">
        <v>1627930615</v>
      </c>
      <c r="AB4" s="34"/>
      <c r="AC4" s="37">
        <f t="shared" ref="AC4:AC9" si="0">IF(AA4&gt;0,IF(U4&lt;0,"皆増",AA4/U4*100),"－")</f>
        <v>102.54381837501283</v>
      </c>
      <c r="AD4" s="35"/>
      <c r="AE4" s="320">
        <f>ROUND(AA4/$AA$21*100,1)</f>
        <v>83</v>
      </c>
      <c r="AF4" s="8"/>
      <c r="AG4" s="10"/>
      <c r="AH4" s="322"/>
    </row>
    <row r="5" spans="1:34" s="6" customFormat="1" ht="30" customHeight="1">
      <c r="A5" s="7" t="s">
        <v>55</v>
      </c>
      <c r="B5" s="323"/>
      <c r="C5" s="34">
        <v>65887606</v>
      </c>
      <c r="D5" s="34"/>
      <c r="E5" s="35">
        <v>99.738519363682968</v>
      </c>
      <c r="F5" s="35"/>
      <c r="G5" s="320">
        <v>3.7</v>
      </c>
      <c r="H5" s="49"/>
      <c r="I5" s="203">
        <v>65700624</v>
      </c>
      <c r="J5" s="203"/>
      <c r="K5" s="204">
        <v>99.716210663352996</v>
      </c>
      <c r="L5" s="204"/>
      <c r="M5" s="321">
        <v>3.6</v>
      </c>
      <c r="N5" s="30"/>
      <c r="O5" s="34">
        <v>72529374</v>
      </c>
      <c r="P5" s="34"/>
      <c r="Q5" s="35">
        <v>110.3937368996678</v>
      </c>
      <c r="R5" s="35"/>
      <c r="S5" s="320">
        <v>3.9</v>
      </c>
      <c r="T5" s="49"/>
      <c r="U5" s="34">
        <v>76893117</v>
      </c>
      <c r="V5" s="34"/>
      <c r="W5" s="37">
        <v>106.01651821784648</v>
      </c>
      <c r="X5" s="35"/>
      <c r="Y5" s="320">
        <v>4</v>
      </c>
      <c r="Z5" s="49"/>
      <c r="AA5" s="34">
        <v>73147016</v>
      </c>
      <c r="AB5" s="34"/>
      <c r="AC5" s="37">
        <f t="shared" si="0"/>
        <v>95.128171225000543</v>
      </c>
      <c r="AD5" s="35"/>
      <c r="AE5" s="320">
        <f>ROUND(AA5/$AA$21*100,1)</f>
        <v>3.7</v>
      </c>
      <c r="AF5" s="8"/>
      <c r="AG5" s="10"/>
      <c r="AH5" s="322"/>
    </row>
    <row r="6" spans="1:34" s="6" customFormat="1" ht="30" customHeight="1">
      <c r="A6" s="7" t="s">
        <v>10</v>
      </c>
      <c r="B6" s="323"/>
      <c r="C6" s="34">
        <v>5019172</v>
      </c>
      <c r="D6" s="34"/>
      <c r="E6" s="35">
        <v>100.63456348973227</v>
      </c>
      <c r="F6" s="35"/>
      <c r="G6" s="320">
        <v>0.3</v>
      </c>
      <c r="H6" s="49"/>
      <c r="I6" s="203">
        <v>5435667</v>
      </c>
      <c r="J6" s="203"/>
      <c r="K6" s="204">
        <v>108.29808183501184</v>
      </c>
      <c r="L6" s="204"/>
      <c r="M6" s="321">
        <v>0.3</v>
      </c>
      <c r="N6" s="30"/>
      <c r="O6" s="34">
        <v>5193753</v>
      </c>
      <c r="P6" s="34"/>
      <c r="Q6" s="35">
        <v>95.549506619886756</v>
      </c>
      <c r="R6" s="35"/>
      <c r="S6" s="320">
        <v>0.3</v>
      </c>
      <c r="T6" s="49"/>
      <c r="U6" s="34">
        <v>7188048</v>
      </c>
      <c r="V6" s="34"/>
      <c r="W6" s="37">
        <v>138.39795616002533</v>
      </c>
      <c r="X6" s="35"/>
      <c r="Y6" s="320">
        <v>0.4</v>
      </c>
      <c r="Z6" s="49"/>
      <c r="AA6" s="34">
        <v>7627112</v>
      </c>
      <c r="AB6" s="34"/>
      <c r="AC6" s="37">
        <f t="shared" si="0"/>
        <v>106.10825080745147</v>
      </c>
      <c r="AD6" s="35"/>
      <c r="AE6" s="320">
        <f>ROUND(AA6/$AA$21*100,1)</f>
        <v>0.4</v>
      </c>
      <c r="AF6" s="8"/>
      <c r="AG6" s="10"/>
      <c r="AH6" s="322"/>
    </row>
    <row r="7" spans="1:34" s="6" customFormat="1" ht="30" customHeight="1">
      <c r="A7" s="7" t="s">
        <v>11</v>
      </c>
      <c r="B7" s="323"/>
      <c r="C7" s="34">
        <v>62913020</v>
      </c>
      <c r="D7" s="34"/>
      <c r="E7" s="35">
        <v>99.319125954712746</v>
      </c>
      <c r="F7" s="35"/>
      <c r="G7" s="320">
        <v>3.5</v>
      </c>
      <c r="H7" s="49"/>
      <c r="I7" s="203">
        <v>61551857</v>
      </c>
      <c r="J7" s="203"/>
      <c r="K7" s="204">
        <v>97.836436718504373</v>
      </c>
      <c r="L7" s="204"/>
      <c r="M7" s="321">
        <v>3.4</v>
      </c>
      <c r="N7" s="30"/>
      <c r="O7" s="34">
        <v>61135305</v>
      </c>
      <c r="P7" s="34"/>
      <c r="Q7" s="35">
        <v>99.323250312334196</v>
      </c>
      <c r="R7" s="35"/>
      <c r="S7" s="320">
        <v>3.3</v>
      </c>
      <c r="T7" s="49"/>
      <c r="U7" s="34">
        <v>60411923</v>
      </c>
      <c r="V7" s="34"/>
      <c r="W7" s="37">
        <v>98.816752447705952</v>
      </c>
      <c r="X7" s="35"/>
      <c r="Y7" s="320">
        <v>3.2</v>
      </c>
      <c r="Z7" s="49"/>
      <c r="AA7" s="34">
        <v>60003042</v>
      </c>
      <c r="AB7" s="34"/>
      <c r="AC7" s="37">
        <f t="shared" si="0"/>
        <v>99.323178307037168</v>
      </c>
      <c r="AD7" s="35"/>
      <c r="AE7" s="320">
        <v>3</v>
      </c>
      <c r="AF7" s="8"/>
      <c r="AG7" s="10"/>
      <c r="AH7" s="322"/>
    </row>
    <row r="8" spans="1:34" s="6" customFormat="1" ht="30" customHeight="1">
      <c r="A8" s="7" t="s">
        <v>12</v>
      </c>
      <c r="B8" s="323"/>
      <c r="C8" s="34">
        <v>116986574</v>
      </c>
      <c r="D8" s="34"/>
      <c r="E8" s="35">
        <v>99.516973389501487</v>
      </c>
      <c r="F8" s="35"/>
      <c r="G8" s="320">
        <v>6.5</v>
      </c>
      <c r="H8" s="49"/>
      <c r="I8" s="203">
        <v>115768470</v>
      </c>
      <c r="J8" s="203"/>
      <c r="K8" s="204">
        <v>98.958765986257532</v>
      </c>
      <c r="L8" s="204"/>
      <c r="M8" s="321">
        <v>6.4</v>
      </c>
      <c r="N8" s="30"/>
      <c r="O8" s="34">
        <v>125263034</v>
      </c>
      <c r="P8" s="34"/>
      <c r="Q8" s="35">
        <v>108.20133841278199</v>
      </c>
      <c r="R8" s="35"/>
      <c r="S8" s="320">
        <v>6.7</v>
      </c>
      <c r="T8" s="49"/>
      <c r="U8" s="34">
        <v>126604022</v>
      </c>
      <c r="V8" s="34"/>
      <c r="W8" s="37">
        <v>101.07053769749821</v>
      </c>
      <c r="X8" s="35"/>
      <c r="Y8" s="320">
        <v>6.6</v>
      </c>
      <c r="Z8" s="49"/>
      <c r="AA8" s="34">
        <v>125673563</v>
      </c>
      <c r="AB8" s="34"/>
      <c r="AC8" s="37">
        <f t="shared" si="0"/>
        <v>99.265063632812542</v>
      </c>
      <c r="AD8" s="35"/>
      <c r="AE8" s="320">
        <f>ROUND(AA8/$AA$21*100,1)</f>
        <v>6.4</v>
      </c>
      <c r="AF8" s="8"/>
      <c r="AG8" s="10"/>
    </row>
    <row r="9" spans="1:34" s="6" customFormat="1" ht="30" customHeight="1">
      <c r="A9" s="7" t="s">
        <v>13</v>
      </c>
      <c r="B9" s="323"/>
      <c r="C9" s="34">
        <v>-222590</v>
      </c>
      <c r="D9" s="34"/>
      <c r="E9" s="37" t="s">
        <v>18</v>
      </c>
      <c r="F9" s="35"/>
      <c r="G9" s="320">
        <v>0</v>
      </c>
      <c r="H9" s="49"/>
      <c r="I9" s="203">
        <v>-280653</v>
      </c>
      <c r="J9" s="203"/>
      <c r="K9" s="206" t="s">
        <v>18</v>
      </c>
      <c r="L9" s="204"/>
      <c r="M9" s="321">
        <v>0</v>
      </c>
      <c r="N9" s="30"/>
      <c r="O9" s="34">
        <v>-228263</v>
      </c>
      <c r="P9" s="34"/>
      <c r="Q9" s="37" t="s">
        <v>18</v>
      </c>
      <c r="R9" s="35"/>
      <c r="S9" s="320">
        <v>0</v>
      </c>
      <c r="T9" s="49"/>
      <c r="U9" s="34">
        <v>-492334</v>
      </c>
      <c r="V9" s="34"/>
      <c r="W9" s="324" t="s">
        <v>18</v>
      </c>
      <c r="X9" s="35"/>
      <c r="Y9" s="320">
        <v>0</v>
      </c>
      <c r="Z9" s="49"/>
      <c r="AA9" s="34">
        <v>-391074</v>
      </c>
      <c r="AB9" s="34"/>
      <c r="AC9" s="324" t="str">
        <f t="shared" si="0"/>
        <v>－</v>
      </c>
      <c r="AD9" s="35"/>
      <c r="AE9" s="320">
        <f t="shared" ref="AE9:AE15" si="1">ROUND(AA9/$AA$21*100,1)</f>
        <v>0</v>
      </c>
      <c r="AF9" s="8"/>
      <c r="AG9" s="10"/>
    </row>
    <row r="10" spans="1:34" s="6" customFormat="1" ht="30" customHeight="1">
      <c r="A10" s="7" t="s">
        <v>14</v>
      </c>
      <c r="B10" s="323"/>
      <c r="C10" s="34">
        <v>70873</v>
      </c>
      <c r="D10" s="34"/>
      <c r="E10" s="35">
        <v>104.43694556600158</v>
      </c>
      <c r="F10" s="35"/>
      <c r="G10" s="320">
        <v>0</v>
      </c>
      <c r="H10" s="49"/>
      <c r="I10" s="203">
        <v>80391</v>
      </c>
      <c r="J10" s="203"/>
      <c r="K10" s="204">
        <v>113.42965586330477</v>
      </c>
      <c r="L10" s="204"/>
      <c r="M10" s="321">
        <v>0</v>
      </c>
      <c r="N10" s="30"/>
      <c r="O10" s="34">
        <v>86386</v>
      </c>
      <c r="P10" s="34"/>
      <c r="Q10" s="35">
        <v>107.4573024343521</v>
      </c>
      <c r="R10" s="35"/>
      <c r="S10" s="320">
        <v>0</v>
      </c>
      <c r="T10" s="49"/>
      <c r="U10" s="34">
        <v>86559</v>
      </c>
      <c r="V10" s="34"/>
      <c r="W10" s="37">
        <v>100.2002639316556</v>
      </c>
      <c r="X10" s="35"/>
      <c r="Y10" s="320">
        <v>0</v>
      </c>
      <c r="Z10" s="49"/>
      <c r="AA10" s="34">
        <v>80844</v>
      </c>
      <c r="AB10" s="34"/>
      <c r="AC10" s="37">
        <f t="shared" ref="AC10:AC20" si="2">IF(AA10&gt;0,IF(U10&lt;0,"皆増",AA10/U10*100),"－")</f>
        <v>93.39756697743735</v>
      </c>
      <c r="AD10" s="35"/>
      <c r="AE10" s="320">
        <f t="shared" si="1"/>
        <v>0</v>
      </c>
      <c r="AF10" s="8"/>
      <c r="AG10" s="10"/>
    </row>
    <row r="11" spans="1:34" s="6" customFormat="1" ht="30" customHeight="1">
      <c r="A11" s="7" t="s">
        <v>15</v>
      </c>
      <c r="B11" s="323"/>
      <c r="C11" s="34">
        <v>296488</v>
      </c>
      <c r="D11" s="34"/>
      <c r="E11" s="35">
        <v>74.635680068068481</v>
      </c>
      <c r="F11" s="35"/>
      <c r="G11" s="320">
        <v>0</v>
      </c>
      <c r="H11" s="54"/>
      <c r="I11" s="203">
        <v>300421</v>
      </c>
      <c r="J11" s="203"/>
      <c r="K11" s="204">
        <v>101.32652923558459</v>
      </c>
      <c r="L11" s="204"/>
      <c r="M11" s="321">
        <v>0</v>
      </c>
      <c r="N11" s="214"/>
      <c r="O11" s="34">
        <v>156892</v>
      </c>
      <c r="P11" s="34"/>
      <c r="Q11" s="35">
        <v>52.224045589356273</v>
      </c>
      <c r="R11" s="35"/>
      <c r="S11" s="320">
        <v>0</v>
      </c>
      <c r="T11" s="54"/>
      <c r="U11" s="34">
        <v>247319</v>
      </c>
      <c r="V11" s="34"/>
      <c r="W11" s="37">
        <v>157.63646329959462</v>
      </c>
      <c r="X11" s="35"/>
      <c r="Y11" s="320">
        <v>0</v>
      </c>
      <c r="Z11" s="49"/>
      <c r="AA11" s="34">
        <v>226953</v>
      </c>
      <c r="AB11" s="34"/>
      <c r="AC11" s="37">
        <f t="shared" si="2"/>
        <v>91.765290980474617</v>
      </c>
      <c r="AD11" s="35"/>
      <c r="AE11" s="320">
        <f t="shared" si="1"/>
        <v>0</v>
      </c>
      <c r="AF11" s="8"/>
      <c r="AG11" s="10"/>
    </row>
    <row r="12" spans="1:34" s="6" customFormat="1" ht="30" customHeight="1">
      <c r="A12" s="7" t="s">
        <v>16</v>
      </c>
      <c r="B12" s="323"/>
      <c r="C12" s="34">
        <v>2397173</v>
      </c>
      <c r="D12" s="34"/>
      <c r="E12" s="35">
        <v>141.07448984095689</v>
      </c>
      <c r="F12" s="35"/>
      <c r="G12" s="320">
        <v>0.1</v>
      </c>
      <c r="H12" s="49"/>
      <c r="I12" s="203">
        <v>2312419</v>
      </c>
      <c r="J12" s="203"/>
      <c r="K12" s="204">
        <v>96.46441871320927</v>
      </c>
      <c r="L12" s="204"/>
      <c r="M12" s="321">
        <v>0.1</v>
      </c>
      <c r="N12" s="30"/>
      <c r="O12" s="34">
        <v>2161703</v>
      </c>
      <c r="P12" s="34"/>
      <c r="Q12" s="35">
        <v>93.482323056504896</v>
      </c>
      <c r="R12" s="35"/>
      <c r="S12" s="320">
        <v>0.1</v>
      </c>
      <c r="T12" s="49"/>
      <c r="U12" s="34">
        <v>2453729</v>
      </c>
      <c r="V12" s="34"/>
      <c r="W12" s="37">
        <v>113.50907132015821</v>
      </c>
      <c r="X12" s="35"/>
      <c r="Y12" s="320">
        <v>0.1</v>
      </c>
      <c r="Z12" s="49"/>
      <c r="AA12" s="34">
        <v>2603234</v>
      </c>
      <c r="AB12" s="34"/>
      <c r="AC12" s="37">
        <f t="shared" si="2"/>
        <v>106.09297114718048</v>
      </c>
      <c r="AD12" s="35"/>
      <c r="AE12" s="320">
        <f>ROUND(AA12/$AA$21*100,1)</f>
        <v>0.1</v>
      </c>
      <c r="AF12" s="8"/>
      <c r="AG12" s="10"/>
    </row>
    <row r="13" spans="1:34" s="6" customFormat="1" ht="30" customHeight="1">
      <c r="A13" s="7" t="s">
        <v>17</v>
      </c>
      <c r="B13" s="323"/>
      <c r="C13" s="34">
        <v>296017</v>
      </c>
      <c r="D13" s="34"/>
      <c r="E13" s="37">
        <v>34.753365071351837</v>
      </c>
      <c r="F13" s="35"/>
      <c r="G13" s="320">
        <v>0</v>
      </c>
      <c r="H13" s="49"/>
      <c r="I13" s="203">
        <v>320726</v>
      </c>
      <c r="J13" s="203"/>
      <c r="K13" s="204">
        <v>108.34715573767724</v>
      </c>
      <c r="L13" s="204"/>
      <c r="M13" s="321">
        <v>0</v>
      </c>
      <c r="N13" s="30"/>
      <c r="O13" s="34">
        <v>-17577</v>
      </c>
      <c r="P13" s="34"/>
      <c r="Q13" s="37" t="s">
        <v>18</v>
      </c>
      <c r="R13" s="35"/>
      <c r="S13" s="320">
        <v>0</v>
      </c>
      <c r="T13" s="49"/>
      <c r="U13" s="34">
        <v>393522</v>
      </c>
      <c r="V13" s="34"/>
      <c r="W13" s="37" t="s">
        <v>238</v>
      </c>
      <c r="X13" s="35"/>
      <c r="Y13" s="320">
        <v>0</v>
      </c>
      <c r="Z13" s="49"/>
      <c r="AA13" s="34">
        <v>483013</v>
      </c>
      <c r="AB13" s="34"/>
      <c r="AC13" s="37">
        <f t="shared" si="2"/>
        <v>122.7410411616123</v>
      </c>
      <c r="AD13" s="35"/>
      <c r="AE13" s="320">
        <f t="shared" si="1"/>
        <v>0</v>
      </c>
      <c r="AF13" s="8"/>
      <c r="AG13" s="10"/>
    </row>
    <row r="14" spans="1:34" s="6" customFormat="1" ht="30" customHeight="1">
      <c r="A14" s="7" t="s">
        <v>19</v>
      </c>
      <c r="B14" s="323"/>
      <c r="C14" s="34">
        <v>40986189</v>
      </c>
      <c r="D14" s="34"/>
      <c r="E14" s="35">
        <v>106.87886140350808</v>
      </c>
      <c r="F14" s="35"/>
      <c r="G14" s="320">
        <v>2.2999999999999998</v>
      </c>
      <c r="H14" s="49"/>
      <c r="I14" s="203">
        <v>34549718</v>
      </c>
      <c r="J14" s="203"/>
      <c r="K14" s="204">
        <v>84.296000294147859</v>
      </c>
      <c r="L14" s="204"/>
      <c r="M14" s="321">
        <v>1.9</v>
      </c>
      <c r="N14" s="30"/>
      <c r="O14" s="34">
        <v>32758095</v>
      </c>
      <c r="P14" s="34"/>
      <c r="Q14" s="35">
        <v>94.814362884235408</v>
      </c>
      <c r="R14" s="35"/>
      <c r="S14" s="320">
        <v>1.7</v>
      </c>
      <c r="T14" s="49"/>
      <c r="U14" s="34">
        <v>40603772</v>
      </c>
      <c r="V14" s="34"/>
      <c r="W14" s="37">
        <v>123.95034570844246</v>
      </c>
      <c r="X14" s="35"/>
      <c r="Y14" s="320">
        <v>2.1</v>
      </c>
      <c r="Z14" s="49"/>
      <c r="AA14" s="34">
        <v>44543742</v>
      </c>
      <c r="AB14" s="34"/>
      <c r="AC14" s="37">
        <f t="shared" si="2"/>
        <v>109.70345809251415</v>
      </c>
      <c r="AD14" s="35"/>
      <c r="AE14" s="320">
        <f>ROUND(AA14/$AA$21*100,1)</f>
        <v>2.2999999999999998</v>
      </c>
      <c r="AF14" s="8"/>
      <c r="AG14" s="10"/>
    </row>
    <row r="15" spans="1:34" s="6" customFormat="1" ht="30" customHeight="1">
      <c r="A15" s="7" t="s">
        <v>20</v>
      </c>
      <c r="B15" s="323"/>
      <c r="C15" s="34">
        <v>10977</v>
      </c>
      <c r="D15" s="34"/>
      <c r="E15" s="35">
        <v>124.80955088118249</v>
      </c>
      <c r="F15" s="35"/>
      <c r="G15" s="320">
        <v>0</v>
      </c>
      <c r="H15" s="49"/>
      <c r="I15" s="203">
        <v>6603</v>
      </c>
      <c r="J15" s="203"/>
      <c r="K15" s="204">
        <v>60.153047280677782</v>
      </c>
      <c r="L15" s="204"/>
      <c r="M15" s="321">
        <v>0</v>
      </c>
      <c r="N15" s="30"/>
      <c r="O15" s="34">
        <v>4116</v>
      </c>
      <c r="P15" s="34"/>
      <c r="Q15" s="35">
        <v>62.335302135393</v>
      </c>
      <c r="R15" s="35"/>
      <c r="S15" s="320">
        <v>0</v>
      </c>
      <c r="T15" s="49"/>
      <c r="U15" s="34">
        <v>1914</v>
      </c>
      <c r="V15" s="34"/>
      <c r="W15" s="37">
        <v>46.501457725947517</v>
      </c>
      <c r="X15" s="35"/>
      <c r="Y15" s="320">
        <v>0</v>
      </c>
      <c r="Z15" s="49"/>
      <c r="AA15" s="34">
        <v>4640</v>
      </c>
      <c r="AB15" s="34"/>
      <c r="AC15" s="37">
        <f t="shared" si="2"/>
        <v>242.42424242424244</v>
      </c>
      <c r="AD15" s="35"/>
      <c r="AE15" s="320">
        <f t="shared" si="1"/>
        <v>0</v>
      </c>
      <c r="AF15" s="8"/>
      <c r="AG15" s="10"/>
    </row>
    <row r="16" spans="1:34" s="6" customFormat="1" ht="30" customHeight="1">
      <c r="A16" s="325" t="s">
        <v>21</v>
      </c>
      <c r="B16" s="326"/>
      <c r="C16" s="36" t="s">
        <v>18</v>
      </c>
      <c r="D16" s="36"/>
      <c r="E16" s="37" t="s">
        <v>18</v>
      </c>
      <c r="F16" s="37"/>
      <c r="G16" s="327" t="s">
        <v>18</v>
      </c>
      <c r="H16" s="54"/>
      <c r="I16" s="205" t="s">
        <v>18</v>
      </c>
      <c r="J16" s="205"/>
      <c r="K16" s="206" t="s">
        <v>18</v>
      </c>
      <c r="L16" s="206"/>
      <c r="M16" s="206" t="s">
        <v>18</v>
      </c>
      <c r="N16" s="214"/>
      <c r="O16" s="36" t="s">
        <v>18</v>
      </c>
      <c r="P16" s="36"/>
      <c r="Q16" s="37" t="s">
        <v>18</v>
      </c>
      <c r="R16" s="37"/>
      <c r="S16" s="37" t="s">
        <v>18</v>
      </c>
      <c r="T16" s="54"/>
      <c r="U16" s="36" t="s">
        <v>18</v>
      </c>
      <c r="V16" s="36"/>
      <c r="W16" s="37" t="s">
        <v>89</v>
      </c>
      <c r="X16" s="37"/>
      <c r="Y16" s="327" t="s">
        <v>89</v>
      </c>
      <c r="Z16" s="54"/>
      <c r="AA16" s="36" t="s">
        <v>18</v>
      </c>
      <c r="AB16" s="36"/>
      <c r="AC16" s="37" t="s">
        <v>89</v>
      </c>
      <c r="AD16" s="37"/>
      <c r="AE16" s="327" t="s">
        <v>89</v>
      </c>
      <c r="AF16" s="11"/>
      <c r="AG16" s="10"/>
    </row>
    <row r="17" spans="1:33" s="6" customFormat="1" ht="30" customHeight="1">
      <c r="A17" s="328" t="s">
        <v>179</v>
      </c>
      <c r="B17" s="326"/>
      <c r="C17" s="34">
        <v>8051476</v>
      </c>
      <c r="D17" s="34"/>
      <c r="E17" s="37">
        <v>118.62660582507507</v>
      </c>
      <c r="F17" s="35"/>
      <c r="G17" s="320">
        <v>0.5</v>
      </c>
      <c r="H17" s="49"/>
      <c r="I17" s="203">
        <v>20995314</v>
      </c>
      <c r="J17" s="203"/>
      <c r="K17" s="206">
        <v>260.76354198907131</v>
      </c>
      <c r="L17" s="204"/>
      <c r="M17" s="321">
        <v>1.2</v>
      </c>
      <c r="N17" s="30"/>
      <c r="O17" s="34">
        <v>11637980</v>
      </c>
      <c r="P17" s="34"/>
      <c r="Q17" s="37">
        <v>55.431321484403618</v>
      </c>
      <c r="R17" s="35"/>
      <c r="S17" s="320">
        <v>0.6</v>
      </c>
      <c r="T17" s="49"/>
      <c r="U17" s="34">
        <v>9645473</v>
      </c>
      <c r="V17" s="34"/>
      <c r="W17" s="37">
        <v>82.879271144992515</v>
      </c>
      <c r="X17" s="35"/>
      <c r="Y17" s="320">
        <v>0.5</v>
      </c>
      <c r="Z17" s="49"/>
      <c r="AA17" s="34">
        <v>18493083</v>
      </c>
      <c r="AB17" s="34"/>
      <c r="AC17" s="37">
        <f>IF(AA17&gt;0,IF(U17&lt;0,"皆増",AA17/U17*100),"－")</f>
        <v>191.72810913472051</v>
      </c>
      <c r="AD17" s="35"/>
      <c r="AE17" s="320">
        <f>ROUND(AA17/$AA$21*100,1)</f>
        <v>0.9</v>
      </c>
      <c r="AF17" s="8"/>
      <c r="AG17" s="10"/>
    </row>
    <row r="18" spans="1:33" s="6" customFormat="1" ht="30" customHeight="1">
      <c r="A18" s="328" t="s">
        <v>180</v>
      </c>
      <c r="B18" s="326"/>
      <c r="C18" s="36">
        <v>-950443</v>
      </c>
      <c r="D18" s="36"/>
      <c r="E18" s="37" t="s">
        <v>18</v>
      </c>
      <c r="F18" s="37"/>
      <c r="G18" s="327">
        <v>-0.1</v>
      </c>
      <c r="H18" s="54"/>
      <c r="I18" s="205">
        <v>-1307966</v>
      </c>
      <c r="J18" s="205"/>
      <c r="K18" s="206" t="s">
        <v>18</v>
      </c>
      <c r="L18" s="206"/>
      <c r="M18" s="329">
        <v>-0.1</v>
      </c>
      <c r="N18" s="214"/>
      <c r="O18" s="36">
        <v>-367469</v>
      </c>
      <c r="P18" s="36"/>
      <c r="Q18" s="37" t="s">
        <v>18</v>
      </c>
      <c r="R18" s="37"/>
      <c r="S18" s="327">
        <v>0</v>
      </c>
      <c r="T18" s="54"/>
      <c r="U18" s="36">
        <v>4134107</v>
      </c>
      <c r="V18" s="36"/>
      <c r="W18" s="324" t="s">
        <v>238</v>
      </c>
      <c r="X18" s="35"/>
      <c r="Y18" s="320">
        <v>0.2</v>
      </c>
      <c r="Z18" s="54"/>
      <c r="AA18" s="36">
        <v>-825293</v>
      </c>
      <c r="AB18" s="36"/>
      <c r="AC18" s="324" t="str">
        <f t="shared" si="2"/>
        <v>－</v>
      </c>
      <c r="AD18" s="35"/>
      <c r="AE18" s="320">
        <f>ROUND(AA18/$AA$21*100,1)</f>
        <v>0</v>
      </c>
      <c r="AF18" s="8"/>
      <c r="AG18" s="10"/>
    </row>
    <row r="19" spans="1:33" s="6" customFormat="1" ht="30" customHeight="1">
      <c r="A19" s="328" t="s">
        <v>189</v>
      </c>
      <c r="B19" s="326"/>
      <c r="C19" s="34">
        <v>1391937</v>
      </c>
      <c r="D19" s="34"/>
      <c r="E19" s="37">
        <v>77.69994406690536</v>
      </c>
      <c r="F19" s="35"/>
      <c r="G19" s="321">
        <v>0.1</v>
      </c>
      <c r="H19" s="54"/>
      <c r="I19" s="203">
        <v>1630447</v>
      </c>
      <c r="J19" s="203"/>
      <c r="K19" s="206">
        <v>117.13511459211156</v>
      </c>
      <c r="L19" s="204"/>
      <c r="M19" s="321">
        <v>0.1</v>
      </c>
      <c r="N19" s="214"/>
      <c r="O19" s="34">
        <v>1642405</v>
      </c>
      <c r="P19" s="34"/>
      <c r="Q19" s="37">
        <v>100.73341850425068</v>
      </c>
      <c r="R19" s="35"/>
      <c r="S19" s="320">
        <v>0.1</v>
      </c>
      <c r="T19" s="49"/>
      <c r="U19" s="34">
        <v>1371021</v>
      </c>
      <c r="V19" s="34"/>
      <c r="W19" s="37">
        <v>83.476426338205258</v>
      </c>
      <c r="X19" s="35"/>
      <c r="Y19" s="320">
        <v>0.1</v>
      </c>
      <c r="Z19" s="49"/>
      <c r="AA19" s="34">
        <v>1145876</v>
      </c>
      <c r="AB19" s="34"/>
      <c r="AC19" s="37">
        <f t="shared" si="2"/>
        <v>83.578296758401223</v>
      </c>
      <c r="AD19" s="35"/>
      <c r="AE19" s="320">
        <f>ROUND(AA19/$AA$21*100,1)</f>
        <v>0.1</v>
      </c>
      <c r="AF19" s="8"/>
      <c r="AG19" s="10"/>
    </row>
    <row r="20" spans="1:33" s="6" customFormat="1" ht="30" customHeight="1">
      <c r="A20" s="325" t="s">
        <v>56</v>
      </c>
      <c r="B20" s="326"/>
      <c r="C20" s="34">
        <v>-720611</v>
      </c>
      <c r="D20" s="34"/>
      <c r="E20" s="37" t="s">
        <v>18</v>
      </c>
      <c r="F20" s="37"/>
      <c r="G20" s="320">
        <v>0</v>
      </c>
      <c r="H20" s="54"/>
      <c r="I20" s="203">
        <v>-472837</v>
      </c>
      <c r="J20" s="203"/>
      <c r="K20" s="206" t="s">
        <v>18</v>
      </c>
      <c r="L20" s="206"/>
      <c r="M20" s="321">
        <v>0</v>
      </c>
      <c r="N20" s="215"/>
      <c r="O20" s="34">
        <v>-611486</v>
      </c>
      <c r="P20" s="34"/>
      <c r="Q20" s="37" t="s">
        <v>18</v>
      </c>
      <c r="R20" s="37"/>
      <c r="S20" s="320">
        <v>0</v>
      </c>
      <c r="T20" s="54"/>
      <c r="U20" s="34">
        <v>-101190</v>
      </c>
      <c r="V20" s="34"/>
      <c r="W20" s="324" t="s">
        <v>18</v>
      </c>
      <c r="X20" s="37"/>
      <c r="Y20" s="320">
        <v>0</v>
      </c>
      <c r="Z20" s="49"/>
      <c r="AA20" s="34">
        <v>1421728</v>
      </c>
      <c r="AB20" s="34"/>
      <c r="AC20" s="324" t="str">
        <f t="shared" si="2"/>
        <v>皆増</v>
      </c>
      <c r="AD20" s="37"/>
      <c r="AE20" s="320">
        <f>ROUND(AA20/$AA$21*100,1)</f>
        <v>0.1</v>
      </c>
      <c r="AF20" s="8"/>
      <c r="AG20" s="10"/>
    </row>
    <row r="21" spans="1:33" s="335" customFormat="1" ht="30" customHeight="1" thickBot="1">
      <c r="A21" s="330" t="s">
        <v>90</v>
      </c>
      <c r="B21" s="331"/>
      <c r="C21" s="156">
        <v>1786779758</v>
      </c>
      <c r="D21" s="156"/>
      <c r="E21" s="157">
        <v>101.53248347848383</v>
      </c>
      <c r="F21" s="157"/>
      <c r="G21" s="332">
        <v>99.999999999999986</v>
      </c>
      <c r="H21" s="158"/>
      <c r="I21" s="156">
        <v>1816126448</v>
      </c>
      <c r="J21" s="156"/>
      <c r="K21" s="157">
        <v>101.64243465757909</v>
      </c>
      <c r="L21" s="157"/>
      <c r="M21" s="332">
        <v>100</v>
      </c>
      <c r="N21" s="159"/>
      <c r="O21" s="156">
        <v>1867285722</v>
      </c>
      <c r="P21" s="156"/>
      <c r="Q21" s="157">
        <v>102.81694449504542</v>
      </c>
      <c r="R21" s="157"/>
      <c r="S21" s="332">
        <v>99.999999999999986</v>
      </c>
      <c r="T21" s="158"/>
      <c r="U21" s="333">
        <v>1916987322</v>
      </c>
      <c r="V21" s="156"/>
      <c r="W21" s="334">
        <v>102.66170299565971</v>
      </c>
      <c r="X21" s="157"/>
      <c r="Y21" s="332">
        <v>99.999999999999986</v>
      </c>
      <c r="Z21" s="158"/>
      <c r="AA21" s="333">
        <f>SUM(AA4:AA20)</f>
        <v>1962168094</v>
      </c>
      <c r="AB21" s="156"/>
      <c r="AC21" s="334">
        <f>IF(AA21&gt;0,IF(U21&lt;0,"皆増",AA21/U21*100),"－")</f>
        <v>102.35686337001242</v>
      </c>
      <c r="AD21" s="157"/>
      <c r="AE21" s="332">
        <f>SUM(AE4:AE20)</f>
        <v>100</v>
      </c>
      <c r="AF21" s="159"/>
    </row>
    <row r="22" spans="1:33" s="161" customFormat="1" ht="17.25" customHeight="1">
      <c r="A22" s="533" t="s">
        <v>206</v>
      </c>
      <c r="B22" s="534"/>
      <c r="C22" s="534"/>
      <c r="D22" s="534"/>
      <c r="E22" s="534"/>
      <c r="F22" s="534"/>
      <c r="G22" s="534"/>
      <c r="H22" s="534"/>
      <c r="I22" s="534"/>
      <c r="J22" s="534"/>
      <c r="K22" s="534"/>
      <c r="L22" s="534"/>
      <c r="M22" s="534"/>
      <c r="N22" s="534"/>
    </row>
    <row r="23" spans="1:33" ht="14.25" customHeight="1">
      <c r="A23" s="535"/>
      <c r="B23" s="535"/>
      <c r="C23" s="535"/>
      <c r="D23" s="535"/>
      <c r="E23" s="535"/>
      <c r="F23" s="535"/>
      <c r="G23" s="535"/>
      <c r="H23" s="535"/>
      <c r="I23" s="535"/>
      <c r="J23" s="535"/>
      <c r="K23" s="535"/>
      <c r="L23" s="535"/>
      <c r="M23" s="535"/>
      <c r="N23" s="535"/>
    </row>
    <row r="24" spans="1:33" ht="14.25" customHeight="1">
      <c r="A24" s="535"/>
      <c r="B24" s="535"/>
      <c r="C24" s="535"/>
      <c r="D24" s="535"/>
      <c r="E24" s="535"/>
      <c r="F24" s="535"/>
      <c r="G24" s="535"/>
      <c r="H24" s="535"/>
      <c r="I24" s="535"/>
      <c r="J24" s="535"/>
      <c r="K24" s="535"/>
      <c r="L24" s="535"/>
      <c r="M24" s="535"/>
      <c r="N24" s="535"/>
    </row>
  </sheetData>
  <mergeCells count="21">
    <mergeCell ref="A22:N24"/>
    <mergeCell ref="AE3:AF3"/>
    <mergeCell ref="AC3:AD3"/>
    <mergeCell ref="AA3:AB3"/>
    <mergeCell ref="K3:L3"/>
    <mergeCell ref="M3:N3"/>
    <mergeCell ref="O3:P3"/>
    <mergeCell ref="S3:T3"/>
    <mergeCell ref="Q3:R3"/>
    <mergeCell ref="Y3:Z3"/>
    <mergeCell ref="W3:X3"/>
    <mergeCell ref="U3:V3"/>
    <mergeCell ref="C3:D3"/>
    <mergeCell ref="E3:F3"/>
    <mergeCell ref="G3:H3"/>
    <mergeCell ref="I3:J3"/>
    <mergeCell ref="AA2:AF2"/>
    <mergeCell ref="U2:Z2"/>
    <mergeCell ref="O2:T2"/>
    <mergeCell ref="I2:N2"/>
    <mergeCell ref="C2:H2"/>
  </mergeCells>
  <phoneticPr fontId="3"/>
  <printOptions gridLinesSet="0"/>
  <pageMargins left="0.55118110236220474" right="0.55118110236220474" top="0.74803149606299213" bottom="0.94488188976377963" header="0.51181102362204722" footer="0.31496062992125984"/>
  <pageSetup paperSize="9" scale="98" firstPageNumber="40" fitToWidth="2" orientation="portrait" blackAndWhite="1" cellComments="asDisplayed" r:id="rId1"/>
  <headerFooter scaleWithDoc="0" alignWithMargins="0">
    <oddFooter>&amp;C&amp;"游明朝,標準"&amp;10&amp;P</oddFooter>
  </headerFooter>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Y65"/>
  <sheetViews>
    <sheetView view="pageBreakPreview" topLeftCell="A4" zoomScale="80" zoomScaleNormal="75" zoomScaleSheetLayoutView="80" workbookViewId="0">
      <selection activeCell="AW12" sqref="AW12:AX12"/>
    </sheetView>
  </sheetViews>
  <sheetFormatPr defaultRowHeight="15.75" customHeight="1"/>
  <cols>
    <col min="1" max="1" width="5.625" style="46" customWidth="1"/>
    <col min="2" max="2" width="4.375" style="46" customWidth="1"/>
    <col min="3" max="3" width="5.75" style="46" customWidth="1"/>
    <col min="4" max="4" width="6.125" style="46" bestFit="1" customWidth="1"/>
    <col min="5" max="6" width="4.375" style="46" customWidth="1"/>
    <col min="7" max="8" width="0.625" style="46" customWidth="1"/>
    <col min="9" max="9" width="8.625" style="46" customWidth="1"/>
    <col min="10" max="11" width="0.5" style="46" customWidth="1"/>
    <col min="12" max="12" width="9.75" style="46" customWidth="1"/>
    <col min="13" max="13" width="0.625" style="46" customWidth="1"/>
    <col min="14" max="14" width="11.25" style="46" customWidth="1"/>
    <col min="15" max="16" width="0.5" style="46" customWidth="1"/>
    <col min="17" max="17" width="13.75" style="46" customWidth="1"/>
    <col min="18" max="19" width="0.5" style="46" customWidth="1"/>
    <col min="20" max="20" width="11.375" style="46" bestFit="1" customWidth="1"/>
    <col min="21" max="22" width="0.5" style="46" customWidth="1"/>
    <col min="23" max="23" width="11.375" style="46" customWidth="1"/>
    <col min="24" max="25" width="0.5" style="46" customWidth="1"/>
    <col min="26" max="26" width="13.75" style="46" customWidth="1"/>
    <col min="27" max="28" width="0.5" style="46" customWidth="1"/>
    <col min="29" max="29" width="12.625" style="46" customWidth="1"/>
    <col min="30" max="31" width="0.5" style="46" customWidth="1"/>
    <col min="32" max="32" width="12.625" style="46" customWidth="1"/>
    <col min="33" max="34" width="0.5" style="46" customWidth="1"/>
    <col min="35" max="35" width="12.625" style="46" customWidth="1"/>
    <col min="36" max="37" width="0.5" style="46" customWidth="1"/>
    <col min="38" max="38" width="12.625" style="46" customWidth="1"/>
    <col min="39" max="40" width="0.5" style="46" customWidth="1"/>
    <col min="41" max="41" width="12.625" style="46" customWidth="1"/>
    <col min="42" max="43" width="0.5" style="46" customWidth="1"/>
    <col min="44" max="44" width="12.625" style="46" customWidth="1"/>
    <col min="45" max="46" width="0.5" style="46" customWidth="1"/>
    <col min="47" max="47" width="12.625" style="46" customWidth="1"/>
    <col min="48" max="48" width="0.5" style="46" customWidth="1"/>
    <col min="49" max="50" width="8.625" style="46" customWidth="1"/>
    <col min="51" max="16384" width="9" style="46"/>
  </cols>
  <sheetData>
    <row r="1" spans="1:50" ht="24" customHeight="1" thickBot="1">
      <c r="A1" s="13" t="s">
        <v>216</v>
      </c>
      <c r="AI1" s="336"/>
      <c r="AJ1" s="336"/>
      <c r="AK1" s="336"/>
      <c r="AL1" s="337"/>
      <c r="AM1" s="337"/>
      <c r="AN1" s="337"/>
      <c r="AO1" s="337"/>
      <c r="AP1" s="337"/>
      <c r="AQ1" s="337"/>
      <c r="AR1" s="337"/>
      <c r="AS1" s="337"/>
      <c r="AT1" s="337"/>
      <c r="AU1" s="337"/>
      <c r="AV1" s="337"/>
      <c r="AW1" s="560" t="s">
        <v>91</v>
      </c>
      <c r="AX1" s="560"/>
    </row>
    <row r="2" spans="1:50" ht="15.75" customHeight="1">
      <c r="A2" s="338"/>
      <c r="B2" s="338"/>
      <c r="C2" s="338"/>
      <c r="D2" s="555" t="s">
        <v>25</v>
      </c>
      <c r="E2" s="555"/>
      <c r="F2" s="555"/>
      <c r="G2" s="339"/>
      <c r="H2" s="557" t="s">
        <v>26</v>
      </c>
      <c r="I2" s="558"/>
      <c r="J2" s="558"/>
      <c r="K2" s="558"/>
      <c r="L2" s="558"/>
      <c r="M2" s="558"/>
      <c r="N2" s="558"/>
      <c r="O2" s="559"/>
      <c r="P2" s="569" t="s">
        <v>65</v>
      </c>
      <c r="Q2" s="561"/>
      <c r="R2" s="561"/>
      <c r="S2" s="561"/>
      <c r="T2" s="561"/>
      <c r="U2" s="561"/>
      <c r="V2" s="561"/>
      <c r="W2" s="561"/>
      <c r="X2" s="561"/>
      <c r="Y2" s="561" t="s">
        <v>66</v>
      </c>
      <c r="Z2" s="561"/>
      <c r="AA2" s="561"/>
      <c r="AB2" s="561"/>
      <c r="AC2" s="561"/>
      <c r="AD2" s="561"/>
      <c r="AE2" s="561"/>
      <c r="AF2" s="561"/>
      <c r="AG2" s="561"/>
      <c r="AH2" s="561"/>
      <c r="AI2" s="561"/>
      <c r="AJ2" s="561"/>
      <c r="AK2" s="561"/>
      <c r="AL2" s="561"/>
      <c r="AM2" s="561"/>
      <c r="AN2" s="561"/>
      <c r="AO2" s="561"/>
      <c r="AP2" s="561"/>
      <c r="AQ2" s="561"/>
      <c r="AR2" s="561"/>
      <c r="AS2" s="561"/>
      <c r="AT2" s="561"/>
      <c r="AU2" s="561"/>
      <c r="AV2" s="561"/>
      <c r="AW2" s="561"/>
      <c r="AX2" s="561"/>
    </row>
    <row r="3" spans="1:50" ht="15.75" customHeight="1">
      <c r="A3" s="1"/>
      <c r="B3" s="1"/>
      <c r="C3" s="1"/>
      <c r="D3" s="549"/>
      <c r="E3" s="549"/>
      <c r="F3" s="549"/>
      <c r="G3" s="340"/>
      <c r="H3" s="341"/>
      <c r="I3" s="552" t="s">
        <v>57</v>
      </c>
      <c r="J3" s="552"/>
      <c r="K3" s="552"/>
      <c r="L3" s="552"/>
      <c r="M3" s="342"/>
      <c r="N3" s="189"/>
      <c r="O3" s="343"/>
      <c r="P3" s="237"/>
      <c r="Q3" s="188"/>
      <c r="R3" s="343"/>
      <c r="S3" s="237"/>
      <c r="T3" s="562" t="s">
        <v>92</v>
      </c>
      <c r="U3" s="344"/>
      <c r="V3" s="228"/>
      <c r="W3" s="562" t="s">
        <v>93</v>
      </c>
      <c r="X3" s="229"/>
      <c r="Y3" s="345"/>
      <c r="Z3" s="188"/>
      <c r="AA3" s="188"/>
      <c r="AB3" s="188"/>
      <c r="AC3" s="562" t="s">
        <v>171</v>
      </c>
      <c r="AD3" s="344"/>
      <c r="AE3" s="229"/>
      <c r="AF3" s="562" t="s">
        <v>172</v>
      </c>
      <c r="AG3" s="344"/>
      <c r="AH3" s="229"/>
      <c r="AI3" s="565" t="s">
        <v>94</v>
      </c>
      <c r="AJ3" s="346"/>
      <c r="AK3" s="347"/>
      <c r="AL3" s="545" t="s">
        <v>173</v>
      </c>
      <c r="AM3" s="343"/>
      <c r="AN3" s="237"/>
      <c r="AO3" s="545" t="s">
        <v>174</v>
      </c>
      <c r="AP3" s="237"/>
      <c r="AQ3" s="189"/>
      <c r="AR3" s="545" t="s">
        <v>190</v>
      </c>
      <c r="AS3" s="343"/>
      <c r="AT3" s="237"/>
      <c r="AU3" s="562" t="s">
        <v>76</v>
      </c>
      <c r="AV3" s="229"/>
      <c r="AW3" s="192"/>
      <c r="AX3" s="1"/>
    </row>
    <row r="4" spans="1:50" ht="15.75" customHeight="1">
      <c r="A4" s="544" t="s">
        <v>95</v>
      </c>
      <c r="B4" s="544"/>
      <c r="C4" s="544"/>
      <c r="D4" s="544"/>
      <c r="E4" s="348"/>
      <c r="F4" s="348"/>
      <c r="G4" s="340"/>
      <c r="H4" s="348"/>
      <c r="I4" s="550" t="s">
        <v>96</v>
      </c>
      <c r="J4" s="237"/>
      <c r="K4" s="192"/>
      <c r="L4" s="553" t="s">
        <v>97</v>
      </c>
      <c r="M4" s="237"/>
      <c r="N4" s="192" t="s">
        <v>1</v>
      </c>
      <c r="O4" s="349"/>
      <c r="P4" s="237"/>
      <c r="Q4" s="237" t="s">
        <v>98</v>
      </c>
      <c r="R4" s="349"/>
      <c r="S4" s="237"/>
      <c r="T4" s="563"/>
      <c r="U4" s="350"/>
      <c r="V4" s="229"/>
      <c r="W4" s="563"/>
      <c r="X4" s="229"/>
      <c r="Y4" s="351"/>
      <c r="Z4" s="237" t="s">
        <v>27</v>
      </c>
      <c r="AA4" s="237"/>
      <c r="AB4" s="237"/>
      <c r="AC4" s="563"/>
      <c r="AD4" s="350"/>
      <c r="AE4" s="229"/>
      <c r="AF4" s="563"/>
      <c r="AG4" s="350"/>
      <c r="AH4" s="229"/>
      <c r="AI4" s="566"/>
      <c r="AJ4" s="352"/>
      <c r="AK4" s="353"/>
      <c r="AL4" s="546"/>
      <c r="AM4" s="349"/>
      <c r="AN4" s="237"/>
      <c r="AO4" s="546"/>
      <c r="AP4" s="237"/>
      <c r="AQ4" s="192"/>
      <c r="AR4" s="546"/>
      <c r="AS4" s="349"/>
      <c r="AT4" s="237"/>
      <c r="AU4" s="563"/>
      <c r="AV4" s="237"/>
      <c r="AW4" s="568" t="s">
        <v>99</v>
      </c>
      <c r="AX4" s="539"/>
    </row>
    <row r="5" spans="1:50" ht="15.75" customHeight="1">
      <c r="A5" s="556"/>
      <c r="B5" s="556"/>
      <c r="C5" s="556"/>
      <c r="D5" s="556"/>
      <c r="E5" s="182"/>
      <c r="F5" s="182"/>
      <c r="G5" s="354"/>
      <c r="H5" s="182"/>
      <c r="I5" s="551"/>
      <c r="J5" s="182"/>
      <c r="K5" s="193"/>
      <c r="L5" s="554"/>
      <c r="M5" s="182"/>
      <c r="N5" s="60"/>
      <c r="O5" s="59"/>
      <c r="P5" s="236"/>
      <c r="Q5" s="236"/>
      <c r="R5" s="59"/>
      <c r="S5" s="236"/>
      <c r="T5" s="564"/>
      <c r="U5" s="355"/>
      <c r="V5" s="230"/>
      <c r="W5" s="564"/>
      <c r="X5" s="230"/>
      <c r="Y5" s="356"/>
      <c r="Z5" s="236" t="s">
        <v>28</v>
      </c>
      <c r="AA5" s="236"/>
      <c r="AB5" s="236"/>
      <c r="AC5" s="564"/>
      <c r="AD5" s="355"/>
      <c r="AE5" s="230"/>
      <c r="AF5" s="564"/>
      <c r="AG5" s="355"/>
      <c r="AH5" s="230"/>
      <c r="AI5" s="567"/>
      <c r="AJ5" s="357"/>
      <c r="AK5" s="358"/>
      <c r="AL5" s="547"/>
      <c r="AM5" s="59"/>
      <c r="AN5" s="236"/>
      <c r="AO5" s="547"/>
      <c r="AP5" s="236"/>
      <c r="AQ5" s="60"/>
      <c r="AR5" s="547"/>
      <c r="AS5" s="59"/>
      <c r="AT5" s="236"/>
      <c r="AU5" s="564"/>
      <c r="AV5" s="236"/>
      <c r="AW5" s="60"/>
      <c r="AX5" s="182"/>
    </row>
    <row r="6" spans="1:50" ht="4.5" customHeight="1">
      <c r="A6" s="1"/>
      <c r="B6" s="1"/>
      <c r="C6" s="1"/>
      <c r="D6" s="1"/>
      <c r="E6" s="1"/>
      <c r="F6" s="1"/>
      <c r="G6" s="359"/>
      <c r="H6" s="1"/>
      <c r="I6" s="1"/>
      <c r="J6" s="1"/>
      <c r="K6" s="1"/>
      <c r="L6" s="1"/>
      <c r="M6" s="1"/>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1"/>
    </row>
    <row r="7" spans="1:50" ht="20.45" customHeight="1">
      <c r="A7" s="549" t="s">
        <v>64</v>
      </c>
      <c r="B7" s="549"/>
      <c r="C7" s="211">
        <v>30</v>
      </c>
      <c r="D7" s="539" t="s">
        <v>78</v>
      </c>
      <c r="E7" s="539"/>
      <c r="F7" s="1"/>
      <c r="G7" s="359"/>
      <c r="H7" s="1"/>
      <c r="I7" s="1">
        <v>469432</v>
      </c>
      <c r="J7" s="1"/>
      <c r="K7" s="1"/>
      <c r="L7" s="46">
        <v>38410</v>
      </c>
      <c r="N7" s="1">
        <v>507842</v>
      </c>
      <c r="O7" s="1"/>
      <c r="P7" s="1"/>
      <c r="Q7" s="46">
        <v>1686527726</v>
      </c>
      <c r="T7" s="46">
        <v>8986</v>
      </c>
      <c r="W7" s="43" t="s">
        <v>18</v>
      </c>
      <c r="X7" s="210"/>
      <c r="Y7" s="43"/>
      <c r="Z7" s="46">
        <f t="shared" ref="Z7:Z12" si="0">SUM(Q7:W7)</f>
        <v>1686536712</v>
      </c>
      <c r="AC7" s="46">
        <v>1013408</v>
      </c>
      <c r="AF7" s="46">
        <v>40637922</v>
      </c>
      <c r="AI7" s="43" t="s">
        <v>18</v>
      </c>
      <c r="AJ7" s="43"/>
      <c r="AK7" s="43"/>
      <c r="AL7" s="43">
        <v>6787058</v>
      </c>
      <c r="AM7" s="43"/>
      <c r="AN7" s="43"/>
      <c r="AO7" s="43">
        <v>6026320</v>
      </c>
      <c r="AP7" s="43"/>
      <c r="AQ7" s="43"/>
      <c r="AR7" s="43">
        <v>516059</v>
      </c>
      <c r="AS7" s="43"/>
      <c r="AT7" s="43"/>
      <c r="AU7" s="43">
        <v>343952</v>
      </c>
      <c r="AV7" s="43"/>
      <c r="AW7" s="540">
        <f t="shared" ref="AW7:AW12" si="1">SUM(Z7:AU7)</f>
        <v>1741861431</v>
      </c>
      <c r="AX7" s="540"/>
    </row>
    <row r="8" spans="1:50" ht="20.45" customHeight="1">
      <c r="A8" s="549" t="s">
        <v>240</v>
      </c>
      <c r="B8" s="549"/>
      <c r="C8" s="211" t="s">
        <v>196</v>
      </c>
      <c r="D8" s="539" t="s">
        <v>78</v>
      </c>
      <c r="E8" s="539"/>
      <c r="F8" s="1"/>
      <c r="G8" s="359"/>
      <c r="H8" s="1"/>
      <c r="I8" s="5">
        <v>473351</v>
      </c>
      <c r="J8" s="5"/>
      <c r="K8" s="5"/>
      <c r="L8" s="5">
        <v>40618</v>
      </c>
      <c r="M8" s="5"/>
      <c r="N8" s="1">
        <v>513969</v>
      </c>
      <c r="O8" s="5"/>
      <c r="P8" s="5"/>
      <c r="Q8" s="5">
        <v>1717611948</v>
      </c>
      <c r="R8" s="5"/>
      <c r="S8" s="5"/>
      <c r="T8" s="5">
        <v>11355</v>
      </c>
      <c r="W8" s="43" t="s">
        <v>18</v>
      </c>
      <c r="X8" s="210"/>
      <c r="Y8" s="43"/>
      <c r="Z8" s="46">
        <f t="shared" si="0"/>
        <v>1717623303</v>
      </c>
      <c r="AC8" s="46">
        <v>533646</v>
      </c>
      <c r="AF8" s="46">
        <v>43144223</v>
      </c>
      <c r="AI8" s="185" t="s">
        <v>18</v>
      </c>
      <c r="AJ8" s="185"/>
      <c r="AK8" s="185"/>
      <c r="AL8" s="1">
        <v>8055283</v>
      </c>
      <c r="AM8" s="1"/>
      <c r="AN8" s="1"/>
      <c r="AO8" s="210">
        <v>3323213</v>
      </c>
      <c r="AP8" s="1"/>
      <c r="AQ8" s="1"/>
      <c r="AR8" s="1">
        <v>403509</v>
      </c>
      <c r="AS8" s="1"/>
      <c r="AT8" s="1"/>
      <c r="AU8" s="1">
        <v>315188</v>
      </c>
      <c r="AV8" s="43"/>
      <c r="AW8" s="548">
        <f t="shared" si="1"/>
        <v>1773398365</v>
      </c>
      <c r="AX8" s="548"/>
    </row>
    <row r="9" spans="1:50" ht="20.45" customHeight="1">
      <c r="A9" s="544" t="s">
        <v>202</v>
      </c>
      <c r="B9" s="544"/>
      <c r="C9" s="360" t="s">
        <v>226</v>
      </c>
      <c r="D9" s="539" t="s">
        <v>78</v>
      </c>
      <c r="E9" s="539"/>
      <c r="F9" s="1"/>
      <c r="G9" s="359"/>
      <c r="H9" s="1"/>
      <c r="I9" s="5">
        <v>477617</v>
      </c>
      <c r="J9" s="5"/>
      <c r="K9" s="5"/>
      <c r="L9" s="5">
        <v>41647</v>
      </c>
      <c r="M9" s="5"/>
      <c r="N9" s="1">
        <v>519264</v>
      </c>
      <c r="O9" s="5"/>
      <c r="P9" s="5"/>
      <c r="Q9" s="5">
        <v>1739372072</v>
      </c>
      <c r="R9" s="5"/>
      <c r="S9" s="5"/>
      <c r="T9" s="5">
        <v>6783</v>
      </c>
      <c r="W9" s="43" t="s">
        <v>18</v>
      </c>
      <c r="X9" s="43"/>
      <c r="Y9" s="43"/>
      <c r="Z9" s="46">
        <f t="shared" si="0"/>
        <v>1739378855</v>
      </c>
      <c r="AC9" s="46">
        <v>487091</v>
      </c>
      <c r="AF9" s="46">
        <v>37314177</v>
      </c>
      <c r="AI9" s="185" t="s">
        <v>18</v>
      </c>
      <c r="AJ9" s="185"/>
      <c r="AK9" s="185"/>
      <c r="AL9" s="1">
        <v>21013303</v>
      </c>
      <c r="AM9" s="1"/>
      <c r="AN9" s="1"/>
      <c r="AO9" s="210">
        <v>2379356</v>
      </c>
      <c r="AP9" s="1"/>
      <c r="AQ9" s="1"/>
      <c r="AR9" s="1">
        <v>517615</v>
      </c>
      <c r="AS9" s="1"/>
      <c r="AT9" s="1"/>
      <c r="AU9" s="1">
        <v>361866</v>
      </c>
      <c r="AV9" s="43"/>
      <c r="AW9" s="548">
        <f t="shared" si="1"/>
        <v>1801452263</v>
      </c>
      <c r="AX9" s="548"/>
    </row>
    <row r="10" spans="1:50" ht="20.25" customHeight="1">
      <c r="A10" s="544" t="s">
        <v>202</v>
      </c>
      <c r="B10" s="544"/>
      <c r="C10" s="360" t="s">
        <v>227</v>
      </c>
      <c r="D10" s="539" t="s">
        <v>78</v>
      </c>
      <c r="E10" s="539"/>
      <c r="F10" s="1"/>
      <c r="G10" s="359"/>
      <c r="H10" s="1"/>
      <c r="I10" s="5">
        <v>480764</v>
      </c>
      <c r="J10" s="5"/>
      <c r="K10" s="5"/>
      <c r="L10" s="5">
        <v>43936</v>
      </c>
      <c r="M10" s="5"/>
      <c r="N10" s="5">
        <v>524700</v>
      </c>
      <c r="O10" s="5"/>
      <c r="P10" s="5"/>
      <c r="Q10" s="5">
        <v>1799297650</v>
      </c>
      <c r="R10" s="5"/>
      <c r="S10" s="5"/>
      <c r="T10" s="5">
        <v>8306</v>
      </c>
      <c r="U10" s="5"/>
      <c r="V10" s="5"/>
      <c r="W10" s="185" t="s">
        <v>18</v>
      </c>
      <c r="X10" s="185"/>
      <c r="Y10" s="185"/>
      <c r="Z10" s="5">
        <f t="shared" si="0"/>
        <v>1799305956</v>
      </c>
      <c r="AC10" s="5">
        <v>452281</v>
      </c>
      <c r="AD10" s="5"/>
      <c r="AE10" s="5"/>
      <c r="AF10" s="5">
        <v>34700570</v>
      </c>
      <c r="AG10" s="5"/>
      <c r="AH10" s="5"/>
      <c r="AI10" s="185" t="s">
        <v>18</v>
      </c>
      <c r="AJ10" s="185"/>
      <c r="AK10" s="185"/>
      <c r="AL10" s="1">
        <v>11630160</v>
      </c>
      <c r="AM10" s="1"/>
      <c r="AN10" s="1"/>
      <c r="AO10" s="1">
        <v>4317425</v>
      </c>
      <c r="AP10" s="1"/>
      <c r="AQ10" s="1"/>
      <c r="AR10" s="1">
        <v>528739</v>
      </c>
      <c r="AS10" s="1"/>
      <c r="AT10" s="1"/>
      <c r="AU10" s="1">
        <v>562732</v>
      </c>
      <c r="AV10" s="43"/>
      <c r="AW10" s="548">
        <f t="shared" si="1"/>
        <v>1851497863</v>
      </c>
      <c r="AX10" s="548"/>
    </row>
    <row r="11" spans="1:50" ht="20.45" customHeight="1">
      <c r="A11" s="544" t="s">
        <v>202</v>
      </c>
      <c r="B11" s="544"/>
      <c r="C11" s="360" t="s">
        <v>228</v>
      </c>
      <c r="D11" s="539" t="s">
        <v>78</v>
      </c>
      <c r="E11" s="539"/>
      <c r="F11" s="1"/>
      <c r="G11" s="359"/>
      <c r="H11" s="1"/>
      <c r="I11" s="5">
        <v>483656</v>
      </c>
      <c r="J11" s="5"/>
      <c r="K11" s="5"/>
      <c r="L11" s="5">
        <v>44829</v>
      </c>
      <c r="M11" s="5"/>
      <c r="N11" s="5">
        <f>SUM(I11:L11)</f>
        <v>528485</v>
      </c>
      <c r="O11" s="5"/>
      <c r="P11" s="5"/>
      <c r="Q11" s="5">
        <v>1838458840</v>
      </c>
      <c r="R11" s="5"/>
      <c r="S11" s="5"/>
      <c r="T11" s="5">
        <v>8890</v>
      </c>
      <c r="U11" s="5"/>
      <c r="V11" s="5"/>
      <c r="W11" s="185" t="s">
        <v>18</v>
      </c>
      <c r="X11" s="185"/>
      <c r="Y11" s="185"/>
      <c r="Z11" s="5">
        <f t="shared" si="0"/>
        <v>1838467730</v>
      </c>
      <c r="AA11" s="5"/>
      <c r="AB11" s="5"/>
      <c r="AC11" s="5">
        <v>636668</v>
      </c>
      <c r="AD11" s="5"/>
      <c r="AE11" s="5"/>
      <c r="AF11" s="5">
        <v>42574831</v>
      </c>
      <c r="AG11" s="5"/>
      <c r="AH11" s="5"/>
      <c r="AI11" s="185" t="s">
        <v>18</v>
      </c>
      <c r="AJ11" s="185"/>
      <c r="AK11" s="185"/>
      <c r="AL11" s="1">
        <v>9644284</v>
      </c>
      <c r="AM11" s="1"/>
      <c r="AN11" s="1"/>
      <c r="AO11" s="1">
        <v>5215332</v>
      </c>
      <c r="AP11" s="1"/>
      <c r="AQ11" s="1"/>
      <c r="AR11" s="1">
        <v>845426</v>
      </c>
      <c r="AS11" s="1"/>
      <c r="AT11" s="1"/>
      <c r="AU11" s="1">
        <v>537625</v>
      </c>
      <c r="AV11" s="1"/>
      <c r="AW11" s="540">
        <f t="shared" si="1"/>
        <v>1897921896</v>
      </c>
      <c r="AX11" s="540"/>
    </row>
    <row r="12" spans="1:50" ht="20.45" customHeight="1">
      <c r="A12" s="544" t="s">
        <v>100</v>
      </c>
      <c r="B12" s="544"/>
      <c r="C12" s="360" t="s">
        <v>239</v>
      </c>
      <c r="D12" s="539" t="s">
        <v>101</v>
      </c>
      <c r="E12" s="539"/>
      <c r="F12" s="1"/>
      <c r="G12" s="359"/>
      <c r="H12" s="1"/>
      <c r="I12" s="5">
        <v>488649</v>
      </c>
      <c r="J12" s="5"/>
      <c r="K12" s="5"/>
      <c r="L12" s="5">
        <v>44664</v>
      </c>
      <c r="M12" s="5"/>
      <c r="N12" s="5">
        <f>SUM(I12:L12)</f>
        <v>533313</v>
      </c>
      <c r="O12" s="5"/>
      <c r="P12" s="5"/>
      <c r="Q12" s="5">
        <v>1873442648</v>
      </c>
      <c r="R12" s="5"/>
      <c r="S12" s="5"/>
      <c r="T12" s="5">
        <v>5808</v>
      </c>
      <c r="U12" s="5"/>
      <c r="V12" s="5"/>
      <c r="W12" s="185" t="s">
        <v>18</v>
      </c>
      <c r="X12" s="185"/>
      <c r="Y12" s="185"/>
      <c r="Z12" s="5">
        <f t="shared" si="0"/>
        <v>1873448456</v>
      </c>
      <c r="AA12" s="5"/>
      <c r="AB12" s="5"/>
      <c r="AC12" s="5">
        <v>648323</v>
      </c>
      <c r="AD12" s="5"/>
      <c r="AE12" s="5"/>
      <c r="AF12" s="5">
        <v>46782125</v>
      </c>
      <c r="AG12" s="5"/>
      <c r="AH12" s="5"/>
      <c r="AI12" s="185" t="s">
        <v>18</v>
      </c>
      <c r="AJ12" s="185"/>
      <c r="AK12" s="185"/>
      <c r="AL12" s="1">
        <v>18491985</v>
      </c>
      <c r="AM12" s="1"/>
      <c r="AN12" s="1"/>
      <c r="AO12" s="1">
        <v>2836997</v>
      </c>
      <c r="AP12" s="1"/>
      <c r="AQ12" s="1"/>
      <c r="AR12" s="1">
        <v>801577</v>
      </c>
      <c r="AS12" s="1"/>
      <c r="AT12" s="1"/>
      <c r="AU12" s="1">
        <v>1308017</v>
      </c>
      <c r="AV12" s="1"/>
      <c r="AW12" s="540">
        <f t="shared" si="1"/>
        <v>1944317480</v>
      </c>
      <c r="AX12" s="540"/>
    </row>
    <row r="13" spans="1:50" ht="4.5" customHeight="1" thickBot="1">
      <c r="A13" s="115"/>
      <c r="B13" s="361"/>
      <c r="C13" s="361"/>
      <c r="D13" s="115"/>
      <c r="E13" s="115"/>
      <c r="F13" s="115"/>
      <c r="G13" s="362"/>
      <c r="H13" s="115"/>
      <c r="I13" s="194"/>
      <c r="J13" s="194"/>
      <c r="K13" s="194"/>
      <c r="L13" s="194"/>
      <c r="M13" s="194"/>
      <c r="N13" s="194"/>
      <c r="O13" s="194"/>
      <c r="P13" s="194"/>
      <c r="Q13" s="194"/>
      <c r="R13" s="194"/>
      <c r="S13" s="194"/>
      <c r="T13" s="194"/>
      <c r="U13" s="194"/>
      <c r="V13" s="194"/>
      <c r="W13" s="363"/>
      <c r="X13" s="363"/>
      <c r="Y13" s="363"/>
      <c r="Z13" s="194"/>
      <c r="AA13" s="194"/>
      <c r="AB13" s="194"/>
      <c r="AC13" s="194"/>
      <c r="AD13" s="194"/>
      <c r="AE13" s="194"/>
      <c r="AF13" s="194"/>
      <c r="AG13" s="194"/>
      <c r="AH13" s="194"/>
      <c r="AI13" s="363"/>
      <c r="AJ13" s="363"/>
      <c r="AK13" s="363"/>
      <c r="AL13" s="115"/>
      <c r="AM13" s="115"/>
      <c r="AN13" s="115"/>
      <c r="AO13" s="115"/>
      <c r="AP13" s="115"/>
      <c r="AQ13" s="115"/>
      <c r="AR13" s="115"/>
      <c r="AS13" s="115"/>
      <c r="AT13" s="115"/>
      <c r="AU13" s="115"/>
      <c r="AV13" s="115"/>
      <c r="AW13" s="115"/>
      <c r="AX13" s="115"/>
    </row>
    <row r="14" spans="1:50" ht="20.45" customHeight="1">
      <c r="A14" s="364">
        <v>10</v>
      </c>
      <c r="B14" s="1" t="s">
        <v>241</v>
      </c>
      <c r="C14" s="1" t="s">
        <v>161</v>
      </c>
      <c r="D14" s="1"/>
      <c r="E14" s="1"/>
      <c r="F14" s="1"/>
      <c r="G14" s="359"/>
      <c r="H14" s="1"/>
      <c r="I14" s="1">
        <v>6247</v>
      </c>
      <c r="J14" s="1"/>
      <c r="K14" s="1"/>
      <c r="L14" s="1">
        <v>12227</v>
      </c>
      <c r="M14" s="1"/>
      <c r="N14" s="1">
        <f t="shared" ref="N14:N22" si="2">SUM(I14:L14)</f>
        <v>18474</v>
      </c>
      <c r="O14" s="1"/>
      <c r="P14" s="1"/>
      <c r="Q14" s="1">
        <v>13071212</v>
      </c>
      <c r="R14" s="1"/>
      <c r="S14" s="1"/>
      <c r="T14" s="210">
        <v>0</v>
      </c>
      <c r="U14" s="210"/>
      <c r="V14" s="210"/>
      <c r="W14" s="210">
        <v>0</v>
      </c>
      <c r="X14" s="210"/>
      <c r="Y14" s="210"/>
      <c r="Z14" s="1">
        <f t="shared" ref="Z14:Z22" si="3">SUM(Q14:W14)</f>
        <v>13071212</v>
      </c>
      <c r="AA14" s="1"/>
      <c r="AB14" s="1"/>
      <c r="AC14" s="1">
        <v>138076</v>
      </c>
      <c r="AD14" s="1"/>
      <c r="AE14" s="1"/>
      <c r="AF14" s="1">
        <v>11922365</v>
      </c>
      <c r="AG14" s="1"/>
      <c r="AH14" s="1"/>
      <c r="AI14" s="210">
        <v>0</v>
      </c>
      <c r="AJ14" s="210"/>
      <c r="AK14" s="210"/>
      <c r="AL14" s="1">
        <v>1726120</v>
      </c>
      <c r="AM14" s="1"/>
      <c r="AN14" s="1"/>
      <c r="AO14" s="1">
        <v>323542</v>
      </c>
      <c r="AP14" s="1"/>
      <c r="AQ14" s="1"/>
      <c r="AR14" s="1">
        <v>54346</v>
      </c>
      <c r="AS14" s="1"/>
      <c r="AT14" s="1"/>
      <c r="AU14" s="1">
        <v>103693</v>
      </c>
      <c r="AV14" s="1"/>
      <c r="AW14" s="540">
        <f t="shared" ref="AW14:AW22" si="4">SUM(Z14:AU14)</f>
        <v>27339354</v>
      </c>
      <c r="AX14" s="540"/>
    </row>
    <row r="15" spans="1:50" ht="20.45" customHeight="1">
      <c r="A15" s="364">
        <v>10</v>
      </c>
      <c r="B15" s="186" t="s">
        <v>241</v>
      </c>
      <c r="C15" s="186" t="s">
        <v>243</v>
      </c>
      <c r="D15" s="1">
        <v>100</v>
      </c>
      <c r="E15" s="1" t="s">
        <v>31</v>
      </c>
      <c r="F15" s="186" t="s">
        <v>32</v>
      </c>
      <c r="G15" s="365"/>
      <c r="H15" s="186"/>
      <c r="I15" s="1">
        <v>157447</v>
      </c>
      <c r="J15" s="1"/>
      <c r="K15" s="1"/>
      <c r="L15" s="1">
        <v>7415</v>
      </c>
      <c r="M15" s="1"/>
      <c r="N15" s="1">
        <f t="shared" si="2"/>
        <v>164862</v>
      </c>
      <c r="O15" s="1"/>
      <c r="P15" s="1"/>
      <c r="Q15" s="1">
        <v>240081390</v>
      </c>
      <c r="R15" s="1"/>
      <c r="S15" s="1"/>
      <c r="T15" s="1">
        <v>2209</v>
      </c>
      <c r="U15" s="1"/>
      <c r="V15" s="1"/>
      <c r="W15" s="210">
        <v>0</v>
      </c>
      <c r="X15" s="210"/>
      <c r="Y15" s="210"/>
      <c r="Z15" s="1">
        <f t="shared" si="3"/>
        <v>240083599</v>
      </c>
      <c r="AA15" s="1"/>
      <c r="AB15" s="1"/>
      <c r="AC15" s="210">
        <v>34243</v>
      </c>
      <c r="AD15" s="210"/>
      <c r="AE15" s="210"/>
      <c r="AF15" s="1">
        <v>6515260</v>
      </c>
      <c r="AG15" s="1"/>
      <c r="AH15" s="1"/>
      <c r="AI15" s="210">
        <v>0</v>
      </c>
      <c r="AJ15" s="210"/>
      <c r="AK15" s="210"/>
      <c r="AL15" s="210">
        <v>791040</v>
      </c>
      <c r="AM15" s="210"/>
      <c r="AN15" s="210"/>
      <c r="AO15" s="210">
        <v>319110</v>
      </c>
      <c r="AP15" s="210"/>
      <c r="AQ15" s="210"/>
      <c r="AR15" s="210">
        <v>59293</v>
      </c>
      <c r="AS15" s="210"/>
      <c r="AT15" s="210"/>
      <c r="AU15" s="210">
        <v>87521</v>
      </c>
      <c r="AV15" s="210"/>
      <c r="AW15" s="540">
        <f t="shared" si="4"/>
        <v>247890066</v>
      </c>
      <c r="AX15" s="540"/>
    </row>
    <row r="16" spans="1:50" ht="20.45" customHeight="1">
      <c r="A16" s="364">
        <v>100</v>
      </c>
      <c r="B16" s="186" t="s">
        <v>31</v>
      </c>
      <c r="C16" s="211" t="s">
        <v>30</v>
      </c>
      <c r="D16" s="1">
        <v>200</v>
      </c>
      <c r="E16" s="1" t="s">
        <v>31</v>
      </c>
      <c r="F16" s="211" t="s">
        <v>30</v>
      </c>
      <c r="G16" s="366"/>
      <c r="H16" s="211"/>
      <c r="I16" s="1">
        <v>141323</v>
      </c>
      <c r="J16" s="1"/>
      <c r="K16" s="1"/>
      <c r="L16" s="210">
        <v>11063</v>
      </c>
      <c r="M16" s="1"/>
      <c r="N16" s="1">
        <f t="shared" si="2"/>
        <v>152386</v>
      </c>
      <c r="O16" s="1"/>
      <c r="P16" s="1"/>
      <c r="Q16" s="1">
        <v>390512818</v>
      </c>
      <c r="R16" s="1"/>
      <c r="S16" s="1"/>
      <c r="T16" s="210">
        <v>629</v>
      </c>
      <c r="U16" s="210"/>
      <c r="V16" s="210"/>
      <c r="W16" s="210">
        <v>0</v>
      </c>
      <c r="X16" s="210"/>
      <c r="Y16" s="210"/>
      <c r="Z16" s="1">
        <f t="shared" si="3"/>
        <v>390513447</v>
      </c>
      <c r="AA16" s="1"/>
      <c r="AB16" s="1"/>
      <c r="AC16" s="210">
        <v>102388</v>
      </c>
      <c r="AD16" s="210"/>
      <c r="AE16" s="210"/>
      <c r="AF16" s="1">
        <v>7035908</v>
      </c>
      <c r="AG16" s="1"/>
      <c r="AH16" s="1"/>
      <c r="AI16" s="210">
        <v>0</v>
      </c>
      <c r="AJ16" s="210"/>
      <c r="AK16" s="210"/>
      <c r="AL16" s="1">
        <v>494033</v>
      </c>
      <c r="AM16" s="1"/>
      <c r="AN16" s="1"/>
      <c r="AO16" s="1">
        <v>342024</v>
      </c>
      <c r="AP16" s="1"/>
      <c r="AQ16" s="1"/>
      <c r="AR16" s="1">
        <v>65304</v>
      </c>
      <c r="AS16" s="1"/>
      <c r="AT16" s="1"/>
      <c r="AU16" s="1">
        <v>74190</v>
      </c>
      <c r="AV16" s="1"/>
      <c r="AW16" s="540">
        <f t="shared" si="4"/>
        <v>398627294</v>
      </c>
      <c r="AX16" s="540"/>
    </row>
    <row r="17" spans="1:50" ht="20.45" customHeight="1">
      <c r="A17" s="364">
        <v>200</v>
      </c>
      <c r="B17" s="186" t="s">
        <v>31</v>
      </c>
      <c r="C17" s="211" t="s">
        <v>30</v>
      </c>
      <c r="D17" s="1">
        <v>300</v>
      </c>
      <c r="E17" s="1" t="s">
        <v>31</v>
      </c>
      <c r="F17" s="211" t="s">
        <v>30</v>
      </c>
      <c r="G17" s="366"/>
      <c r="H17" s="211"/>
      <c r="I17" s="1">
        <v>74142</v>
      </c>
      <c r="J17" s="1"/>
      <c r="K17" s="1"/>
      <c r="L17" s="210">
        <v>10194</v>
      </c>
      <c r="M17" s="1"/>
      <c r="N17" s="1">
        <f>SUM(I17:L17)</f>
        <v>84336</v>
      </c>
      <c r="O17" s="1"/>
      <c r="P17" s="1"/>
      <c r="Q17" s="1">
        <v>324022028</v>
      </c>
      <c r="R17" s="1"/>
      <c r="S17" s="1"/>
      <c r="T17" s="210">
        <v>0</v>
      </c>
      <c r="U17" s="1"/>
      <c r="V17" s="1"/>
      <c r="W17" s="210">
        <v>0</v>
      </c>
      <c r="X17" s="210"/>
      <c r="Y17" s="210"/>
      <c r="Z17" s="1">
        <f t="shared" si="3"/>
        <v>324022028</v>
      </c>
      <c r="AA17" s="1"/>
      <c r="AB17" s="1"/>
      <c r="AC17" s="1">
        <v>50580</v>
      </c>
      <c r="AD17" s="1"/>
      <c r="AE17" s="1"/>
      <c r="AF17" s="1">
        <v>3991300</v>
      </c>
      <c r="AG17" s="1"/>
      <c r="AH17" s="1"/>
      <c r="AI17" s="210">
        <v>0</v>
      </c>
      <c r="AJ17" s="210"/>
      <c r="AK17" s="210"/>
      <c r="AL17" s="210">
        <v>858149</v>
      </c>
      <c r="AM17" s="210"/>
      <c r="AN17" s="210"/>
      <c r="AO17" s="210">
        <v>230808</v>
      </c>
      <c r="AP17" s="210"/>
      <c r="AQ17" s="210"/>
      <c r="AR17" s="210">
        <v>48135</v>
      </c>
      <c r="AS17" s="210"/>
      <c r="AT17" s="210"/>
      <c r="AU17" s="210">
        <v>149126</v>
      </c>
      <c r="AV17" s="210"/>
      <c r="AW17" s="540">
        <f t="shared" si="4"/>
        <v>329350126</v>
      </c>
      <c r="AX17" s="540"/>
    </row>
    <row r="18" spans="1:50" ht="20.45" customHeight="1">
      <c r="A18" s="364">
        <v>300</v>
      </c>
      <c r="B18" s="186" t="s">
        <v>31</v>
      </c>
      <c r="C18" s="211" t="s">
        <v>30</v>
      </c>
      <c r="D18" s="1">
        <v>400</v>
      </c>
      <c r="E18" s="1" t="s">
        <v>31</v>
      </c>
      <c r="F18" s="211" t="s">
        <v>30</v>
      </c>
      <c r="G18" s="366"/>
      <c r="H18" s="211"/>
      <c r="I18" s="1">
        <v>42832</v>
      </c>
      <c r="J18" s="1"/>
      <c r="K18" s="1"/>
      <c r="L18" s="210">
        <v>3557</v>
      </c>
      <c r="M18" s="1"/>
      <c r="N18" s="1">
        <f t="shared" si="2"/>
        <v>46389</v>
      </c>
      <c r="O18" s="1"/>
      <c r="P18" s="1"/>
      <c r="Q18" s="1">
        <v>239491284</v>
      </c>
      <c r="R18" s="1"/>
      <c r="S18" s="1"/>
      <c r="T18" s="210">
        <v>2970</v>
      </c>
      <c r="U18" s="210"/>
      <c r="V18" s="210"/>
      <c r="W18" s="210">
        <v>0</v>
      </c>
      <c r="X18" s="210"/>
      <c r="Y18" s="210"/>
      <c r="Z18" s="1">
        <f t="shared" si="3"/>
        <v>239494254</v>
      </c>
      <c r="AA18" s="1"/>
      <c r="AB18" s="1"/>
      <c r="AC18" s="210">
        <v>40794</v>
      </c>
      <c r="AD18" s="210"/>
      <c r="AE18" s="210"/>
      <c r="AF18" s="1">
        <v>2675432</v>
      </c>
      <c r="AG18" s="1"/>
      <c r="AH18" s="1"/>
      <c r="AI18" s="210">
        <v>0</v>
      </c>
      <c r="AJ18" s="210"/>
      <c r="AK18" s="210"/>
      <c r="AL18" s="1">
        <v>825842</v>
      </c>
      <c r="AM18" s="1"/>
      <c r="AN18" s="1"/>
      <c r="AO18" s="1">
        <v>157053</v>
      </c>
      <c r="AP18" s="1"/>
      <c r="AQ18" s="1"/>
      <c r="AR18" s="1">
        <v>43043</v>
      </c>
      <c r="AS18" s="1"/>
      <c r="AT18" s="1"/>
      <c r="AU18" s="210">
        <v>70624</v>
      </c>
      <c r="AV18" s="210"/>
      <c r="AW18" s="540">
        <f t="shared" si="4"/>
        <v>243307042</v>
      </c>
      <c r="AX18" s="540"/>
    </row>
    <row r="19" spans="1:50" ht="20.45" customHeight="1">
      <c r="A19" s="364">
        <v>400</v>
      </c>
      <c r="B19" s="186" t="s">
        <v>31</v>
      </c>
      <c r="C19" s="211" t="s">
        <v>30</v>
      </c>
      <c r="D19" s="1">
        <v>550</v>
      </c>
      <c r="E19" s="1" t="s">
        <v>31</v>
      </c>
      <c r="F19" s="211" t="s">
        <v>30</v>
      </c>
      <c r="G19" s="366"/>
      <c r="H19" s="211"/>
      <c r="I19" s="1">
        <v>33048</v>
      </c>
      <c r="J19" s="1"/>
      <c r="K19" s="1"/>
      <c r="L19" s="210">
        <v>207</v>
      </c>
      <c r="M19" s="1"/>
      <c r="N19" s="1">
        <f t="shared" si="2"/>
        <v>33255</v>
      </c>
      <c r="O19" s="1"/>
      <c r="P19" s="1"/>
      <c r="Q19" s="1">
        <v>218657692</v>
      </c>
      <c r="R19" s="1"/>
      <c r="S19" s="1"/>
      <c r="T19" s="210">
        <v>0</v>
      </c>
      <c r="U19" s="1"/>
      <c r="V19" s="1"/>
      <c r="W19" s="210">
        <v>0</v>
      </c>
      <c r="X19" s="210"/>
      <c r="Y19" s="210"/>
      <c r="Z19" s="1">
        <f t="shared" si="3"/>
        <v>218657692</v>
      </c>
      <c r="AA19" s="1"/>
      <c r="AB19" s="1"/>
      <c r="AC19" s="210">
        <v>53365</v>
      </c>
      <c r="AD19" s="210"/>
      <c r="AE19" s="210"/>
      <c r="AF19" s="1">
        <v>3767000</v>
      </c>
      <c r="AG19" s="1"/>
      <c r="AH19" s="1"/>
      <c r="AI19" s="210">
        <v>0</v>
      </c>
      <c r="AJ19" s="210"/>
      <c r="AK19" s="210"/>
      <c r="AL19" s="1">
        <v>522637</v>
      </c>
      <c r="AM19" s="1"/>
      <c r="AN19" s="1"/>
      <c r="AO19" s="1">
        <v>237303</v>
      </c>
      <c r="AP19" s="1"/>
      <c r="AQ19" s="1"/>
      <c r="AR19" s="1">
        <v>40593</v>
      </c>
      <c r="AS19" s="1"/>
      <c r="AT19" s="1"/>
      <c r="AU19" s="210">
        <v>76859</v>
      </c>
      <c r="AV19" s="210"/>
      <c r="AW19" s="540">
        <f t="shared" si="4"/>
        <v>223355449</v>
      </c>
      <c r="AX19" s="540"/>
    </row>
    <row r="20" spans="1:50" ht="20.45" customHeight="1">
      <c r="A20" s="364">
        <v>550</v>
      </c>
      <c r="B20" s="186" t="s">
        <v>31</v>
      </c>
      <c r="C20" s="211" t="s">
        <v>30</v>
      </c>
      <c r="D20" s="1">
        <v>700</v>
      </c>
      <c r="E20" s="1" t="s">
        <v>31</v>
      </c>
      <c r="F20" s="211" t="s">
        <v>30</v>
      </c>
      <c r="G20" s="366"/>
      <c r="H20" s="211"/>
      <c r="I20" s="1">
        <v>12121</v>
      </c>
      <c r="J20" s="1"/>
      <c r="K20" s="1"/>
      <c r="L20" s="210">
        <v>1</v>
      </c>
      <c r="M20" s="1"/>
      <c r="N20" s="1">
        <f t="shared" si="2"/>
        <v>12122</v>
      </c>
      <c r="O20" s="1"/>
      <c r="P20" s="1"/>
      <c r="Q20" s="1">
        <v>100272140</v>
      </c>
      <c r="R20" s="1"/>
      <c r="S20" s="1"/>
      <c r="T20" s="210">
        <v>0</v>
      </c>
      <c r="U20" s="1"/>
      <c r="V20" s="1"/>
      <c r="W20" s="210">
        <v>0</v>
      </c>
      <c r="X20" s="210"/>
      <c r="Y20" s="210"/>
      <c r="Z20" s="1">
        <f t="shared" si="3"/>
        <v>100272140</v>
      </c>
      <c r="AA20" s="1"/>
      <c r="AB20" s="1"/>
      <c r="AC20" s="1">
        <v>126044</v>
      </c>
      <c r="AD20" s="1"/>
      <c r="AE20" s="1"/>
      <c r="AF20" s="1">
        <v>2314694</v>
      </c>
      <c r="AG20" s="1"/>
      <c r="AH20" s="1"/>
      <c r="AI20" s="210">
        <v>0</v>
      </c>
      <c r="AJ20" s="210"/>
      <c r="AK20" s="210"/>
      <c r="AL20" s="1">
        <v>591224</v>
      </c>
      <c r="AM20" s="1"/>
      <c r="AN20" s="1"/>
      <c r="AO20" s="1">
        <v>187679</v>
      </c>
      <c r="AP20" s="1"/>
      <c r="AQ20" s="1"/>
      <c r="AR20" s="1">
        <v>54753</v>
      </c>
      <c r="AS20" s="1"/>
      <c r="AT20" s="1"/>
      <c r="AU20" s="210">
        <v>33074</v>
      </c>
      <c r="AV20" s="210"/>
      <c r="AW20" s="540">
        <f t="shared" si="4"/>
        <v>103579608</v>
      </c>
      <c r="AX20" s="540"/>
    </row>
    <row r="21" spans="1:50" ht="20.45" customHeight="1">
      <c r="A21" s="364">
        <v>700</v>
      </c>
      <c r="B21" s="186" t="s">
        <v>31</v>
      </c>
      <c r="C21" s="211" t="s">
        <v>30</v>
      </c>
      <c r="D21" s="1">
        <v>1000</v>
      </c>
      <c r="E21" s="1" t="s">
        <v>31</v>
      </c>
      <c r="F21" s="211" t="s">
        <v>30</v>
      </c>
      <c r="G21" s="366"/>
      <c r="H21" s="211"/>
      <c r="I21" s="1">
        <v>10711</v>
      </c>
      <c r="J21" s="1"/>
      <c r="K21" s="1"/>
      <c r="L21" s="210">
        <v>0</v>
      </c>
      <c r="M21" s="1"/>
      <c r="N21" s="1">
        <f t="shared" si="2"/>
        <v>10711</v>
      </c>
      <c r="O21" s="1"/>
      <c r="P21" s="1"/>
      <c r="Q21" s="1">
        <v>112034584</v>
      </c>
      <c r="R21" s="1"/>
      <c r="S21" s="1"/>
      <c r="T21" s="210">
        <v>0</v>
      </c>
      <c r="U21" s="1"/>
      <c r="V21" s="1"/>
      <c r="W21" s="210">
        <v>0</v>
      </c>
      <c r="X21" s="210"/>
      <c r="Y21" s="210"/>
      <c r="Z21" s="1">
        <f t="shared" si="3"/>
        <v>112034584</v>
      </c>
      <c r="AA21" s="1"/>
      <c r="AB21" s="1"/>
      <c r="AC21" s="1">
        <v>2974</v>
      </c>
      <c r="AD21" s="1"/>
      <c r="AE21" s="1"/>
      <c r="AF21" s="1">
        <v>2115432</v>
      </c>
      <c r="AG21" s="1"/>
      <c r="AH21" s="1"/>
      <c r="AI21" s="210">
        <v>0</v>
      </c>
      <c r="AJ21" s="210"/>
      <c r="AK21" s="210"/>
      <c r="AL21" s="1">
        <v>851766</v>
      </c>
      <c r="AM21" s="1"/>
      <c r="AN21" s="1"/>
      <c r="AO21" s="1">
        <v>212227</v>
      </c>
      <c r="AP21" s="1"/>
      <c r="AQ21" s="1"/>
      <c r="AR21" s="1">
        <v>38355</v>
      </c>
      <c r="AS21" s="1"/>
      <c r="AT21" s="1"/>
      <c r="AU21" s="210">
        <v>109452</v>
      </c>
      <c r="AV21" s="210"/>
      <c r="AW21" s="540">
        <f t="shared" si="4"/>
        <v>115364790</v>
      </c>
      <c r="AX21" s="540"/>
    </row>
    <row r="22" spans="1:50" ht="20.25" customHeight="1" thickBot="1">
      <c r="A22" s="367">
        <v>1000</v>
      </c>
      <c r="B22" s="195" t="s">
        <v>241</v>
      </c>
      <c r="C22" s="368" t="s">
        <v>244</v>
      </c>
      <c r="D22" s="115"/>
      <c r="E22" s="115"/>
      <c r="F22" s="361"/>
      <c r="G22" s="369"/>
      <c r="H22" s="361"/>
      <c r="I22" s="115">
        <v>10778</v>
      </c>
      <c r="J22" s="115"/>
      <c r="K22" s="115"/>
      <c r="L22" s="116">
        <v>0</v>
      </c>
      <c r="M22" s="115"/>
      <c r="N22" s="115">
        <f t="shared" si="2"/>
        <v>10778</v>
      </c>
      <c r="O22" s="115"/>
      <c r="P22" s="115"/>
      <c r="Q22" s="115">
        <v>235299500</v>
      </c>
      <c r="R22" s="115"/>
      <c r="S22" s="115"/>
      <c r="T22" s="116">
        <v>0</v>
      </c>
      <c r="U22" s="116"/>
      <c r="V22" s="116"/>
      <c r="W22" s="116">
        <v>0</v>
      </c>
      <c r="X22" s="116"/>
      <c r="Y22" s="116"/>
      <c r="Z22" s="115">
        <f t="shared" si="3"/>
        <v>235299500</v>
      </c>
      <c r="AA22" s="115"/>
      <c r="AB22" s="115"/>
      <c r="AC22" s="115">
        <v>99859</v>
      </c>
      <c r="AD22" s="115"/>
      <c r="AE22" s="115"/>
      <c r="AF22" s="115">
        <v>6444734</v>
      </c>
      <c r="AG22" s="115"/>
      <c r="AH22" s="115"/>
      <c r="AI22" s="116">
        <v>0</v>
      </c>
      <c r="AJ22" s="116"/>
      <c r="AK22" s="116"/>
      <c r="AL22" s="115">
        <v>11831174</v>
      </c>
      <c r="AM22" s="115"/>
      <c r="AN22" s="115"/>
      <c r="AO22" s="115">
        <v>827251</v>
      </c>
      <c r="AP22" s="115"/>
      <c r="AQ22" s="115"/>
      <c r="AR22" s="115">
        <v>397755</v>
      </c>
      <c r="AS22" s="115"/>
      <c r="AT22" s="115"/>
      <c r="AU22" s="115">
        <v>603478</v>
      </c>
      <c r="AV22" s="115"/>
      <c r="AW22" s="543">
        <f t="shared" si="4"/>
        <v>255503751</v>
      </c>
      <c r="AX22" s="543"/>
    </row>
    <row r="23" spans="1:50" s="13" customFormat="1" ht="15.75" customHeight="1">
      <c r="A23" s="541" t="s">
        <v>220</v>
      </c>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row>
    <row r="24" spans="1:50" s="13" customFormat="1" ht="15.75" customHeight="1">
      <c r="A24" s="318"/>
      <c r="W24" s="219"/>
      <c r="AC24" s="219"/>
    </row>
    <row r="25" spans="1:50" s="13" customFormat="1" ht="15.75" customHeight="1" thickBot="1">
      <c r="A25" s="370"/>
      <c r="B25" s="370"/>
      <c r="C25" s="370"/>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219"/>
      <c r="AM25" s="219"/>
      <c r="AN25" s="219"/>
      <c r="AO25" s="219"/>
    </row>
    <row r="26" spans="1:50" ht="15" customHeight="1">
      <c r="A26" s="1"/>
      <c r="B26" s="1"/>
      <c r="C26" s="1"/>
      <c r="D26" s="549" t="s">
        <v>25</v>
      </c>
      <c r="E26" s="549"/>
      <c r="F26" s="549"/>
      <c r="G26" s="371"/>
      <c r="H26" s="216" t="s">
        <v>245</v>
      </c>
      <c r="I26" s="212"/>
      <c r="J26" s="212"/>
      <c r="K26" s="212"/>
      <c r="L26" s="212"/>
      <c r="M26" s="212"/>
      <c r="N26" s="212"/>
      <c r="O26" s="212"/>
      <c r="P26" s="212"/>
      <c r="Q26" s="212"/>
      <c r="R26" s="212"/>
      <c r="S26" s="212"/>
      <c r="T26" s="212"/>
      <c r="U26" s="1"/>
      <c r="V26" s="182"/>
      <c r="W26" s="212" t="s">
        <v>246</v>
      </c>
      <c r="X26" s="212"/>
      <c r="Y26" s="212"/>
      <c r="Z26" s="212"/>
      <c r="AA26" s="212"/>
      <c r="AB26" s="212"/>
      <c r="AC26" s="212"/>
      <c r="AD26" s="212"/>
      <c r="AE26" s="212"/>
      <c r="AF26" s="212"/>
      <c r="AG26" s="212"/>
      <c r="AH26" s="212"/>
      <c r="AI26" s="220"/>
      <c r="AJ26" s="220"/>
      <c r="AK26" s="220"/>
      <c r="AL26" s="1"/>
    </row>
    <row r="27" spans="1:50" ht="15" customHeight="1">
      <c r="A27" s="1"/>
      <c r="B27" s="1"/>
      <c r="C27" s="1"/>
      <c r="D27" s="549"/>
      <c r="E27" s="549"/>
      <c r="F27" s="549"/>
      <c r="G27" s="348"/>
      <c r="H27" s="207"/>
      <c r="I27" s="186"/>
      <c r="J27" s="187"/>
      <c r="K27" s="188"/>
      <c r="L27" s="237"/>
      <c r="M27" s="189"/>
      <c r="N27" s="190"/>
      <c r="O27" s="190"/>
      <c r="P27" s="191"/>
      <c r="Q27" s="562" t="s">
        <v>102</v>
      </c>
      <c r="R27" s="211"/>
      <c r="S27" s="191"/>
      <c r="T27" s="188" t="s">
        <v>28</v>
      </c>
      <c r="U27" s="372"/>
      <c r="V27" s="373"/>
      <c r="W27" s="562" t="s">
        <v>68</v>
      </c>
      <c r="X27" s="343"/>
      <c r="Y27" s="188"/>
      <c r="Z27" s="188" t="s">
        <v>28</v>
      </c>
      <c r="AA27" s="188"/>
      <c r="AB27" s="237"/>
      <c r="AC27" s="188" t="s">
        <v>28</v>
      </c>
      <c r="AD27" s="237"/>
      <c r="AE27" s="192"/>
      <c r="AF27" s="188" t="s">
        <v>207</v>
      </c>
      <c r="AG27" s="237"/>
      <c r="AH27" s="189"/>
      <c r="AI27" s="237" t="s">
        <v>28</v>
      </c>
      <c r="AJ27" s="237"/>
      <c r="AK27" s="237"/>
      <c r="AL27" s="1"/>
    </row>
    <row r="28" spans="1:50" ht="15" customHeight="1">
      <c r="A28" s="544" t="str">
        <f>A4</f>
        <v xml:space="preserve"> 課税標準額の段階</v>
      </c>
      <c r="B28" s="544"/>
      <c r="C28" s="544"/>
      <c r="D28" s="544"/>
      <c r="E28" s="348"/>
      <c r="F28" s="348"/>
      <c r="G28" s="348"/>
      <c r="H28" s="192"/>
      <c r="I28" s="237" t="s">
        <v>34</v>
      </c>
      <c r="J28" s="192"/>
      <c r="L28" s="237" t="s">
        <v>35</v>
      </c>
      <c r="M28" s="192"/>
      <c r="N28" s="237" t="s">
        <v>36</v>
      </c>
      <c r="O28" s="211"/>
      <c r="P28" s="198"/>
      <c r="Q28" s="563"/>
      <c r="R28" s="237"/>
      <c r="S28" s="192"/>
      <c r="T28" s="237" t="s">
        <v>37</v>
      </c>
      <c r="U28" s="359"/>
      <c r="V28" s="1"/>
      <c r="W28" s="563"/>
      <c r="X28" s="349"/>
      <c r="Y28" s="237"/>
      <c r="Z28" s="237" t="s">
        <v>38</v>
      </c>
      <c r="AA28" s="237"/>
      <c r="AB28" s="237"/>
      <c r="AC28" s="237" t="s">
        <v>39</v>
      </c>
      <c r="AD28" s="237"/>
      <c r="AE28" s="192"/>
      <c r="AF28" s="237" t="s">
        <v>208</v>
      </c>
      <c r="AG28" s="237"/>
      <c r="AH28" s="192"/>
      <c r="AI28" s="237" t="s">
        <v>40</v>
      </c>
      <c r="AJ28" s="237"/>
      <c r="AK28" s="237"/>
      <c r="AL28" s="1"/>
    </row>
    <row r="29" spans="1:50" ht="15" customHeight="1">
      <c r="A29" s="556"/>
      <c r="B29" s="556"/>
      <c r="C29" s="556"/>
      <c r="D29" s="556"/>
      <c r="E29" s="182"/>
      <c r="F29" s="182"/>
      <c r="G29" s="182"/>
      <c r="H29" s="193"/>
      <c r="I29" s="182"/>
      <c r="J29" s="193"/>
      <c r="K29" s="182"/>
      <c r="L29" s="182"/>
      <c r="M29" s="193"/>
      <c r="N29" s="57"/>
      <c r="O29" s="57"/>
      <c r="P29" s="58"/>
      <c r="Q29" s="564"/>
      <c r="R29" s="57"/>
      <c r="S29" s="58"/>
      <c r="T29" s="236" t="s">
        <v>28</v>
      </c>
      <c r="U29" s="354"/>
      <c r="V29" s="193"/>
      <c r="W29" s="564"/>
      <c r="X29" s="59"/>
      <c r="Y29" s="236"/>
      <c r="Z29" s="236" t="s">
        <v>28</v>
      </c>
      <c r="AA29" s="236"/>
      <c r="AB29" s="236"/>
      <c r="AC29" s="236" t="s">
        <v>28</v>
      </c>
      <c r="AD29" s="236"/>
      <c r="AE29" s="60"/>
      <c r="AF29" s="236" t="s">
        <v>209</v>
      </c>
      <c r="AG29" s="236"/>
      <c r="AH29" s="60"/>
      <c r="AI29" s="182" t="s">
        <v>28</v>
      </c>
      <c r="AJ29" s="236"/>
      <c r="AK29" s="236"/>
      <c r="AL29" s="1"/>
    </row>
    <row r="30" spans="1:50" ht="4.5" customHeight="1">
      <c r="A30" s="1"/>
      <c r="B30" s="1"/>
      <c r="C30" s="1"/>
      <c r="D30" s="1"/>
      <c r="E30" s="1"/>
      <c r="F30" s="1"/>
      <c r="G30" s="1"/>
      <c r="H30" s="208"/>
      <c r="I30" s="1"/>
      <c r="J30" s="1"/>
      <c r="K30" s="1"/>
      <c r="L30" s="1"/>
      <c r="M30" s="1"/>
      <c r="N30" s="211"/>
      <c r="O30" s="211"/>
      <c r="P30" s="211"/>
      <c r="Q30" s="229"/>
      <c r="R30" s="211"/>
      <c r="S30" s="211"/>
      <c r="T30" s="237"/>
      <c r="W30" s="229"/>
      <c r="X30" s="237"/>
      <c r="Y30" s="237"/>
      <c r="Z30" s="237"/>
      <c r="AA30" s="237"/>
      <c r="AB30" s="237"/>
      <c r="AC30" s="237"/>
      <c r="AD30" s="237"/>
      <c r="AE30" s="237"/>
      <c r="AF30" s="237"/>
      <c r="AG30" s="237"/>
      <c r="AH30" s="237"/>
      <c r="AI30" s="1"/>
      <c r="AJ30" s="237"/>
      <c r="AK30" s="237"/>
      <c r="AL30" s="1"/>
    </row>
    <row r="31" spans="1:50" ht="20.45" customHeight="1">
      <c r="A31" s="549" t="s">
        <v>64</v>
      </c>
      <c r="B31" s="549"/>
      <c r="C31" s="211">
        <f t="shared" ref="C31:C36" si="5">C7</f>
        <v>30</v>
      </c>
      <c r="D31" s="539" t="s">
        <v>78</v>
      </c>
      <c r="E31" s="539"/>
      <c r="F31" s="1"/>
      <c r="G31" s="1"/>
      <c r="H31" s="208"/>
      <c r="I31" s="1">
        <v>52717</v>
      </c>
      <c r="J31" s="1">
        <v>0</v>
      </c>
      <c r="K31" s="1"/>
      <c r="L31" s="364">
        <v>10836511</v>
      </c>
      <c r="M31" s="1">
        <v>0</v>
      </c>
      <c r="N31" s="1">
        <v>291094926</v>
      </c>
      <c r="O31" s="1">
        <v>0</v>
      </c>
      <c r="P31" s="1">
        <v>0</v>
      </c>
      <c r="Q31" s="1">
        <v>4799240</v>
      </c>
      <c r="R31" s="1">
        <v>0</v>
      </c>
      <c r="S31" s="1">
        <v>0</v>
      </c>
      <c r="T31" s="1">
        <v>18122969</v>
      </c>
      <c r="W31" s="46">
        <v>804107</v>
      </c>
      <c r="Z31" s="46">
        <v>4438940</v>
      </c>
      <c r="AC31" s="46">
        <v>2357280</v>
      </c>
      <c r="AF31" s="46">
        <v>218140</v>
      </c>
      <c r="AI31" s="46">
        <v>11180</v>
      </c>
      <c r="AK31" s="1"/>
      <c r="AL31" s="1"/>
      <c r="AO31" s="1"/>
    </row>
    <row r="32" spans="1:50" ht="20.45" customHeight="1">
      <c r="A32" s="549" t="s">
        <v>240</v>
      </c>
      <c r="B32" s="549"/>
      <c r="C32" s="211" t="str">
        <f t="shared" si="5"/>
        <v>元</v>
      </c>
      <c r="D32" s="539" t="s">
        <v>78</v>
      </c>
      <c r="E32" s="539"/>
      <c r="F32" s="1"/>
      <c r="G32" s="1"/>
      <c r="H32" s="208"/>
      <c r="I32" s="1">
        <v>18443</v>
      </c>
      <c r="J32" s="1"/>
      <c r="K32" s="1"/>
      <c r="L32" s="364">
        <v>10769670</v>
      </c>
      <c r="M32" s="1"/>
      <c r="N32" s="1">
        <v>297880185</v>
      </c>
      <c r="O32" s="1"/>
      <c r="P32" s="1"/>
      <c r="Q32" s="1">
        <v>5615788</v>
      </c>
      <c r="R32" s="1"/>
      <c r="S32" s="1"/>
      <c r="T32" s="1">
        <v>18483632</v>
      </c>
      <c r="W32" s="46">
        <v>844259</v>
      </c>
      <c r="Z32" s="46">
        <v>4453440</v>
      </c>
      <c r="AC32" s="46">
        <v>2425180</v>
      </c>
      <c r="AF32" s="46">
        <v>208000</v>
      </c>
      <c r="AI32" s="46">
        <v>7540</v>
      </c>
      <c r="AK32" s="1"/>
      <c r="AL32" s="1"/>
    </row>
    <row r="33" spans="1:51" ht="20.45" customHeight="1">
      <c r="A33" s="544" t="s">
        <v>202</v>
      </c>
      <c r="B33" s="544"/>
      <c r="C33" s="211" t="str">
        <f t="shared" si="5"/>
        <v>２</v>
      </c>
      <c r="D33" s="539" t="s">
        <v>78</v>
      </c>
      <c r="E33" s="539"/>
      <c r="F33" s="1"/>
      <c r="G33" s="1"/>
      <c r="H33" s="208"/>
      <c r="I33" s="1">
        <v>106277</v>
      </c>
      <c r="J33" s="1"/>
      <c r="K33" s="1"/>
      <c r="L33" s="364">
        <v>10678952</v>
      </c>
      <c r="M33" s="1"/>
      <c r="N33" s="1">
        <v>303885289</v>
      </c>
      <c r="O33" s="1"/>
      <c r="P33" s="1"/>
      <c r="Q33" s="1">
        <v>6196425</v>
      </c>
      <c r="R33" s="1"/>
      <c r="S33" s="1"/>
      <c r="T33" s="1">
        <v>18746878</v>
      </c>
      <c r="W33" s="46">
        <v>897412</v>
      </c>
      <c r="Z33" s="46">
        <v>4471180</v>
      </c>
      <c r="AC33" s="46">
        <v>2464920</v>
      </c>
      <c r="AF33" s="46">
        <v>215020</v>
      </c>
      <c r="AI33" s="46">
        <v>12740</v>
      </c>
      <c r="AK33" s="1"/>
      <c r="AL33" s="1"/>
    </row>
    <row r="34" spans="1:51" ht="20.45" customHeight="1">
      <c r="A34" s="544" t="s">
        <v>202</v>
      </c>
      <c r="B34" s="544"/>
      <c r="C34" s="211" t="str">
        <f t="shared" si="5"/>
        <v>３</v>
      </c>
      <c r="D34" s="539" t="s">
        <v>78</v>
      </c>
      <c r="E34" s="539"/>
      <c r="F34" s="1"/>
      <c r="G34" s="1"/>
      <c r="H34" s="208"/>
      <c r="I34" s="5">
        <v>25856</v>
      </c>
      <c r="J34" s="5"/>
      <c r="K34" s="5"/>
      <c r="L34" s="374">
        <v>10351832</v>
      </c>
      <c r="M34" s="5"/>
      <c r="N34" s="5">
        <v>307702289</v>
      </c>
      <c r="O34" s="5"/>
      <c r="P34" s="5"/>
      <c r="Q34" s="5">
        <v>6960462</v>
      </c>
      <c r="R34" s="5"/>
      <c r="S34" s="5"/>
      <c r="T34" s="5">
        <v>19049444</v>
      </c>
      <c r="W34" s="5">
        <v>945727</v>
      </c>
      <c r="Z34" s="5">
        <v>4537560</v>
      </c>
      <c r="AC34" s="5">
        <v>842660</v>
      </c>
      <c r="AD34" s="5"/>
      <c r="AE34" s="5"/>
      <c r="AF34" s="5">
        <v>1888800</v>
      </c>
      <c r="AG34" s="5"/>
      <c r="AH34" s="5"/>
      <c r="AI34" s="1">
        <v>14040</v>
      </c>
      <c r="AJ34" s="5"/>
      <c r="AK34" s="5"/>
      <c r="AL34" s="1"/>
    </row>
    <row r="35" spans="1:51" ht="20.45" customHeight="1">
      <c r="A35" s="544" t="s">
        <v>202</v>
      </c>
      <c r="B35" s="544"/>
      <c r="C35" s="211" t="str">
        <f t="shared" si="5"/>
        <v>４</v>
      </c>
      <c r="D35" s="539" t="s">
        <v>78</v>
      </c>
      <c r="E35" s="539"/>
      <c r="F35" s="1"/>
      <c r="G35" s="1"/>
      <c r="H35" s="375"/>
      <c r="I35" s="5">
        <v>85733</v>
      </c>
      <c r="J35" s="5"/>
      <c r="K35" s="5"/>
      <c r="L35" s="374">
        <v>10559512</v>
      </c>
      <c r="M35" s="5"/>
      <c r="N35" s="5">
        <v>311740847</v>
      </c>
      <c r="O35" s="5"/>
      <c r="P35" s="5"/>
      <c r="Q35" s="5">
        <v>7647873</v>
      </c>
      <c r="R35" s="5"/>
      <c r="S35" s="5"/>
      <c r="T35" s="5">
        <v>19138188</v>
      </c>
      <c r="W35" s="5">
        <v>1012130</v>
      </c>
      <c r="X35" s="5"/>
      <c r="Y35" s="5"/>
      <c r="Z35" s="5">
        <v>4600140</v>
      </c>
      <c r="AA35" s="5"/>
      <c r="AB35" s="5"/>
      <c r="AC35" s="5">
        <v>849940</v>
      </c>
      <c r="AD35" s="5"/>
      <c r="AE35" s="5"/>
      <c r="AF35" s="5">
        <v>1877100</v>
      </c>
      <c r="AG35" s="5"/>
      <c r="AH35" s="5"/>
      <c r="AI35" s="1">
        <v>13520</v>
      </c>
      <c r="AJ35" s="5"/>
      <c r="AK35" s="5"/>
      <c r="AL35" s="1"/>
    </row>
    <row r="36" spans="1:51" ht="20.45" customHeight="1">
      <c r="A36" s="544" t="s">
        <v>100</v>
      </c>
      <c r="B36" s="544"/>
      <c r="C36" s="211" t="str">
        <f t="shared" si="5"/>
        <v>５</v>
      </c>
      <c r="D36" s="539" t="s">
        <v>101</v>
      </c>
      <c r="E36" s="539"/>
      <c r="F36" s="1"/>
      <c r="G36" s="1"/>
      <c r="H36" s="375"/>
      <c r="I36" s="5">
        <v>122803</v>
      </c>
      <c r="J36" s="5"/>
      <c r="K36" s="5"/>
      <c r="L36" s="374">
        <v>10663081</v>
      </c>
      <c r="M36" s="5"/>
      <c r="N36" s="5">
        <v>320127204</v>
      </c>
      <c r="O36" s="5"/>
      <c r="P36" s="5"/>
      <c r="Q36" s="5">
        <v>8330846</v>
      </c>
      <c r="R36" s="5"/>
      <c r="S36" s="5"/>
      <c r="T36" s="5">
        <v>19163877</v>
      </c>
      <c r="U36" s="1"/>
      <c r="V36" s="1"/>
      <c r="W36" s="5">
        <v>1068891</v>
      </c>
      <c r="X36" s="5"/>
      <c r="Y36" s="5"/>
      <c r="Z36" s="5">
        <v>4620760</v>
      </c>
      <c r="AA36" s="5"/>
      <c r="AB36" s="5"/>
      <c r="AC36" s="5">
        <v>837460</v>
      </c>
      <c r="AD36" s="5"/>
      <c r="AE36" s="5"/>
      <c r="AF36" s="5">
        <v>1853700</v>
      </c>
      <c r="AG36" s="5"/>
      <c r="AH36" s="5"/>
      <c r="AI36" s="1">
        <v>13260</v>
      </c>
      <c r="AJ36" s="5"/>
      <c r="AK36" s="5"/>
      <c r="AL36" s="1"/>
    </row>
    <row r="37" spans="1:51" ht="4.5" customHeight="1" thickBot="1">
      <c r="A37" s="115"/>
      <c r="B37" s="361"/>
      <c r="C37" s="361"/>
      <c r="D37" s="115"/>
      <c r="E37" s="115"/>
      <c r="F37" s="115"/>
      <c r="G37" s="115"/>
      <c r="H37" s="209"/>
      <c r="I37" s="194"/>
      <c r="J37" s="194"/>
      <c r="K37" s="194"/>
      <c r="L37" s="194"/>
      <c r="M37" s="194"/>
      <c r="N37" s="194"/>
      <c r="O37" s="115"/>
      <c r="P37" s="115"/>
      <c r="Q37" s="194"/>
      <c r="R37" s="195"/>
      <c r="S37" s="195"/>
      <c r="T37" s="194"/>
      <c r="U37" s="115"/>
      <c r="V37" s="115"/>
      <c r="W37" s="194"/>
      <c r="X37" s="194"/>
      <c r="Y37" s="194"/>
      <c r="Z37" s="194"/>
      <c r="AA37" s="194"/>
      <c r="AB37" s="194"/>
      <c r="AC37" s="194"/>
      <c r="AD37" s="194"/>
      <c r="AE37" s="194"/>
      <c r="AF37" s="376"/>
      <c r="AG37" s="194"/>
      <c r="AH37" s="194"/>
      <c r="AI37" s="194"/>
      <c r="AJ37" s="194"/>
      <c r="AK37" s="194"/>
      <c r="AL37" s="1"/>
    </row>
    <row r="38" spans="1:51" ht="20.45" customHeight="1">
      <c r="A38" s="364">
        <v>10</v>
      </c>
      <c r="B38" s="1" t="s">
        <v>241</v>
      </c>
      <c r="C38" s="1" t="s">
        <v>161</v>
      </c>
      <c r="D38" s="1"/>
      <c r="E38" s="1"/>
      <c r="F38" s="1"/>
      <c r="G38" s="1"/>
      <c r="H38" s="377"/>
      <c r="I38" s="210">
        <v>11314</v>
      </c>
      <c r="J38" s="210"/>
      <c r="K38" s="210"/>
      <c r="L38" s="1">
        <v>418801</v>
      </c>
      <c r="M38" s="1"/>
      <c r="N38" s="210">
        <v>2264862</v>
      </c>
      <c r="O38" s="186"/>
      <c r="P38" s="186"/>
      <c r="Q38" s="210">
        <v>85702</v>
      </c>
      <c r="R38" s="186"/>
      <c r="S38" s="186"/>
      <c r="T38" s="210">
        <v>372945</v>
      </c>
      <c r="W38" s="210">
        <v>20072</v>
      </c>
      <c r="X38" s="1"/>
      <c r="Y38" s="1"/>
      <c r="Z38" s="210">
        <v>223420</v>
      </c>
      <c r="AA38" s="210"/>
      <c r="AB38" s="210"/>
      <c r="AC38" s="210">
        <v>24180</v>
      </c>
      <c r="AD38" s="1"/>
      <c r="AE38" s="1"/>
      <c r="AF38" s="210">
        <v>88200</v>
      </c>
      <c r="AG38" s="1"/>
      <c r="AH38" s="1"/>
      <c r="AI38" s="210">
        <v>13260</v>
      </c>
      <c r="AJ38" s="1"/>
      <c r="AK38" s="1"/>
      <c r="AL38" s="1"/>
    </row>
    <row r="39" spans="1:51" ht="20.45" customHeight="1">
      <c r="A39" s="364">
        <v>10</v>
      </c>
      <c r="B39" s="186" t="s">
        <v>241</v>
      </c>
      <c r="C39" s="186" t="s">
        <v>243</v>
      </c>
      <c r="D39" s="1">
        <v>100</v>
      </c>
      <c r="E39" s="1" t="s">
        <v>31</v>
      </c>
      <c r="F39" s="186" t="s">
        <v>32</v>
      </c>
      <c r="G39" s="186"/>
      <c r="H39" s="208"/>
      <c r="I39" s="1">
        <v>38108</v>
      </c>
      <c r="J39" s="1"/>
      <c r="K39" s="1"/>
      <c r="L39" s="1">
        <v>2676052</v>
      </c>
      <c r="M39" s="1"/>
      <c r="N39" s="1">
        <v>47021947</v>
      </c>
      <c r="O39" s="1"/>
      <c r="P39" s="1"/>
      <c r="Q39" s="1">
        <v>885668</v>
      </c>
      <c r="R39" s="186"/>
      <c r="S39" s="186"/>
      <c r="T39" s="1">
        <v>4286226</v>
      </c>
      <c r="W39" s="1">
        <v>212153</v>
      </c>
      <c r="X39" s="1"/>
      <c r="Y39" s="1"/>
      <c r="Z39" s="1">
        <v>1800540</v>
      </c>
      <c r="AA39" s="210"/>
      <c r="AB39" s="210"/>
      <c r="AC39" s="1">
        <v>448760</v>
      </c>
      <c r="AD39" s="1"/>
      <c r="AE39" s="1"/>
      <c r="AF39" s="1">
        <v>996900</v>
      </c>
      <c r="AG39" s="1"/>
      <c r="AH39" s="1"/>
      <c r="AI39" s="210">
        <v>0</v>
      </c>
      <c r="AJ39" s="1"/>
      <c r="AK39" s="1"/>
      <c r="AL39" s="1"/>
    </row>
    <row r="40" spans="1:51" ht="20.45" customHeight="1">
      <c r="A40" s="364">
        <v>100</v>
      </c>
      <c r="B40" s="186" t="s">
        <v>31</v>
      </c>
      <c r="C40" s="211" t="s">
        <v>30</v>
      </c>
      <c r="D40" s="1">
        <v>200</v>
      </c>
      <c r="E40" s="1" t="s">
        <v>31</v>
      </c>
      <c r="F40" s="211" t="s">
        <v>30</v>
      </c>
      <c r="G40" s="211"/>
      <c r="H40" s="377"/>
      <c r="I40" s="210">
        <v>15732</v>
      </c>
      <c r="J40" s="210"/>
      <c r="K40" s="210"/>
      <c r="L40" s="1">
        <v>2035845</v>
      </c>
      <c r="M40" s="1"/>
      <c r="N40" s="210">
        <v>77553360</v>
      </c>
      <c r="O40" s="1"/>
      <c r="P40" s="1"/>
      <c r="Q40" s="210">
        <v>1212842</v>
      </c>
      <c r="R40" s="186"/>
      <c r="S40" s="186"/>
      <c r="T40" s="210">
        <v>5168851</v>
      </c>
      <c r="W40" s="210">
        <v>234690</v>
      </c>
      <c r="X40" s="1"/>
      <c r="Y40" s="1"/>
      <c r="Z40" s="210">
        <v>1032540</v>
      </c>
      <c r="AA40" s="210"/>
      <c r="AB40" s="210"/>
      <c r="AC40" s="210">
        <v>238420</v>
      </c>
      <c r="AD40" s="1"/>
      <c r="AE40" s="1"/>
      <c r="AF40" s="210">
        <v>554100</v>
      </c>
      <c r="AG40" s="1"/>
      <c r="AH40" s="1"/>
      <c r="AI40" s="210">
        <v>0</v>
      </c>
      <c r="AJ40" s="1"/>
      <c r="AK40" s="1"/>
      <c r="AL40" s="1"/>
    </row>
    <row r="41" spans="1:51" ht="20.45" customHeight="1">
      <c r="A41" s="364">
        <v>200</v>
      </c>
      <c r="B41" s="186" t="s">
        <v>31</v>
      </c>
      <c r="C41" s="211" t="s">
        <v>30</v>
      </c>
      <c r="D41" s="1">
        <v>300</v>
      </c>
      <c r="E41" s="1" t="s">
        <v>31</v>
      </c>
      <c r="F41" s="211" t="s">
        <v>30</v>
      </c>
      <c r="G41" s="211">
        <v>2</v>
      </c>
      <c r="H41" s="208">
        <v>3</v>
      </c>
      <c r="I41" s="1">
        <v>14651</v>
      </c>
      <c r="J41" s="1"/>
      <c r="K41" s="1"/>
      <c r="L41" s="1">
        <v>1371842</v>
      </c>
      <c r="M41" s="1"/>
      <c r="N41" s="1">
        <v>62575852</v>
      </c>
      <c r="O41" s="1"/>
      <c r="P41" s="1"/>
      <c r="Q41" s="1">
        <v>1232645</v>
      </c>
      <c r="R41" s="186"/>
      <c r="S41" s="186"/>
      <c r="T41" s="1">
        <v>3595442</v>
      </c>
      <c r="W41" s="1">
        <v>185416</v>
      </c>
      <c r="X41" s="1"/>
      <c r="Y41" s="1"/>
      <c r="Z41" s="1">
        <v>588640</v>
      </c>
      <c r="AA41" s="210"/>
      <c r="AB41" s="210"/>
      <c r="AC41" s="1">
        <v>91520</v>
      </c>
      <c r="AD41" s="1"/>
      <c r="AE41" s="1"/>
      <c r="AF41" s="1">
        <v>200700</v>
      </c>
      <c r="AG41" s="1"/>
      <c r="AH41" s="1"/>
      <c r="AI41" s="210">
        <v>0</v>
      </c>
      <c r="AJ41" s="1"/>
      <c r="AK41" s="1"/>
      <c r="AL41" s="1"/>
    </row>
    <row r="42" spans="1:51" ht="20.45" customHeight="1">
      <c r="A42" s="364">
        <v>300</v>
      </c>
      <c r="B42" s="186" t="s">
        <v>31</v>
      </c>
      <c r="C42" s="211" t="s">
        <v>30</v>
      </c>
      <c r="D42" s="1">
        <v>400</v>
      </c>
      <c r="E42" s="1" t="s">
        <v>31</v>
      </c>
      <c r="F42" s="211" t="s">
        <v>30</v>
      </c>
      <c r="G42" s="211"/>
      <c r="H42" s="208"/>
      <c r="I42" s="1">
        <v>9094</v>
      </c>
      <c r="J42" s="1"/>
      <c r="K42" s="1"/>
      <c r="L42" s="1">
        <v>989029</v>
      </c>
      <c r="M42" s="1"/>
      <c r="N42" s="1">
        <v>45123764</v>
      </c>
      <c r="O42" s="1"/>
      <c r="P42" s="1"/>
      <c r="Q42" s="1">
        <v>1097060</v>
      </c>
      <c r="R42" s="186"/>
      <c r="S42" s="186"/>
      <c r="T42" s="1">
        <v>2280467</v>
      </c>
      <c r="W42" s="1">
        <v>135452</v>
      </c>
      <c r="X42" s="1"/>
      <c r="Y42" s="1"/>
      <c r="Z42" s="1">
        <v>365120</v>
      </c>
      <c r="AA42" s="1"/>
      <c r="AB42" s="1"/>
      <c r="AC42" s="1">
        <v>34580</v>
      </c>
      <c r="AD42" s="1"/>
      <c r="AE42" s="1"/>
      <c r="AF42" s="1">
        <v>13800</v>
      </c>
      <c r="AG42" s="1"/>
      <c r="AH42" s="1"/>
      <c r="AI42" s="210">
        <v>0</v>
      </c>
      <c r="AJ42" s="1"/>
      <c r="AK42" s="1"/>
      <c r="AL42" s="1"/>
    </row>
    <row r="43" spans="1:51" ht="20.45" customHeight="1">
      <c r="A43" s="364">
        <v>400</v>
      </c>
      <c r="B43" s="186" t="s">
        <v>31</v>
      </c>
      <c r="C43" s="211" t="s">
        <v>30</v>
      </c>
      <c r="D43" s="1">
        <v>550</v>
      </c>
      <c r="E43" s="1" t="s">
        <v>31</v>
      </c>
      <c r="F43" s="211" t="s">
        <v>30</v>
      </c>
      <c r="G43" s="211"/>
      <c r="H43" s="208"/>
      <c r="I43" s="1">
        <v>14388</v>
      </c>
      <c r="J43" s="1"/>
      <c r="K43" s="1"/>
      <c r="L43" s="1">
        <v>855420</v>
      </c>
      <c r="M43" s="1"/>
      <c r="N43" s="1">
        <v>39010812</v>
      </c>
      <c r="O43" s="1"/>
      <c r="P43" s="1"/>
      <c r="Q43" s="1">
        <v>1021553</v>
      </c>
      <c r="R43" s="186"/>
      <c r="S43" s="186"/>
      <c r="T43" s="1">
        <v>1740136</v>
      </c>
      <c r="W43" s="1">
        <v>115401</v>
      </c>
      <c r="X43" s="1"/>
      <c r="Y43" s="1"/>
      <c r="Z43" s="1">
        <v>253820</v>
      </c>
      <c r="AA43" s="1"/>
      <c r="AB43" s="1"/>
      <c r="AC43" s="1">
        <v>0</v>
      </c>
      <c r="AD43" s="1"/>
      <c r="AE43" s="1"/>
      <c r="AF43" s="210">
        <v>0</v>
      </c>
      <c r="AG43" s="1"/>
      <c r="AH43" s="1"/>
      <c r="AI43" s="210">
        <v>0</v>
      </c>
      <c r="AJ43" s="1"/>
      <c r="AK43" s="1"/>
      <c r="AL43" s="1"/>
    </row>
    <row r="44" spans="1:51" ht="20.45" customHeight="1">
      <c r="A44" s="364">
        <v>550</v>
      </c>
      <c r="B44" s="186" t="s">
        <v>31</v>
      </c>
      <c r="C44" s="211" t="s">
        <v>30</v>
      </c>
      <c r="D44" s="1">
        <v>700</v>
      </c>
      <c r="E44" s="1" t="s">
        <v>31</v>
      </c>
      <c r="F44" s="211" t="s">
        <v>30</v>
      </c>
      <c r="G44" s="211"/>
      <c r="H44" s="377"/>
      <c r="I44" s="1">
        <v>2839</v>
      </c>
      <c r="J44" s="1"/>
      <c r="K44" s="210"/>
      <c r="L44" s="1">
        <v>512197</v>
      </c>
      <c r="M44" s="1"/>
      <c r="N44" s="210">
        <v>15719193</v>
      </c>
      <c r="O44" s="1"/>
      <c r="P44" s="1"/>
      <c r="Q44" s="210">
        <v>563790</v>
      </c>
      <c r="R44" s="186"/>
      <c r="S44" s="186"/>
      <c r="T44" s="210">
        <v>632601</v>
      </c>
      <c r="W44" s="210">
        <v>48338</v>
      </c>
      <c r="X44" s="1"/>
      <c r="Y44" s="1"/>
      <c r="Z44" s="210">
        <v>110820</v>
      </c>
      <c r="AA44" s="1"/>
      <c r="AB44" s="1"/>
      <c r="AC44" s="210">
        <v>0</v>
      </c>
      <c r="AD44" s="1"/>
      <c r="AE44" s="1"/>
      <c r="AF44" s="210">
        <v>0</v>
      </c>
      <c r="AG44" s="1"/>
      <c r="AH44" s="1"/>
      <c r="AI44" s="210">
        <v>0</v>
      </c>
      <c r="AJ44" s="1"/>
      <c r="AK44" s="1"/>
      <c r="AL44" s="218"/>
      <c r="AM44" s="378"/>
      <c r="AN44" s="378"/>
      <c r="AO44" s="378"/>
      <c r="AP44" s="378"/>
      <c r="AQ44" s="378"/>
      <c r="AR44" s="378"/>
      <c r="AS44" s="378"/>
      <c r="AT44" s="378"/>
      <c r="AU44" s="378"/>
      <c r="AV44" s="378"/>
      <c r="AW44" s="378"/>
      <c r="AX44" s="378"/>
    </row>
    <row r="45" spans="1:51" ht="20.45" customHeight="1">
      <c r="A45" s="364">
        <v>700</v>
      </c>
      <c r="B45" s="186" t="s">
        <v>31</v>
      </c>
      <c r="C45" s="211" t="s">
        <v>30</v>
      </c>
      <c r="D45" s="1">
        <v>1000</v>
      </c>
      <c r="E45" s="1" t="s">
        <v>31</v>
      </c>
      <c r="F45" s="211" t="s">
        <v>30</v>
      </c>
      <c r="G45" s="211"/>
      <c r="H45" s="377"/>
      <c r="I45" s="1">
        <v>1174</v>
      </c>
      <c r="J45" s="1"/>
      <c r="K45" s="1"/>
      <c r="L45" s="1">
        <v>637673</v>
      </c>
      <c r="M45" s="1"/>
      <c r="N45" s="1">
        <v>14987520</v>
      </c>
      <c r="O45" s="1"/>
      <c r="P45" s="1"/>
      <c r="Q45" s="1">
        <v>771937</v>
      </c>
      <c r="R45" s="186"/>
      <c r="S45" s="186"/>
      <c r="T45" s="1">
        <v>560625</v>
      </c>
      <c r="W45" s="1">
        <v>49572</v>
      </c>
      <c r="X45" s="1"/>
      <c r="Y45" s="1"/>
      <c r="Z45" s="1">
        <v>103800</v>
      </c>
      <c r="AA45" s="210"/>
      <c r="AB45" s="210"/>
      <c r="AC45" s="1">
        <v>0</v>
      </c>
      <c r="AD45" s="1"/>
      <c r="AE45" s="1"/>
      <c r="AF45" s="210">
        <v>0</v>
      </c>
      <c r="AG45" s="1"/>
      <c r="AH45" s="1"/>
      <c r="AI45" s="210">
        <v>0</v>
      </c>
      <c r="AJ45" s="1"/>
      <c r="AK45" s="1"/>
      <c r="AL45" s="218"/>
      <c r="AM45" s="378"/>
      <c r="AN45" s="378"/>
      <c r="AO45" s="378"/>
      <c r="AP45" s="378"/>
      <c r="AQ45" s="378"/>
      <c r="AR45" s="378"/>
      <c r="AS45" s="378"/>
      <c r="AT45" s="378"/>
      <c r="AU45" s="378"/>
      <c r="AV45" s="378"/>
      <c r="AW45" s="378"/>
      <c r="AX45" s="378"/>
    </row>
    <row r="46" spans="1:51" ht="20.45" customHeight="1" thickBot="1">
      <c r="A46" s="367">
        <v>1000</v>
      </c>
      <c r="B46" s="195" t="s">
        <v>242</v>
      </c>
      <c r="C46" s="368" t="s">
        <v>33</v>
      </c>
      <c r="D46" s="115"/>
      <c r="E46" s="115"/>
      <c r="F46" s="361"/>
      <c r="G46" s="361"/>
      <c r="H46" s="379"/>
      <c r="I46" s="115">
        <v>15503</v>
      </c>
      <c r="J46" s="115"/>
      <c r="K46" s="115"/>
      <c r="L46" s="115">
        <v>1166222</v>
      </c>
      <c r="M46" s="115"/>
      <c r="N46" s="115">
        <v>15869894</v>
      </c>
      <c r="O46" s="115"/>
      <c r="P46" s="115"/>
      <c r="Q46" s="115">
        <v>1459649</v>
      </c>
      <c r="R46" s="195"/>
      <c r="S46" s="195"/>
      <c r="T46" s="115">
        <v>526584</v>
      </c>
      <c r="U46" s="115"/>
      <c r="V46" s="115"/>
      <c r="W46" s="115">
        <v>67797</v>
      </c>
      <c r="X46" s="115"/>
      <c r="Y46" s="115"/>
      <c r="Z46" s="115">
        <v>142060</v>
      </c>
      <c r="AA46" s="116"/>
      <c r="AB46" s="116"/>
      <c r="AC46" s="115">
        <v>0</v>
      </c>
      <c r="AD46" s="115"/>
      <c r="AE46" s="115"/>
      <c r="AF46" s="116">
        <v>0</v>
      </c>
      <c r="AG46" s="115"/>
      <c r="AH46" s="115"/>
      <c r="AI46" s="116">
        <v>0</v>
      </c>
      <c r="AJ46" s="115"/>
      <c r="AK46" s="115"/>
      <c r="AL46" s="1"/>
      <c r="AY46" s="210"/>
    </row>
    <row r="47" spans="1:51" s="13" customFormat="1" ht="15.75" customHeight="1">
      <c r="A47" s="318"/>
      <c r="F47" s="219"/>
      <c r="AK47" s="219"/>
      <c r="AL47" s="219"/>
    </row>
    <row r="48" spans="1:51" s="13" customFormat="1" ht="15.75" customHeight="1">
      <c r="A48" s="318"/>
      <c r="F48" s="219"/>
    </row>
    <row r="49" spans="6:9" ht="15.75" customHeight="1">
      <c r="F49" s="1"/>
    </row>
    <row r="50" spans="6:9" ht="15.75" customHeight="1">
      <c r="F50" s="1"/>
    </row>
    <row r="51" spans="6:9" ht="15.75" customHeight="1">
      <c r="F51" s="1"/>
    </row>
    <row r="52" spans="6:9" ht="15.75" customHeight="1">
      <c r="F52" s="1"/>
    </row>
    <row r="53" spans="6:9" ht="15.75" customHeight="1">
      <c r="F53" s="1"/>
    </row>
    <row r="54" spans="6:9" ht="15.75" customHeight="1">
      <c r="F54" s="1"/>
    </row>
    <row r="55" spans="6:9" ht="15.75" customHeight="1">
      <c r="F55" s="1"/>
    </row>
    <row r="56" spans="6:9" ht="15.75" customHeight="1">
      <c r="F56" s="1"/>
    </row>
    <row r="57" spans="6:9" ht="15.75" customHeight="1">
      <c r="F57" s="1"/>
    </row>
    <row r="58" spans="6:9" ht="15.75" customHeight="1">
      <c r="F58" s="1"/>
    </row>
    <row r="59" spans="6:9" ht="15.75" customHeight="1">
      <c r="F59" s="1"/>
    </row>
    <row r="60" spans="6:9" ht="15.75" customHeight="1">
      <c r="F60" s="1"/>
    </row>
    <row r="61" spans="6:9" ht="15.75" customHeight="1">
      <c r="F61" s="1"/>
    </row>
    <row r="62" spans="6:9" ht="15.75" customHeight="1">
      <c r="F62" s="1"/>
      <c r="I62" s="1"/>
    </row>
    <row r="63" spans="6:9" ht="15.75" customHeight="1">
      <c r="F63" s="1"/>
    </row>
    <row r="64" spans="6:9" ht="15.75" customHeight="1">
      <c r="F64" s="1"/>
    </row>
    <row r="65" spans="6:6" ht="15.75" customHeight="1">
      <c r="F65" s="1"/>
    </row>
  </sheetData>
  <mergeCells count="63">
    <mergeCell ref="A36:B36"/>
    <mergeCell ref="D36:E36"/>
    <mergeCell ref="A33:B33"/>
    <mergeCell ref="D33:E33"/>
    <mergeCell ref="A34:B34"/>
    <mergeCell ref="D34:E34"/>
    <mergeCell ref="A35:B35"/>
    <mergeCell ref="D35:E35"/>
    <mergeCell ref="A32:B32"/>
    <mergeCell ref="D32:E32"/>
    <mergeCell ref="W27:W29"/>
    <mergeCell ref="Q27:Q29"/>
    <mergeCell ref="D26:F27"/>
    <mergeCell ref="A28:D29"/>
    <mergeCell ref="A31:B31"/>
    <mergeCell ref="D31:E31"/>
    <mergeCell ref="A12:B12"/>
    <mergeCell ref="D9:E9"/>
    <mergeCell ref="AW1:AX1"/>
    <mergeCell ref="Y2:AX2"/>
    <mergeCell ref="AC3:AC5"/>
    <mergeCell ref="AF3:AF5"/>
    <mergeCell ref="AI3:AI5"/>
    <mergeCell ref="D7:E7"/>
    <mergeCell ref="AW4:AX4"/>
    <mergeCell ref="AW7:AX7"/>
    <mergeCell ref="AW8:AX8"/>
    <mergeCell ref="AR3:AR5"/>
    <mergeCell ref="T3:T5"/>
    <mergeCell ref="W3:W5"/>
    <mergeCell ref="AU3:AU5"/>
    <mergeCell ref="P2:X2"/>
    <mergeCell ref="AO3:AO5"/>
    <mergeCell ref="AW9:AX9"/>
    <mergeCell ref="AW10:AX10"/>
    <mergeCell ref="A8:B8"/>
    <mergeCell ref="A9:B9"/>
    <mergeCell ref="A10:B10"/>
    <mergeCell ref="D8:E8"/>
    <mergeCell ref="I4:I5"/>
    <mergeCell ref="I3:L3"/>
    <mergeCell ref="L4:L5"/>
    <mergeCell ref="AL3:AL5"/>
    <mergeCell ref="D2:F3"/>
    <mergeCell ref="A4:D5"/>
    <mergeCell ref="A7:B7"/>
    <mergeCell ref="H2:O2"/>
    <mergeCell ref="D12:E12"/>
    <mergeCell ref="D11:E11"/>
    <mergeCell ref="D10:E10"/>
    <mergeCell ref="AW12:AX12"/>
    <mergeCell ref="A23:AA23"/>
    <mergeCell ref="AW22:AX22"/>
    <mergeCell ref="AW16:AX16"/>
    <mergeCell ref="AW21:AX21"/>
    <mergeCell ref="AW14:AX14"/>
    <mergeCell ref="AW15:AX15"/>
    <mergeCell ref="AW17:AX17"/>
    <mergeCell ref="AW18:AX18"/>
    <mergeCell ref="AW19:AX19"/>
    <mergeCell ref="AW20:AX20"/>
    <mergeCell ref="AW11:AX11"/>
    <mergeCell ref="A11:B11"/>
  </mergeCells>
  <phoneticPr fontId="5"/>
  <conditionalFormatting sqref="I14:AX22">
    <cfRule type="cellIs" dxfId="26" priority="12" stopIfTrue="1" operator="equal">
      <formula>0</formula>
    </cfRule>
  </conditionalFormatting>
  <conditionalFormatting sqref="W31:Y37 AA31:AB37 AD31:AE37 AG31:AH37 AJ31:AK37">
    <cfRule type="cellIs" dxfId="25" priority="11" stopIfTrue="1" operator="equal">
      <formula>0</formula>
    </cfRule>
  </conditionalFormatting>
  <conditionalFormatting sqref="W38:Y46 AA38:AB46 AD38:AE46 AG38:AH46 AJ38:AK46">
    <cfRule type="cellIs" dxfId="24" priority="10" stopIfTrue="1" operator="equal">
      <formula>0</formula>
    </cfRule>
  </conditionalFormatting>
  <conditionalFormatting sqref="Z31:Z37">
    <cfRule type="cellIs" dxfId="23" priority="9" stopIfTrue="1" operator="equal">
      <formula>0</formula>
    </cfRule>
  </conditionalFormatting>
  <conditionalFormatting sqref="Z38:Z46">
    <cfRule type="cellIs" dxfId="22" priority="8" stopIfTrue="1" operator="equal">
      <formula>0</formula>
    </cfRule>
  </conditionalFormatting>
  <conditionalFormatting sqref="AC31:AC37">
    <cfRule type="cellIs" dxfId="21" priority="7" stopIfTrue="1" operator="equal">
      <formula>0</formula>
    </cfRule>
  </conditionalFormatting>
  <conditionalFormatting sqref="AC38:AC46">
    <cfRule type="cellIs" dxfId="20" priority="6" stopIfTrue="1" operator="equal">
      <formula>0</formula>
    </cfRule>
  </conditionalFormatting>
  <conditionalFormatting sqref="AF31:AF36">
    <cfRule type="cellIs" dxfId="19" priority="5" stopIfTrue="1" operator="equal">
      <formula>0</formula>
    </cfRule>
  </conditionalFormatting>
  <conditionalFormatting sqref="AF38:AF46">
    <cfRule type="cellIs" dxfId="18" priority="4" stopIfTrue="1" operator="equal">
      <formula>0</formula>
    </cfRule>
  </conditionalFormatting>
  <conditionalFormatting sqref="AI31:AI37">
    <cfRule type="cellIs" dxfId="17" priority="3" stopIfTrue="1" operator="equal">
      <formula>0</formula>
    </cfRule>
  </conditionalFormatting>
  <conditionalFormatting sqref="AI38:AI46">
    <cfRule type="cellIs" dxfId="16" priority="2" stopIfTrue="1" operator="equal">
      <formula>0</formula>
    </cfRule>
  </conditionalFormatting>
  <conditionalFormatting sqref="AW7:AX7">
    <cfRule type="cellIs" dxfId="15" priority="1" stopIfTrue="1" operator="equal">
      <formula>0</formula>
    </cfRule>
  </conditionalFormatting>
  <pageMargins left="0.55118110236220474" right="0.55118110236220474" top="0.74803149606299213" bottom="0.94488188976377963" header="0.51181102362204722" footer="0.31496062992125984"/>
  <pageSetup paperSize="9" scale="79" firstPageNumber="42" fitToWidth="2" fitToHeight="0" orientation="portrait" blackAndWhite="1" r:id="rId1"/>
  <headerFooter scaleWithDoc="0" alignWithMargins="0">
    <oddFooter>&amp;C&amp;"游明朝,標準"&amp;10&amp;P</oddFooter>
  </headerFooter>
  <colBreaks count="1" manualBreakCount="1">
    <brk id="27" max="4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B57"/>
  <sheetViews>
    <sheetView view="pageBreakPreview" topLeftCell="A22" zoomScale="80" zoomScaleNormal="85" zoomScaleSheetLayoutView="80" workbookViewId="0">
      <selection activeCell="AA33" sqref="AA33"/>
    </sheetView>
  </sheetViews>
  <sheetFormatPr defaultRowHeight="15.75" customHeight="1"/>
  <cols>
    <col min="1" max="1" width="5.625" style="13" customWidth="1"/>
    <col min="2" max="3" width="4.375" style="13" customWidth="1"/>
    <col min="4" max="4" width="5.625" style="13" customWidth="1"/>
    <col min="5" max="6" width="4.375" style="13" customWidth="1"/>
    <col min="7" max="8" width="0.5" style="13" customWidth="1"/>
    <col min="9" max="9" width="13.5" style="13" customWidth="1"/>
    <col min="10" max="11" width="0.5" style="13" customWidth="1"/>
    <col min="12" max="12" width="15.125" style="13" customWidth="1"/>
    <col min="13" max="14" width="0.5" style="13" customWidth="1"/>
    <col min="15" max="15" width="14.25" style="13" customWidth="1"/>
    <col min="16" max="17" width="0.5" style="13" customWidth="1"/>
    <col min="18" max="18" width="14.5" style="13" customWidth="1"/>
    <col min="19" max="20" width="0.5" style="13" customWidth="1"/>
    <col min="21" max="21" width="15.125" style="13" customWidth="1"/>
    <col min="22" max="23" width="0.5" style="13" customWidth="1"/>
    <col min="24" max="24" width="16.5" style="13" customWidth="1"/>
    <col min="25" max="26" width="0.5" style="13" customWidth="1"/>
    <col min="27" max="27" width="16.25" style="13" customWidth="1"/>
    <col min="28" max="29" width="0.5" style="13" customWidth="1"/>
    <col min="30" max="30" width="16.25" style="13" customWidth="1"/>
    <col min="31" max="32" width="0.5" style="13" customWidth="1"/>
    <col min="33" max="33" width="16.25" style="13" customWidth="1"/>
    <col min="34" max="35" width="0.5" style="13" customWidth="1"/>
    <col min="36" max="36" width="16.25" style="13" customWidth="1"/>
    <col min="37" max="38" width="0.5" style="13" customWidth="1"/>
    <col min="39" max="39" width="16.25" style="13" customWidth="1"/>
    <col min="40" max="40" width="0.5" style="13" customWidth="1"/>
    <col min="41" max="41" width="9" style="13"/>
    <col min="42" max="42" width="3.125" style="13" customWidth="1"/>
    <col min="43" max="43" width="0.5" style="13" customWidth="1"/>
    <col min="44" max="16384" width="9" style="13"/>
  </cols>
  <sheetData>
    <row r="1" spans="1:40" ht="24" customHeight="1" thickBot="1">
      <c r="A1" s="370" t="s">
        <v>215</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80"/>
      <c r="AK1" s="380"/>
      <c r="AL1" s="380"/>
      <c r="AM1" s="381" t="s">
        <v>41</v>
      </c>
      <c r="AN1" s="370"/>
    </row>
    <row r="2" spans="1:40" ht="15" customHeight="1">
      <c r="A2" s="219"/>
      <c r="B2" s="219"/>
      <c r="C2" s="219"/>
      <c r="D2" s="589" t="s">
        <v>25</v>
      </c>
      <c r="E2" s="589"/>
      <c r="F2" s="589"/>
      <c r="G2" s="382"/>
      <c r="H2" s="383"/>
      <c r="I2" s="384" t="s">
        <v>182</v>
      </c>
      <c r="J2" s="384"/>
      <c r="K2" s="384"/>
      <c r="L2" s="384"/>
      <c r="M2" s="384"/>
      <c r="N2" s="384"/>
      <c r="O2" s="384"/>
      <c r="P2" s="384"/>
      <c r="Q2" s="385"/>
      <c r="R2" s="384"/>
      <c r="S2" s="384"/>
      <c r="T2" s="384"/>
      <c r="U2" s="384"/>
      <c r="V2" s="384"/>
      <c r="W2" s="384"/>
      <c r="X2" s="384" t="s">
        <v>183</v>
      </c>
      <c r="Y2" s="384" t="s">
        <v>103</v>
      </c>
      <c r="Z2" s="385" t="s">
        <v>103</v>
      </c>
      <c r="AA2" s="583" t="s">
        <v>185</v>
      </c>
      <c r="AB2" s="583"/>
      <c r="AC2" s="583"/>
      <c r="AD2" s="583"/>
      <c r="AE2" s="583"/>
      <c r="AF2" s="583"/>
      <c r="AG2" s="583"/>
      <c r="AH2" s="583"/>
      <c r="AI2" s="583"/>
      <c r="AJ2" s="583"/>
      <c r="AK2" s="583"/>
      <c r="AL2" s="583"/>
      <c r="AM2" s="583"/>
      <c r="AN2" s="386"/>
    </row>
    <row r="3" spans="1:40" ht="15" customHeight="1">
      <c r="A3" s="219"/>
      <c r="B3" s="219"/>
      <c r="C3" s="219"/>
      <c r="D3" s="589"/>
      <c r="E3" s="589"/>
      <c r="F3" s="589"/>
      <c r="G3" s="387"/>
      <c r="H3" s="388"/>
      <c r="I3" s="389"/>
      <c r="J3" s="390"/>
      <c r="K3" s="391"/>
      <c r="L3" s="576" t="s">
        <v>104</v>
      </c>
      <c r="M3" s="392"/>
      <c r="N3" s="393"/>
      <c r="O3" s="394"/>
      <c r="P3" s="395"/>
      <c r="Q3" s="396"/>
      <c r="R3" s="570" t="s">
        <v>105</v>
      </c>
      <c r="S3" s="397"/>
      <c r="T3" s="397"/>
      <c r="U3" s="398" t="s">
        <v>28</v>
      </c>
      <c r="V3" s="395"/>
      <c r="W3" s="394"/>
      <c r="X3" s="394" t="s">
        <v>28</v>
      </c>
      <c r="Y3" s="395"/>
      <c r="Z3" s="396"/>
      <c r="AA3" s="570" t="s">
        <v>106</v>
      </c>
      <c r="AB3" s="399"/>
      <c r="AC3" s="397"/>
      <c r="AD3" s="570" t="s">
        <v>107</v>
      </c>
      <c r="AE3" s="346"/>
      <c r="AF3" s="347"/>
      <c r="AG3" s="570" t="s">
        <v>108</v>
      </c>
      <c r="AH3" s="347"/>
      <c r="AI3" s="400"/>
      <c r="AJ3" s="394" t="s">
        <v>28</v>
      </c>
      <c r="AK3" s="394"/>
      <c r="AL3" s="398"/>
      <c r="AM3" s="570" t="s">
        <v>109</v>
      </c>
      <c r="AN3" s="401"/>
    </row>
    <row r="4" spans="1:40" ht="15" customHeight="1">
      <c r="A4" s="587" t="s">
        <v>110</v>
      </c>
      <c r="B4" s="587"/>
      <c r="C4" s="587"/>
      <c r="D4" s="587"/>
      <c r="E4" s="387"/>
      <c r="F4" s="387"/>
      <c r="G4" s="387"/>
      <c r="H4" s="388"/>
      <c r="I4" s="3" t="s">
        <v>111</v>
      </c>
      <c r="J4" s="3"/>
      <c r="K4" s="2"/>
      <c r="L4" s="577"/>
      <c r="M4" s="3"/>
      <c r="N4" s="2"/>
      <c r="O4" s="3" t="s">
        <v>112</v>
      </c>
      <c r="P4" s="3"/>
      <c r="Q4" s="2"/>
      <c r="R4" s="571"/>
      <c r="S4" s="402"/>
      <c r="T4" s="402"/>
      <c r="U4" s="2" t="s">
        <v>113</v>
      </c>
      <c r="V4" s="3"/>
      <c r="W4" s="3"/>
      <c r="X4" s="3" t="s">
        <v>114</v>
      </c>
      <c r="Y4" s="3"/>
      <c r="Z4" s="2"/>
      <c r="AA4" s="571"/>
      <c r="AB4" s="403"/>
      <c r="AC4" s="402"/>
      <c r="AD4" s="571"/>
      <c r="AE4" s="404"/>
      <c r="AF4" s="405"/>
      <c r="AG4" s="571"/>
      <c r="AH4" s="405"/>
      <c r="AI4" s="406"/>
      <c r="AJ4" s="3" t="s">
        <v>152</v>
      </c>
      <c r="AK4" s="3"/>
      <c r="AL4" s="2"/>
      <c r="AM4" s="571"/>
      <c r="AN4" s="219"/>
    </row>
    <row r="5" spans="1:40" ht="15" customHeight="1">
      <c r="A5" s="588"/>
      <c r="B5" s="588"/>
      <c r="C5" s="588"/>
      <c r="D5" s="588"/>
      <c r="E5" s="386"/>
      <c r="F5" s="386"/>
      <c r="G5" s="386"/>
      <c r="H5" s="407"/>
      <c r="I5" s="408"/>
      <c r="J5" s="408"/>
      <c r="K5" s="409"/>
      <c r="L5" s="578"/>
      <c r="M5" s="233"/>
      <c r="N5" s="410"/>
      <c r="O5" s="411"/>
      <c r="P5" s="411"/>
      <c r="Q5" s="412"/>
      <c r="R5" s="572"/>
      <c r="S5" s="413"/>
      <c r="T5" s="413"/>
      <c r="U5" s="412" t="s">
        <v>28</v>
      </c>
      <c r="V5" s="411"/>
      <c r="W5" s="411"/>
      <c r="X5" s="411" t="s">
        <v>28</v>
      </c>
      <c r="Y5" s="411"/>
      <c r="Z5" s="412"/>
      <c r="AA5" s="572"/>
      <c r="AB5" s="414"/>
      <c r="AC5" s="413"/>
      <c r="AD5" s="572"/>
      <c r="AE5" s="415"/>
      <c r="AF5" s="416"/>
      <c r="AG5" s="572"/>
      <c r="AH5" s="416"/>
      <c r="AI5" s="417"/>
      <c r="AJ5" s="411" t="s">
        <v>28</v>
      </c>
      <c r="AK5" s="418"/>
      <c r="AL5" s="411"/>
      <c r="AM5" s="572"/>
      <c r="AN5" s="386"/>
    </row>
    <row r="6" spans="1:40" ht="4.5" customHeight="1">
      <c r="A6" s="1"/>
      <c r="B6" s="219"/>
      <c r="C6" s="219"/>
      <c r="D6" s="219"/>
      <c r="E6" s="219"/>
      <c r="F6" s="219"/>
      <c r="G6" s="219"/>
      <c r="H6" s="419"/>
      <c r="I6" s="174"/>
      <c r="J6" s="174"/>
      <c r="K6" s="420"/>
      <c r="L6" s="3"/>
      <c r="M6" s="3"/>
      <c r="N6" s="232"/>
      <c r="O6" s="395"/>
      <c r="P6" s="395"/>
      <c r="Q6" s="394"/>
      <c r="R6" s="402"/>
      <c r="S6" s="402"/>
      <c r="T6" s="397"/>
      <c r="U6" s="395"/>
      <c r="V6" s="395"/>
      <c r="W6" s="394"/>
      <c r="X6" s="395"/>
      <c r="Y6" s="395"/>
      <c r="Z6" s="394"/>
      <c r="AA6" s="402"/>
      <c r="AB6" s="402"/>
      <c r="AC6" s="397"/>
      <c r="AD6" s="405"/>
      <c r="AE6" s="405"/>
      <c r="AF6" s="347"/>
      <c r="AG6" s="405"/>
      <c r="AH6" s="405"/>
      <c r="AI6" s="347"/>
      <c r="AJ6" s="395"/>
      <c r="AK6" s="395"/>
      <c r="AL6" s="394"/>
      <c r="AM6" s="402"/>
      <c r="AN6" s="219"/>
    </row>
    <row r="7" spans="1:40" ht="20.45" customHeight="1">
      <c r="A7" s="549" t="str">
        <f>'(8)課標段階別1'!A31:B31</f>
        <v>平　成</v>
      </c>
      <c r="B7" s="549"/>
      <c r="C7" s="211">
        <f>'(8)課標段階別1'!$C7</f>
        <v>30</v>
      </c>
      <c r="D7" s="539" t="s">
        <v>78</v>
      </c>
      <c r="E7" s="539"/>
      <c r="F7" s="219"/>
      <c r="G7" s="219"/>
      <c r="H7" s="419"/>
      <c r="I7" s="5">
        <v>41171070</v>
      </c>
      <c r="J7" s="5"/>
      <c r="K7" s="5"/>
      <c r="L7" s="5">
        <v>2541920</v>
      </c>
      <c r="M7" s="5"/>
      <c r="N7" s="5"/>
      <c r="O7" s="5">
        <v>30275340</v>
      </c>
      <c r="P7" s="5"/>
      <c r="Q7" s="5"/>
      <c r="R7" s="5">
        <v>794650</v>
      </c>
      <c r="S7" s="1"/>
      <c r="T7" s="1"/>
      <c r="U7" s="5">
        <v>167587860</v>
      </c>
      <c r="V7" s="1"/>
      <c r="W7" s="1"/>
      <c r="X7" s="5">
        <f>SUM('(8)課標段階別1'!I31:AL31)+SUM(I7:U7)</f>
        <v>575106850</v>
      </c>
      <c r="Y7" s="1"/>
      <c r="Z7" s="1"/>
      <c r="AA7" s="5">
        <v>1111939554</v>
      </c>
      <c r="AB7" s="5"/>
      <c r="AC7" s="5"/>
      <c r="AD7" s="5">
        <v>8925</v>
      </c>
      <c r="AE7" s="1"/>
      <c r="AF7" s="1"/>
      <c r="AG7" s="210">
        <v>0</v>
      </c>
      <c r="AH7" s="210"/>
      <c r="AI7" s="210"/>
      <c r="AJ7" s="5">
        <f t="shared" ref="AJ7:AJ12" si="0">SUM(AA7:AG7)</f>
        <v>1111948479</v>
      </c>
      <c r="AK7" s="5"/>
      <c r="AL7" s="5"/>
      <c r="AM7" s="1">
        <v>1002261</v>
      </c>
    </row>
    <row r="8" spans="1:40" ht="20.45" customHeight="1">
      <c r="A8" s="549" t="str">
        <f>'(8)課標段階別1'!A32:B32</f>
        <v>令　和</v>
      </c>
      <c r="B8" s="549"/>
      <c r="C8" s="211" t="str">
        <f>'(8)課標段階別1'!$C8</f>
        <v>元</v>
      </c>
      <c r="D8" s="539" t="s">
        <v>78</v>
      </c>
      <c r="E8" s="539"/>
      <c r="F8" s="219"/>
      <c r="G8" s="219"/>
      <c r="H8" s="419"/>
      <c r="I8" s="5">
        <v>36284190</v>
      </c>
      <c r="J8" s="5"/>
      <c r="K8" s="5"/>
      <c r="L8" s="5">
        <v>6384070</v>
      </c>
      <c r="M8" s="5"/>
      <c r="N8" s="5"/>
      <c r="O8" s="5">
        <v>30123590</v>
      </c>
      <c r="P8" s="5"/>
      <c r="Q8" s="5"/>
      <c r="R8" s="5">
        <v>776480</v>
      </c>
      <c r="S8" s="5"/>
      <c r="T8" s="5"/>
      <c r="U8" s="5">
        <v>169609770</v>
      </c>
      <c r="V8" s="5"/>
      <c r="W8" s="5"/>
      <c r="X8" s="5">
        <f>SUM('(8)課標段階別1'!I32:AL32)+SUM(I8:U8)</f>
        <v>583884237</v>
      </c>
      <c r="Y8" s="1"/>
      <c r="Z8" s="1"/>
      <c r="AA8" s="5">
        <v>1134287260</v>
      </c>
      <c r="AB8" s="5"/>
      <c r="AC8" s="5"/>
      <c r="AD8" s="5">
        <v>11355</v>
      </c>
      <c r="AE8" s="5"/>
      <c r="AF8" s="5"/>
      <c r="AG8" s="185">
        <v>0</v>
      </c>
      <c r="AH8" s="185"/>
      <c r="AI8" s="185"/>
      <c r="AJ8" s="5">
        <f t="shared" si="0"/>
        <v>1134298615</v>
      </c>
      <c r="AK8" s="5"/>
      <c r="AL8" s="5"/>
      <c r="AM8" s="1">
        <v>521546</v>
      </c>
    </row>
    <row r="9" spans="1:40" ht="20.45" customHeight="1">
      <c r="A9" s="549" t="str">
        <f>'(8)課標段階別1'!A33:B33</f>
        <v xml:space="preserve">　　 〃 </v>
      </c>
      <c r="B9" s="549"/>
      <c r="C9" s="211" t="str">
        <f>'(8)課標段階別1'!$C9</f>
        <v>２</v>
      </c>
      <c r="D9" s="539" t="s">
        <v>78</v>
      </c>
      <c r="E9" s="539"/>
      <c r="F9" s="219"/>
      <c r="G9" s="219"/>
      <c r="H9" s="419"/>
      <c r="I9" s="5">
        <v>35714980</v>
      </c>
      <c r="J9" s="5"/>
      <c r="K9" s="5"/>
      <c r="L9" s="5">
        <v>6182220</v>
      </c>
      <c r="M9" s="5"/>
      <c r="N9" s="5"/>
      <c r="O9" s="5">
        <v>29843000</v>
      </c>
      <c r="P9" s="5"/>
      <c r="Q9" s="5"/>
      <c r="R9" s="5">
        <v>775330</v>
      </c>
      <c r="S9" s="5"/>
      <c r="T9" s="5"/>
      <c r="U9" s="5">
        <v>171357120</v>
      </c>
      <c r="V9" s="5"/>
      <c r="W9" s="5"/>
      <c r="X9" s="5">
        <f>SUM('(8)課標段階別1'!I33:AL33)+SUM(I9:U9)</f>
        <v>591547743</v>
      </c>
      <c r="Y9" s="5"/>
      <c r="Z9" s="5"/>
      <c r="AA9" s="5">
        <v>1148325343</v>
      </c>
      <c r="AB9" s="5"/>
      <c r="AC9" s="5"/>
      <c r="AD9" s="5">
        <v>6013</v>
      </c>
      <c r="AE9" s="5">
        <v>0</v>
      </c>
      <c r="AF9" s="5">
        <v>0</v>
      </c>
      <c r="AG9" s="185">
        <v>0</v>
      </c>
      <c r="AH9" s="185"/>
      <c r="AI9" s="185"/>
      <c r="AJ9" s="5">
        <f t="shared" si="0"/>
        <v>1148331356</v>
      </c>
      <c r="AK9" s="5"/>
      <c r="AL9" s="5"/>
      <c r="AM9" s="1">
        <v>473480</v>
      </c>
    </row>
    <row r="10" spans="1:40" ht="20.45" customHeight="1">
      <c r="A10" s="549" t="str">
        <f>'(8)課標段階別1'!A34:B34</f>
        <v xml:space="preserve">　　 〃 </v>
      </c>
      <c r="B10" s="549"/>
      <c r="C10" s="211" t="str">
        <f>'(8)課標段階別1'!$C10</f>
        <v>３</v>
      </c>
      <c r="D10" s="539" t="s">
        <v>78</v>
      </c>
      <c r="E10" s="539"/>
      <c r="F10" s="219"/>
      <c r="G10" s="219"/>
      <c r="H10" s="419"/>
      <c r="I10" s="5">
        <v>35054250</v>
      </c>
      <c r="J10" s="5"/>
      <c r="K10" s="5"/>
      <c r="L10" s="5">
        <v>6172880</v>
      </c>
      <c r="M10" s="5"/>
      <c r="N10" s="5"/>
      <c r="O10" s="5">
        <v>29712960</v>
      </c>
      <c r="P10" s="5"/>
      <c r="Q10" s="5"/>
      <c r="R10" s="5">
        <v>770730</v>
      </c>
      <c r="S10" s="5"/>
      <c r="T10" s="5"/>
      <c r="U10" s="5">
        <v>224542650</v>
      </c>
      <c r="V10" s="5"/>
      <c r="W10" s="5"/>
      <c r="X10" s="5">
        <f>SUM('(8)課標段階別1'!I34:AL34)+SUM(I10:U10)</f>
        <v>648572140</v>
      </c>
      <c r="Y10" s="5"/>
      <c r="Z10" s="5"/>
      <c r="AA10" s="5">
        <v>1151168413</v>
      </c>
      <c r="AB10" s="5"/>
      <c r="AC10" s="5"/>
      <c r="AD10" s="5">
        <v>7395</v>
      </c>
      <c r="AE10" s="5">
        <v>0</v>
      </c>
      <c r="AF10" s="5">
        <v>0</v>
      </c>
      <c r="AG10" s="5">
        <v>0</v>
      </c>
      <c r="AH10" s="185"/>
      <c r="AI10" s="185"/>
      <c r="AJ10" s="5">
        <f t="shared" si="0"/>
        <v>1151175808</v>
      </c>
      <c r="AK10" s="5"/>
      <c r="AL10" s="5"/>
      <c r="AM10" s="1">
        <v>445609</v>
      </c>
    </row>
    <row r="11" spans="1:40" ht="20.45" customHeight="1">
      <c r="A11" s="549" t="str">
        <f>'(8)課標段階別1'!A35:B35</f>
        <v xml:space="preserve">　　 〃 </v>
      </c>
      <c r="B11" s="549"/>
      <c r="C11" s="211" t="str">
        <f>'(8)課標段階別1'!$C11</f>
        <v>４</v>
      </c>
      <c r="D11" s="539" t="s">
        <v>78</v>
      </c>
      <c r="E11" s="539"/>
      <c r="F11" s="219"/>
      <c r="G11" s="219"/>
      <c r="H11" s="419"/>
      <c r="I11" s="5">
        <v>33861560</v>
      </c>
      <c r="J11" s="5"/>
      <c r="K11" s="5"/>
      <c r="L11" s="5">
        <v>6230080</v>
      </c>
      <c r="M11" s="5"/>
      <c r="N11" s="5"/>
      <c r="O11" s="5">
        <v>29351530</v>
      </c>
      <c r="P11" s="5"/>
      <c r="Q11" s="5"/>
      <c r="R11" s="5">
        <v>762680</v>
      </c>
      <c r="S11" s="5"/>
      <c r="T11" s="5"/>
      <c r="U11" s="5">
        <v>226041810</v>
      </c>
      <c r="V11" s="5"/>
      <c r="W11" s="5"/>
      <c r="X11" s="5">
        <f>SUM('(8)課標段階別1'!I35:AL35)+SUM(I11:U11)</f>
        <v>653772643</v>
      </c>
      <c r="Y11" s="5"/>
      <c r="Z11" s="5"/>
      <c r="AA11" s="5">
        <v>1185233823</v>
      </c>
      <c r="AB11" s="5"/>
      <c r="AC11" s="5"/>
      <c r="AD11" s="5">
        <v>8890</v>
      </c>
      <c r="AE11" s="5"/>
      <c r="AF11" s="5"/>
      <c r="AG11" s="5">
        <v>0</v>
      </c>
      <c r="AH11" s="185"/>
      <c r="AI11" s="185"/>
      <c r="AJ11" s="5">
        <f t="shared" si="0"/>
        <v>1185242713</v>
      </c>
      <c r="AK11" s="5"/>
      <c r="AL11" s="5"/>
      <c r="AM11" s="1">
        <v>624669</v>
      </c>
    </row>
    <row r="12" spans="1:40" ht="20.45" customHeight="1">
      <c r="A12" s="549" t="str">
        <f>'(8)課標段階別1'!A36:B36</f>
        <v xml:space="preserve">　　 〃 </v>
      </c>
      <c r="B12" s="549"/>
      <c r="C12" s="211" t="str">
        <f>'(8)課標段階別1'!$C12</f>
        <v>５</v>
      </c>
      <c r="D12" s="539" t="s">
        <v>78</v>
      </c>
      <c r="E12" s="539"/>
      <c r="F12" s="219"/>
      <c r="G12" s="219"/>
      <c r="H12" s="419"/>
      <c r="I12" s="5">
        <v>32630679</v>
      </c>
      <c r="J12" s="5"/>
      <c r="K12" s="5"/>
      <c r="L12" s="5">
        <v>6193599</v>
      </c>
      <c r="M12" s="5"/>
      <c r="N12" s="5"/>
      <c r="O12" s="5">
        <v>28862790</v>
      </c>
      <c r="P12" s="5"/>
      <c r="Q12" s="5"/>
      <c r="R12" s="5">
        <v>769120</v>
      </c>
      <c r="S12" s="5"/>
      <c r="T12" s="5"/>
      <c r="U12" s="5">
        <v>228068080</v>
      </c>
      <c r="V12" s="5"/>
      <c r="W12" s="5"/>
      <c r="X12" s="5">
        <f>SUM('(8)課標段階別1'!I36:AL36)+SUM(I12:U12)</f>
        <v>663326150</v>
      </c>
      <c r="Y12" s="5"/>
      <c r="Z12" s="5"/>
      <c r="AA12" s="5">
        <v>1210662013</v>
      </c>
      <c r="AB12" s="5"/>
      <c r="AC12" s="5"/>
      <c r="AD12" s="5">
        <v>5337</v>
      </c>
      <c r="AE12" s="5"/>
      <c r="AF12" s="5"/>
      <c r="AG12" s="5">
        <v>0</v>
      </c>
      <c r="AH12" s="185"/>
      <c r="AI12" s="185"/>
      <c r="AJ12" s="5">
        <f t="shared" si="0"/>
        <v>1210667350</v>
      </c>
      <c r="AK12" s="5"/>
      <c r="AL12" s="5"/>
      <c r="AM12" s="1">
        <v>633365</v>
      </c>
      <c r="AN12" s="219"/>
    </row>
    <row r="13" spans="1:40" ht="4.5" customHeight="1" thickBot="1">
      <c r="A13" s="370"/>
      <c r="B13" s="361"/>
      <c r="C13" s="361"/>
      <c r="D13" s="370"/>
      <c r="E13" s="370"/>
      <c r="F13" s="370"/>
      <c r="G13" s="370"/>
      <c r="H13" s="421"/>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363"/>
      <c r="AH13" s="363"/>
      <c r="AI13" s="363"/>
      <c r="AJ13" s="194"/>
      <c r="AK13" s="194"/>
      <c r="AL13" s="194"/>
      <c r="AM13" s="115"/>
      <c r="AN13" s="370"/>
    </row>
    <row r="14" spans="1:40" ht="20.45" customHeight="1">
      <c r="A14" s="364">
        <v>10</v>
      </c>
      <c r="B14" s="1" t="s">
        <v>241</v>
      </c>
      <c r="C14" s="1" t="s">
        <v>161</v>
      </c>
      <c r="D14" s="1"/>
      <c r="E14" s="1"/>
      <c r="F14" s="1"/>
      <c r="G14" s="1"/>
      <c r="H14" s="208"/>
      <c r="I14" s="1">
        <v>603699</v>
      </c>
      <c r="J14" s="1"/>
      <c r="K14" s="1"/>
      <c r="L14" s="1">
        <v>134059</v>
      </c>
      <c r="M14" s="1"/>
      <c r="N14" s="1"/>
      <c r="O14" s="1">
        <v>546830</v>
      </c>
      <c r="P14" s="1"/>
      <c r="Q14" s="1"/>
      <c r="R14" s="1">
        <v>46000</v>
      </c>
      <c r="S14" s="1"/>
      <c r="T14" s="1"/>
      <c r="U14" s="1">
        <v>7885800</v>
      </c>
      <c r="V14" s="1"/>
      <c r="W14" s="1"/>
      <c r="X14" s="1">
        <f>SUM('(8)課標段階別1'!I38:AL38)+SUM(I14:U14)</f>
        <v>12739144</v>
      </c>
      <c r="Y14" s="1"/>
      <c r="Z14" s="1"/>
      <c r="AA14" s="1">
        <v>877112</v>
      </c>
      <c r="AB14" s="1"/>
      <c r="AC14" s="1"/>
      <c r="AD14" s="210">
        <v>0</v>
      </c>
      <c r="AE14" s="210"/>
      <c r="AF14" s="210"/>
      <c r="AG14" s="210">
        <v>0</v>
      </c>
      <c r="AH14" s="210"/>
      <c r="AI14" s="210"/>
      <c r="AJ14" s="1">
        <f t="shared" ref="AJ14:AJ21" si="1">SUM(AA14:AG14)</f>
        <v>877112</v>
      </c>
      <c r="AK14" s="1"/>
      <c r="AL14" s="1"/>
      <c r="AM14" s="1">
        <v>123118</v>
      </c>
    </row>
    <row r="15" spans="1:40" ht="20.45" customHeight="1">
      <c r="A15" s="364">
        <v>10</v>
      </c>
      <c r="B15" s="186" t="s">
        <v>241</v>
      </c>
      <c r="C15" s="186" t="s">
        <v>243</v>
      </c>
      <c r="D15" s="1">
        <v>100</v>
      </c>
      <c r="E15" s="1" t="s">
        <v>31</v>
      </c>
      <c r="F15" s="186" t="s">
        <v>32</v>
      </c>
      <c r="G15" s="186"/>
      <c r="H15" s="207"/>
      <c r="I15" s="1">
        <v>9888270</v>
      </c>
      <c r="J15" s="1"/>
      <c r="K15" s="1"/>
      <c r="L15" s="1">
        <v>1350780</v>
      </c>
      <c r="M15" s="1"/>
      <c r="N15" s="1"/>
      <c r="O15" s="1">
        <v>5653640</v>
      </c>
      <c r="P15" s="1"/>
      <c r="Q15" s="1"/>
      <c r="R15" s="1">
        <v>253230</v>
      </c>
      <c r="S15" s="1"/>
      <c r="T15" s="1"/>
      <c r="U15" s="1">
        <v>70841110</v>
      </c>
      <c r="V15" s="1"/>
      <c r="W15" s="1"/>
      <c r="X15" s="1">
        <f>SUM('(8)課標段階別1'!I39:AL39)+SUM(I15:U15)</f>
        <v>146353384</v>
      </c>
      <c r="Y15" s="1"/>
      <c r="Z15" s="1"/>
      <c r="AA15" s="1">
        <v>93728477</v>
      </c>
      <c r="AB15" s="1"/>
      <c r="AC15" s="1"/>
      <c r="AD15" s="210">
        <v>1738</v>
      </c>
      <c r="AE15" s="210"/>
      <c r="AF15" s="210"/>
      <c r="AG15" s="210">
        <v>0</v>
      </c>
      <c r="AH15" s="210"/>
      <c r="AI15" s="210"/>
      <c r="AJ15" s="1">
        <f t="shared" si="1"/>
        <v>93730215</v>
      </c>
      <c r="AK15" s="1"/>
      <c r="AL15" s="1"/>
      <c r="AM15" s="210">
        <v>34243</v>
      </c>
    </row>
    <row r="16" spans="1:40" ht="20.45" customHeight="1">
      <c r="A16" s="364">
        <v>100</v>
      </c>
      <c r="B16" s="186" t="s">
        <v>31</v>
      </c>
      <c r="C16" s="211" t="s">
        <v>30</v>
      </c>
      <c r="D16" s="1">
        <v>200</v>
      </c>
      <c r="E16" s="1" t="s">
        <v>31</v>
      </c>
      <c r="F16" s="211" t="s">
        <v>30</v>
      </c>
      <c r="G16" s="211"/>
      <c r="H16" s="198"/>
      <c r="I16" s="1">
        <v>7561190</v>
      </c>
      <c r="J16" s="1"/>
      <c r="K16" s="1"/>
      <c r="L16" s="1">
        <v>1687140</v>
      </c>
      <c r="M16" s="1"/>
      <c r="N16" s="1"/>
      <c r="O16" s="1">
        <v>5569540</v>
      </c>
      <c r="P16" s="1"/>
      <c r="Q16" s="1"/>
      <c r="R16" s="1">
        <v>164680</v>
      </c>
      <c r="S16" s="1"/>
      <c r="T16" s="1"/>
      <c r="U16" s="1">
        <v>65469120</v>
      </c>
      <c r="V16" s="1"/>
      <c r="W16" s="1"/>
      <c r="X16" s="1">
        <f>SUM('(8)課標段階別1'!I40:AL40)+SUM(I16:U16)</f>
        <v>168498050</v>
      </c>
      <c r="Y16" s="1"/>
      <c r="Z16" s="1"/>
      <c r="AA16" s="1">
        <v>222014768</v>
      </c>
      <c r="AB16" s="1"/>
      <c r="AC16" s="1"/>
      <c r="AD16" s="210">
        <v>629</v>
      </c>
      <c r="AE16" s="210"/>
      <c r="AF16" s="210"/>
      <c r="AG16" s="210">
        <v>0</v>
      </c>
      <c r="AH16" s="210"/>
      <c r="AI16" s="210"/>
      <c r="AJ16" s="1">
        <f t="shared" si="1"/>
        <v>222015397</v>
      </c>
      <c r="AK16" s="1"/>
      <c r="AL16" s="1"/>
      <c r="AM16" s="210">
        <v>102388</v>
      </c>
    </row>
    <row r="17" spans="1:42" ht="20.45" customHeight="1">
      <c r="A17" s="364">
        <v>200</v>
      </c>
      <c r="B17" s="186" t="s">
        <v>31</v>
      </c>
      <c r="C17" s="211" t="s">
        <v>30</v>
      </c>
      <c r="D17" s="1">
        <v>300</v>
      </c>
      <c r="E17" s="1" t="s">
        <v>31</v>
      </c>
      <c r="F17" s="211" t="s">
        <v>30</v>
      </c>
      <c r="G17" s="211"/>
      <c r="H17" s="198"/>
      <c r="I17" s="1">
        <v>5411880</v>
      </c>
      <c r="J17" s="1"/>
      <c r="K17" s="1"/>
      <c r="L17" s="1">
        <v>1270080</v>
      </c>
      <c r="M17" s="1"/>
      <c r="N17" s="1"/>
      <c r="O17" s="1">
        <v>4480940</v>
      </c>
      <c r="P17" s="1"/>
      <c r="Q17" s="1"/>
      <c r="R17" s="1">
        <v>110400</v>
      </c>
      <c r="S17" s="1"/>
      <c r="T17" s="1"/>
      <c r="U17" s="1">
        <v>36232950</v>
      </c>
      <c r="V17" s="1"/>
      <c r="W17" s="1"/>
      <c r="X17" s="1">
        <f>SUM('(8)課標段階別1'!I41:AL41)+SUM(I17:U17)</f>
        <v>117362958</v>
      </c>
      <c r="Y17" s="1"/>
      <c r="Z17" s="1"/>
      <c r="AA17" s="1">
        <v>206659070</v>
      </c>
      <c r="AB17" s="1"/>
      <c r="AC17" s="1"/>
      <c r="AD17" s="210">
        <v>0</v>
      </c>
      <c r="AE17" s="210"/>
      <c r="AF17" s="210"/>
      <c r="AG17" s="210">
        <v>0</v>
      </c>
      <c r="AH17" s="210"/>
      <c r="AI17" s="210"/>
      <c r="AJ17" s="1">
        <f>SUM(AA17:AG17)</f>
        <v>206659070</v>
      </c>
      <c r="AK17" s="1"/>
      <c r="AL17" s="1"/>
      <c r="AM17" s="1">
        <v>50580</v>
      </c>
    </row>
    <row r="18" spans="1:42" ht="20.45" customHeight="1">
      <c r="A18" s="364">
        <v>300</v>
      </c>
      <c r="B18" s="186" t="s">
        <v>31</v>
      </c>
      <c r="C18" s="211" t="s">
        <v>30</v>
      </c>
      <c r="D18" s="1">
        <v>400</v>
      </c>
      <c r="E18" s="1" t="s">
        <v>31</v>
      </c>
      <c r="F18" s="211" t="s">
        <v>30</v>
      </c>
      <c r="G18" s="211"/>
      <c r="H18" s="198"/>
      <c r="I18" s="1">
        <v>3998060</v>
      </c>
      <c r="J18" s="1"/>
      <c r="K18" s="1"/>
      <c r="L18" s="1">
        <v>845160</v>
      </c>
      <c r="M18" s="1"/>
      <c r="N18" s="1"/>
      <c r="O18" s="1">
        <v>4203970</v>
      </c>
      <c r="P18" s="1"/>
      <c r="Q18" s="1"/>
      <c r="R18" s="1">
        <v>75670</v>
      </c>
      <c r="S18" s="1"/>
      <c r="T18" s="1"/>
      <c r="U18" s="1">
        <v>19923920</v>
      </c>
      <c r="V18" s="1"/>
      <c r="W18" s="1"/>
      <c r="X18" s="1">
        <f>SUM('(8)課標段階別1'!I42:AL42)+SUM(I18:U18)</f>
        <v>79095146</v>
      </c>
      <c r="Y18" s="1"/>
      <c r="Z18" s="1"/>
      <c r="AA18" s="1">
        <v>160396138</v>
      </c>
      <c r="AB18" s="1"/>
      <c r="AC18" s="1"/>
      <c r="AD18" s="210">
        <v>2970</v>
      </c>
      <c r="AE18" s="210"/>
      <c r="AF18" s="210"/>
      <c r="AG18" s="210">
        <v>0</v>
      </c>
      <c r="AH18" s="210"/>
      <c r="AI18" s="210"/>
      <c r="AJ18" s="1">
        <f t="shared" si="1"/>
        <v>160399108</v>
      </c>
      <c r="AK18" s="1"/>
      <c r="AL18" s="1"/>
      <c r="AM18" s="210">
        <v>40794</v>
      </c>
    </row>
    <row r="19" spans="1:42" ht="20.45" customHeight="1">
      <c r="A19" s="364">
        <v>400</v>
      </c>
      <c r="B19" s="186" t="s">
        <v>31</v>
      </c>
      <c r="C19" s="211" t="s">
        <v>30</v>
      </c>
      <c r="D19" s="1">
        <v>550</v>
      </c>
      <c r="E19" s="1" t="s">
        <v>31</v>
      </c>
      <c r="F19" s="211" t="s">
        <v>30</v>
      </c>
      <c r="G19" s="211"/>
      <c r="H19" s="198"/>
      <c r="I19" s="1">
        <v>3634660</v>
      </c>
      <c r="J19" s="1"/>
      <c r="K19" s="1"/>
      <c r="L19" s="1">
        <v>658120</v>
      </c>
      <c r="M19" s="1"/>
      <c r="N19" s="1"/>
      <c r="O19" s="1">
        <v>3675230</v>
      </c>
      <c r="P19" s="1"/>
      <c r="Q19" s="1"/>
      <c r="R19" s="1">
        <v>50830</v>
      </c>
      <c r="S19" s="1"/>
      <c r="T19" s="1"/>
      <c r="U19" s="1">
        <v>14271710</v>
      </c>
      <c r="V19" s="1"/>
      <c r="W19" s="1"/>
      <c r="X19" s="1">
        <f>SUM('(8)課標段階別1'!I43:AL43)+SUM(I19:U19)</f>
        <v>65302080</v>
      </c>
      <c r="Y19" s="1"/>
      <c r="Z19" s="1"/>
      <c r="AA19" s="1">
        <v>153355612</v>
      </c>
      <c r="AB19" s="1"/>
      <c r="AC19" s="1"/>
      <c r="AD19" s="210">
        <v>0</v>
      </c>
      <c r="AE19" s="210"/>
      <c r="AF19" s="210"/>
      <c r="AG19" s="210">
        <v>0</v>
      </c>
      <c r="AH19" s="210"/>
      <c r="AI19" s="210"/>
      <c r="AJ19" s="1">
        <f t="shared" si="1"/>
        <v>153355612</v>
      </c>
      <c r="AK19" s="1"/>
      <c r="AL19" s="1"/>
      <c r="AM19" s="1">
        <v>53365</v>
      </c>
    </row>
    <row r="20" spans="1:42" ht="20.45" customHeight="1">
      <c r="A20" s="364">
        <v>550</v>
      </c>
      <c r="B20" s="186" t="s">
        <v>31</v>
      </c>
      <c r="C20" s="211" t="s">
        <v>30</v>
      </c>
      <c r="D20" s="1">
        <v>700</v>
      </c>
      <c r="E20" s="1" t="s">
        <v>31</v>
      </c>
      <c r="F20" s="211" t="s">
        <v>30</v>
      </c>
      <c r="G20" s="211"/>
      <c r="H20" s="198"/>
      <c r="I20" s="1">
        <v>1345180</v>
      </c>
      <c r="J20" s="1"/>
      <c r="K20" s="1"/>
      <c r="L20" s="1">
        <v>216690</v>
      </c>
      <c r="M20" s="1"/>
      <c r="N20" s="1"/>
      <c r="O20" s="1">
        <v>1512660</v>
      </c>
      <c r="P20" s="1"/>
      <c r="Q20" s="1"/>
      <c r="R20" s="1">
        <v>21160</v>
      </c>
      <c r="S20" s="1"/>
      <c r="T20" s="1"/>
      <c r="U20" s="1">
        <v>5188960</v>
      </c>
      <c r="V20" s="1"/>
      <c r="W20" s="1"/>
      <c r="X20" s="1">
        <f>SUM('(8)課標段階別1'!I44:AL44)+SUM(I20:U20)</f>
        <v>25874428</v>
      </c>
      <c r="Y20" s="1"/>
      <c r="Z20" s="1"/>
      <c r="AA20" s="1">
        <v>74397712</v>
      </c>
      <c r="AB20" s="1"/>
      <c r="AC20" s="1"/>
      <c r="AD20" s="210">
        <v>0</v>
      </c>
      <c r="AE20" s="210"/>
      <c r="AF20" s="210"/>
      <c r="AG20" s="210">
        <v>0</v>
      </c>
      <c r="AH20" s="210"/>
      <c r="AI20" s="210"/>
      <c r="AJ20" s="1">
        <f t="shared" si="1"/>
        <v>74397712</v>
      </c>
      <c r="AK20" s="1"/>
      <c r="AL20" s="1"/>
      <c r="AM20" s="1">
        <v>126044</v>
      </c>
    </row>
    <row r="21" spans="1:42" ht="20.45" customHeight="1">
      <c r="A21" s="364">
        <v>700</v>
      </c>
      <c r="B21" s="186" t="s">
        <v>31</v>
      </c>
      <c r="C21" s="211" t="s">
        <v>30</v>
      </c>
      <c r="D21" s="1">
        <v>1000</v>
      </c>
      <c r="E21" s="1" t="s">
        <v>31</v>
      </c>
      <c r="F21" s="211" t="s">
        <v>30</v>
      </c>
      <c r="G21" s="211"/>
      <c r="H21" s="198"/>
      <c r="I21" s="1">
        <v>187740</v>
      </c>
      <c r="J21" s="1"/>
      <c r="K21" s="1"/>
      <c r="L21" s="1">
        <v>31570</v>
      </c>
      <c r="M21" s="1"/>
      <c r="N21" s="1"/>
      <c r="O21" s="1">
        <v>1628850</v>
      </c>
      <c r="P21" s="1"/>
      <c r="Q21" s="1"/>
      <c r="R21" s="1">
        <v>19780</v>
      </c>
      <c r="S21" s="1"/>
      <c r="T21" s="1"/>
      <c r="U21" s="1">
        <v>4583250</v>
      </c>
      <c r="V21" s="1"/>
      <c r="W21" s="1"/>
      <c r="X21" s="1">
        <f>SUM('(8)課標段階別1'!I45:AL45)+SUM(I21:U21)</f>
        <v>23563491</v>
      </c>
      <c r="Y21" s="1"/>
      <c r="Z21" s="1"/>
      <c r="AA21" s="1">
        <v>88471093</v>
      </c>
      <c r="AB21" s="1"/>
      <c r="AC21" s="1"/>
      <c r="AD21" s="210">
        <v>0</v>
      </c>
      <c r="AE21" s="210"/>
      <c r="AF21" s="210"/>
      <c r="AG21" s="210">
        <v>0</v>
      </c>
      <c r="AH21" s="210"/>
      <c r="AI21" s="210"/>
      <c r="AJ21" s="1">
        <f t="shared" si="1"/>
        <v>88471093</v>
      </c>
      <c r="AK21" s="1"/>
      <c r="AL21" s="1"/>
      <c r="AM21" s="1">
        <v>2974</v>
      </c>
    </row>
    <row r="22" spans="1:42" ht="20.45" customHeight="1" thickBot="1">
      <c r="A22" s="367">
        <v>1000</v>
      </c>
      <c r="B22" s="195" t="s">
        <v>241</v>
      </c>
      <c r="C22" s="368" t="s">
        <v>33</v>
      </c>
      <c r="D22" s="115"/>
      <c r="E22" s="115"/>
      <c r="F22" s="361"/>
      <c r="G22" s="361"/>
      <c r="H22" s="422"/>
      <c r="I22" s="115">
        <v>0</v>
      </c>
      <c r="J22" s="115"/>
      <c r="K22" s="115"/>
      <c r="L22" s="116">
        <v>0</v>
      </c>
      <c r="M22" s="115"/>
      <c r="N22" s="115"/>
      <c r="O22" s="115">
        <v>1591130</v>
      </c>
      <c r="P22" s="115"/>
      <c r="Q22" s="115"/>
      <c r="R22" s="115">
        <v>27370</v>
      </c>
      <c r="S22" s="115"/>
      <c r="T22" s="115"/>
      <c r="U22" s="115">
        <v>3671260</v>
      </c>
      <c r="V22" s="115"/>
      <c r="W22" s="115"/>
      <c r="X22" s="115">
        <f>SUM('(8)課標段階別1'!I46:AL46)+SUM(I22:U22)</f>
        <v>24537469</v>
      </c>
      <c r="Y22" s="115"/>
      <c r="Z22" s="115"/>
      <c r="AA22" s="115">
        <v>210762031</v>
      </c>
      <c r="AB22" s="115"/>
      <c r="AC22" s="115"/>
      <c r="AD22" s="116">
        <v>0</v>
      </c>
      <c r="AE22" s="116"/>
      <c r="AF22" s="116"/>
      <c r="AG22" s="116">
        <v>0</v>
      </c>
      <c r="AH22" s="116"/>
      <c r="AI22" s="116"/>
      <c r="AJ22" s="115">
        <f>SUM(AA22:AG22)</f>
        <v>210762031</v>
      </c>
      <c r="AK22" s="115"/>
      <c r="AL22" s="115"/>
      <c r="AM22" s="115">
        <v>99859</v>
      </c>
      <c r="AN22" s="370"/>
    </row>
    <row r="23" spans="1:42" ht="17.25" customHeight="1">
      <c r="A23" s="423"/>
      <c r="B23" s="186"/>
      <c r="C23" s="424"/>
      <c r="D23" s="174"/>
      <c r="E23" s="1"/>
      <c r="F23" s="211"/>
      <c r="G23" s="211"/>
      <c r="H23" s="211"/>
      <c r="I23" s="1"/>
      <c r="J23" s="1"/>
      <c r="K23" s="1"/>
      <c r="L23" s="425"/>
      <c r="M23" s="1"/>
      <c r="N23" s="1"/>
      <c r="O23" s="1"/>
      <c r="P23" s="1"/>
      <c r="Q23" s="1"/>
      <c r="R23" s="1"/>
      <c r="S23" s="1"/>
      <c r="T23" s="1"/>
      <c r="U23" s="1"/>
      <c r="V23" s="1"/>
      <c r="W23" s="1"/>
      <c r="X23" s="1"/>
      <c r="Y23" s="1"/>
      <c r="Z23" s="1"/>
      <c r="AA23" s="1"/>
      <c r="AB23" s="1"/>
      <c r="AC23" s="1"/>
      <c r="AD23" s="210"/>
      <c r="AE23" s="210"/>
      <c r="AF23" s="210"/>
      <c r="AG23" s="210"/>
      <c r="AH23" s="210"/>
      <c r="AI23" s="210"/>
      <c r="AJ23" s="1"/>
      <c r="AK23" s="1"/>
      <c r="AL23" s="1"/>
      <c r="AM23" s="1"/>
    </row>
    <row r="24" spans="1:42" ht="17.25" customHeight="1">
      <c r="A24" s="423"/>
      <c r="B24" s="186"/>
      <c r="C24" s="424"/>
      <c r="D24" s="174"/>
      <c r="E24" s="1"/>
      <c r="F24" s="211"/>
      <c r="G24" s="211"/>
      <c r="H24" s="211"/>
      <c r="I24" s="1"/>
      <c r="J24" s="1"/>
      <c r="K24" s="1"/>
      <c r="L24" s="425"/>
      <c r="M24" s="1"/>
      <c r="N24" s="1"/>
      <c r="O24" s="1"/>
      <c r="P24" s="1"/>
      <c r="Q24" s="1"/>
      <c r="R24" s="1"/>
      <c r="S24" s="1"/>
      <c r="T24" s="1"/>
      <c r="U24" s="1"/>
      <c r="V24" s="1"/>
      <c r="W24" s="1"/>
      <c r="X24" s="1"/>
      <c r="Y24" s="1"/>
      <c r="Z24" s="1"/>
      <c r="AA24" s="1"/>
      <c r="AB24" s="1"/>
      <c r="AC24" s="1"/>
      <c r="AD24" s="210"/>
      <c r="AE24" s="210"/>
      <c r="AF24" s="210"/>
      <c r="AG24" s="210"/>
      <c r="AH24" s="210"/>
      <c r="AI24" s="210"/>
      <c r="AJ24" s="1"/>
      <c r="AK24" s="1"/>
      <c r="AL24" s="1"/>
      <c r="AM24" s="1"/>
    </row>
    <row r="25" spans="1:42" ht="17.25" customHeight="1">
      <c r="A25" s="423"/>
      <c r="B25" s="186"/>
      <c r="C25" s="424"/>
      <c r="D25" s="174"/>
      <c r="E25" s="1"/>
      <c r="F25" s="211"/>
      <c r="G25" s="211"/>
      <c r="H25" s="211"/>
      <c r="I25" s="1"/>
      <c r="J25" s="1"/>
      <c r="K25" s="1"/>
      <c r="L25" s="425"/>
      <c r="M25" s="1"/>
      <c r="N25" s="1"/>
      <c r="O25" s="1"/>
      <c r="P25" s="1"/>
      <c r="Q25" s="1"/>
      <c r="R25" s="1"/>
      <c r="S25" s="1"/>
      <c r="T25" s="1"/>
      <c r="U25" s="1"/>
      <c r="V25" s="1"/>
      <c r="W25" s="1"/>
      <c r="X25" s="1"/>
      <c r="Y25" s="1"/>
      <c r="Z25" s="1"/>
      <c r="AA25" s="1"/>
      <c r="AB25" s="1"/>
      <c r="AC25" s="1"/>
      <c r="AD25" s="210"/>
      <c r="AE25" s="210"/>
      <c r="AF25" s="210"/>
      <c r="AG25" s="210"/>
      <c r="AH25" s="210"/>
      <c r="AI25" s="210"/>
      <c r="AJ25" s="1"/>
      <c r="AK25" s="1"/>
      <c r="AL25" s="1"/>
      <c r="AM25" s="1"/>
    </row>
    <row r="26" spans="1:42" ht="17.25" customHeight="1">
      <c r="A26" s="423"/>
      <c r="B26" s="186"/>
      <c r="C26" s="424"/>
      <c r="D26" s="174"/>
      <c r="E26" s="1"/>
      <c r="F26" s="211"/>
      <c r="G26" s="211"/>
      <c r="H26" s="211"/>
      <c r="I26" s="1"/>
      <c r="J26" s="1"/>
      <c r="K26" s="1"/>
      <c r="L26" s="425"/>
      <c r="M26" s="1"/>
      <c r="N26" s="1"/>
      <c r="O26" s="1"/>
      <c r="P26" s="1"/>
      <c r="Q26" s="1"/>
      <c r="R26" s="1"/>
      <c r="S26" s="1"/>
      <c r="T26" s="1"/>
      <c r="U26" s="1"/>
      <c r="V26" s="1"/>
      <c r="W26" s="1"/>
      <c r="X26" s="1"/>
      <c r="Y26" s="1"/>
      <c r="Z26" s="1"/>
      <c r="AA26" s="1"/>
      <c r="AB26" s="1"/>
      <c r="AC26" s="1"/>
      <c r="AD26" s="210"/>
      <c r="AE26" s="210"/>
      <c r="AF26" s="210"/>
      <c r="AG26" s="210"/>
      <c r="AH26" s="210"/>
      <c r="AI26" s="210"/>
      <c r="AJ26" s="1"/>
      <c r="AK26" s="1"/>
      <c r="AL26" s="1"/>
      <c r="AM26" s="1"/>
    </row>
    <row r="27" spans="1:42" ht="17.25" customHeight="1" thickBot="1">
      <c r="A27" s="370"/>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219"/>
      <c r="AP27" s="219"/>
    </row>
    <row r="28" spans="1:42" ht="15" customHeight="1">
      <c r="A28" s="219"/>
      <c r="B28" s="219"/>
      <c r="C28" s="219"/>
      <c r="D28" s="589" t="s">
        <v>25</v>
      </c>
      <c r="E28" s="589"/>
      <c r="F28" s="589"/>
      <c r="G28" s="426"/>
      <c r="H28" s="383"/>
      <c r="I28" s="583" t="s">
        <v>204</v>
      </c>
      <c r="J28" s="583"/>
      <c r="K28" s="583"/>
      <c r="L28" s="583"/>
      <c r="M28" s="583"/>
      <c r="N28" s="583"/>
      <c r="O28" s="583"/>
      <c r="P28" s="583"/>
      <c r="Q28" s="583"/>
      <c r="R28" s="583"/>
      <c r="S28" s="583"/>
      <c r="T28" s="583"/>
      <c r="U28" s="583"/>
      <c r="V28" s="427"/>
      <c r="W28" s="427"/>
      <c r="X28" s="583" t="s">
        <v>203</v>
      </c>
      <c r="Y28" s="583"/>
      <c r="Z28" s="583"/>
      <c r="AA28" s="583"/>
      <c r="AB28" s="428"/>
      <c r="AC28" s="429"/>
      <c r="AD28" s="583" t="s">
        <v>184</v>
      </c>
      <c r="AE28" s="583"/>
      <c r="AF28" s="583"/>
      <c r="AG28" s="583"/>
      <c r="AH28" s="583"/>
      <c r="AI28" s="583"/>
      <c r="AJ28" s="583"/>
      <c r="AK28" s="583"/>
      <c r="AL28" s="583"/>
      <c r="AM28" s="583"/>
      <c r="AN28" s="219"/>
      <c r="AO28" s="219"/>
    </row>
    <row r="29" spans="1:42" ht="15" customHeight="1">
      <c r="A29" s="219"/>
      <c r="B29" s="219"/>
      <c r="C29" s="219"/>
      <c r="D29" s="589"/>
      <c r="E29" s="589"/>
      <c r="F29" s="589"/>
      <c r="G29" s="387"/>
      <c r="H29" s="388"/>
      <c r="I29" s="581" t="s">
        <v>115</v>
      </c>
      <c r="J29" s="430"/>
      <c r="K29" s="431"/>
      <c r="L29" s="571" t="s">
        <v>116</v>
      </c>
      <c r="M29" s="403"/>
      <c r="N29" s="402"/>
      <c r="O29" s="571" t="s">
        <v>175</v>
      </c>
      <c r="P29" s="402"/>
      <c r="Q29" s="432"/>
      <c r="R29" s="570" t="s">
        <v>176</v>
      </c>
      <c r="S29" s="397"/>
      <c r="T29" s="402"/>
      <c r="U29" s="592" t="s">
        <v>191</v>
      </c>
      <c r="V29" s="433"/>
      <c r="W29" s="434"/>
      <c r="X29" s="570" t="s">
        <v>205</v>
      </c>
      <c r="Y29" s="570"/>
      <c r="Z29" s="584"/>
      <c r="AA29" s="573" t="s">
        <v>151</v>
      </c>
      <c r="AB29" s="399"/>
      <c r="AC29" s="397"/>
      <c r="AD29" s="570" t="s">
        <v>58</v>
      </c>
      <c r="AE29" s="346"/>
      <c r="AF29" s="347"/>
      <c r="AG29" s="570" t="s">
        <v>181</v>
      </c>
      <c r="AH29" s="347"/>
      <c r="AI29" s="400"/>
      <c r="AJ29" s="570" t="s">
        <v>84</v>
      </c>
      <c r="AK29" s="394"/>
      <c r="AL29" s="398"/>
      <c r="AM29" s="570" t="s">
        <v>163</v>
      </c>
    </row>
    <row r="30" spans="1:42" ht="15" customHeight="1">
      <c r="A30" s="587" t="s">
        <v>95</v>
      </c>
      <c r="B30" s="587"/>
      <c r="C30" s="587"/>
      <c r="D30" s="587"/>
      <c r="E30" s="387"/>
      <c r="F30" s="387"/>
      <c r="G30" s="387"/>
      <c r="H30" s="388"/>
      <c r="I30" s="581"/>
      <c r="J30" s="430"/>
      <c r="K30" s="431"/>
      <c r="L30" s="579"/>
      <c r="M30" s="435"/>
      <c r="N30" s="395"/>
      <c r="O30" s="571"/>
      <c r="P30" s="402"/>
      <c r="Q30" s="436"/>
      <c r="R30" s="571"/>
      <c r="S30" s="402"/>
      <c r="T30" s="402"/>
      <c r="U30" s="593"/>
      <c r="V30" s="437"/>
      <c r="W30" s="438"/>
      <c r="X30" s="571"/>
      <c r="Y30" s="571"/>
      <c r="Z30" s="585"/>
      <c r="AA30" s="574"/>
      <c r="AB30" s="403"/>
      <c r="AC30" s="402"/>
      <c r="AD30" s="590"/>
      <c r="AE30" s="404"/>
      <c r="AF30" s="405"/>
      <c r="AG30" s="571"/>
      <c r="AH30" s="405"/>
      <c r="AI30" s="406"/>
      <c r="AJ30" s="571"/>
      <c r="AK30" s="3"/>
      <c r="AL30" s="2"/>
      <c r="AM30" s="571"/>
    </row>
    <row r="31" spans="1:42" ht="15" customHeight="1">
      <c r="A31" s="588"/>
      <c r="B31" s="588"/>
      <c r="C31" s="588"/>
      <c r="D31" s="588"/>
      <c r="E31" s="386"/>
      <c r="F31" s="386"/>
      <c r="G31" s="386" t="s">
        <v>224</v>
      </c>
      <c r="H31" s="407" t="s">
        <v>225</v>
      </c>
      <c r="I31" s="582"/>
      <c r="J31" s="439"/>
      <c r="K31" s="440"/>
      <c r="L31" s="580"/>
      <c r="M31" s="418"/>
      <c r="N31" s="411"/>
      <c r="O31" s="572"/>
      <c r="P31" s="413"/>
      <c r="Q31" s="441"/>
      <c r="R31" s="572"/>
      <c r="S31" s="413"/>
      <c r="T31" s="413"/>
      <c r="U31" s="594"/>
      <c r="V31" s="442"/>
      <c r="W31" s="443"/>
      <c r="X31" s="572"/>
      <c r="Y31" s="572"/>
      <c r="Z31" s="586"/>
      <c r="AA31" s="575"/>
      <c r="AB31" s="414"/>
      <c r="AC31" s="413"/>
      <c r="AD31" s="591"/>
      <c r="AE31" s="415"/>
      <c r="AF31" s="416"/>
      <c r="AG31" s="572"/>
      <c r="AH31" s="416"/>
      <c r="AI31" s="417"/>
      <c r="AJ31" s="572"/>
      <c r="AK31" s="418"/>
      <c r="AL31" s="411"/>
      <c r="AM31" s="572"/>
    </row>
    <row r="32" spans="1:42" ht="4.5" customHeight="1">
      <c r="A32" s="444"/>
      <c r="B32" s="219"/>
      <c r="C32" s="219"/>
      <c r="D32" s="219"/>
      <c r="E32" s="219"/>
      <c r="F32" s="219"/>
      <c r="G32" s="219"/>
      <c r="H32" s="419"/>
      <c r="I32" s="431"/>
      <c r="J32" s="431"/>
      <c r="K32" s="431"/>
      <c r="L32" s="395"/>
      <c r="M32" s="395"/>
      <c r="N32" s="395"/>
      <c r="O32" s="402"/>
      <c r="P32" s="402"/>
      <c r="Q32" s="402"/>
      <c r="R32" s="402"/>
      <c r="S32" s="402"/>
      <c r="T32" s="402"/>
      <c r="U32" s="395"/>
      <c r="V32" s="437"/>
      <c r="W32" s="437"/>
      <c r="X32" s="395"/>
      <c r="AA32" s="402"/>
      <c r="AB32" s="402"/>
      <c r="AC32" s="397"/>
      <c r="AD32" s="405"/>
      <c r="AE32" s="405"/>
      <c r="AF32" s="347"/>
      <c r="AG32" s="405"/>
      <c r="AH32" s="405"/>
      <c r="AI32" s="347"/>
      <c r="AJ32" s="395"/>
      <c r="AK32" s="395"/>
      <c r="AL32" s="394"/>
      <c r="AM32" s="402"/>
    </row>
    <row r="33" spans="1:54" ht="20.45" customHeight="1">
      <c r="A33" s="549" t="str">
        <f t="shared" ref="A33:A38" si="2">A7</f>
        <v>平　成</v>
      </c>
      <c r="B33" s="549"/>
      <c r="C33" s="211">
        <f t="shared" ref="C33:C38" si="3">C7</f>
        <v>30</v>
      </c>
      <c r="D33" s="539" t="s">
        <v>78</v>
      </c>
      <c r="E33" s="539"/>
      <c r="F33" s="219"/>
      <c r="G33" s="219"/>
      <c r="H33" s="419"/>
      <c r="I33" s="1">
        <v>40192753</v>
      </c>
      <c r="J33" s="1"/>
      <c r="K33" s="1"/>
      <c r="L33" s="210">
        <v>0</v>
      </c>
      <c r="M33" s="210"/>
      <c r="N33" s="210"/>
      <c r="O33" s="1">
        <v>6779589</v>
      </c>
      <c r="P33" s="1"/>
      <c r="Q33" s="1"/>
      <c r="R33" s="210">
        <v>5984723</v>
      </c>
      <c r="S33" s="1"/>
      <c r="T33" s="1"/>
      <c r="U33" s="210">
        <v>510219</v>
      </c>
      <c r="V33" s="445"/>
      <c r="W33" s="445"/>
      <c r="X33" s="210">
        <v>336557</v>
      </c>
      <c r="AA33" s="1">
        <f>'(8)課標段階別1'!AW7-'(8)課標段階別2'!X7</f>
        <v>1166754581</v>
      </c>
      <c r="AB33" s="1"/>
      <c r="AC33" s="1"/>
      <c r="AD33" s="1">
        <v>88935319</v>
      </c>
      <c r="AE33" s="1"/>
      <c r="AF33" s="1"/>
      <c r="AG33" s="210">
        <v>72162</v>
      </c>
      <c r="AH33" s="210"/>
      <c r="AI33" s="210"/>
      <c r="AJ33" s="1">
        <v>1599640</v>
      </c>
      <c r="AK33" s="1"/>
      <c r="AL33" s="1"/>
      <c r="AM33" s="210">
        <v>0</v>
      </c>
    </row>
    <row r="34" spans="1:54" ht="20.45" customHeight="1">
      <c r="A34" s="549" t="str">
        <f t="shared" si="2"/>
        <v>令　和</v>
      </c>
      <c r="B34" s="549"/>
      <c r="C34" s="211" t="str">
        <f t="shared" si="3"/>
        <v>元</v>
      </c>
      <c r="D34" s="539" t="s">
        <v>78</v>
      </c>
      <c r="E34" s="539"/>
      <c r="F34" s="219"/>
      <c r="G34" s="219"/>
      <c r="H34" s="419"/>
      <c r="I34" s="1">
        <v>42654424</v>
      </c>
      <c r="J34" s="1"/>
      <c r="K34" s="1"/>
      <c r="L34" s="210">
        <v>0</v>
      </c>
      <c r="M34" s="210">
        <v>0</v>
      </c>
      <c r="N34" s="210">
        <v>0</v>
      </c>
      <c r="O34" s="1">
        <v>8044514</v>
      </c>
      <c r="P34" s="1"/>
      <c r="Q34" s="1"/>
      <c r="R34" s="210">
        <v>3291976</v>
      </c>
      <c r="S34" s="1"/>
      <c r="T34" s="1"/>
      <c r="U34" s="210">
        <v>400794</v>
      </c>
      <c r="V34" s="445"/>
      <c r="W34" s="445"/>
      <c r="X34" s="210">
        <v>302259</v>
      </c>
      <c r="AA34" s="1">
        <f>'(8)課標段階別1'!AW8-'(8)課標段階別2'!X8</f>
        <v>1189514128</v>
      </c>
      <c r="AB34" s="1"/>
      <c r="AC34" s="1"/>
      <c r="AD34" s="5">
        <v>90722960</v>
      </c>
      <c r="AE34" s="1"/>
      <c r="AF34" s="1"/>
      <c r="AG34" s="210">
        <v>37552</v>
      </c>
      <c r="AH34" s="210"/>
      <c r="AI34" s="210"/>
      <c r="AJ34" s="5">
        <v>1696506</v>
      </c>
      <c r="AK34" s="5"/>
      <c r="AL34" s="5"/>
      <c r="AM34" s="210">
        <v>0</v>
      </c>
    </row>
    <row r="35" spans="1:54" ht="20.45" customHeight="1">
      <c r="A35" s="549" t="str">
        <f t="shared" si="2"/>
        <v xml:space="preserve">　　 〃 </v>
      </c>
      <c r="B35" s="549"/>
      <c r="C35" s="211" t="str">
        <f t="shared" si="3"/>
        <v>２</v>
      </c>
      <c r="D35" s="539" t="s">
        <v>78</v>
      </c>
      <c r="E35" s="539"/>
      <c r="F35" s="219"/>
      <c r="G35" s="219"/>
      <c r="H35" s="419"/>
      <c r="I35" s="1">
        <v>36886581</v>
      </c>
      <c r="J35" s="1"/>
      <c r="K35" s="1"/>
      <c r="L35" s="210">
        <v>0</v>
      </c>
      <c r="M35" s="210">
        <v>0</v>
      </c>
      <c r="N35" s="210">
        <v>0</v>
      </c>
      <c r="O35" s="1">
        <v>20992299</v>
      </c>
      <c r="P35" s="1"/>
      <c r="Q35" s="1"/>
      <c r="R35" s="210">
        <v>2354844</v>
      </c>
      <c r="S35" s="1"/>
      <c r="T35" s="1"/>
      <c r="U35" s="210">
        <v>513878</v>
      </c>
      <c r="V35" s="445"/>
      <c r="W35" s="445"/>
      <c r="X35" s="210">
        <v>352082</v>
      </c>
      <c r="AA35" s="1">
        <f>'(8)課標段階別1'!AW9-'(8)課標段階別2'!X9</f>
        <v>1209904520</v>
      </c>
      <c r="AB35" s="5"/>
      <c r="AC35" s="5"/>
      <c r="AD35" s="5">
        <v>91845293</v>
      </c>
      <c r="AE35" s="5"/>
      <c r="AF35" s="5"/>
      <c r="AG35" s="185">
        <v>33918</v>
      </c>
      <c r="AH35" s="185"/>
      <c r="AI35" s="185"/>
      <c r="AJ35" s="5">
        <v>1467110</v>
      </c>
      <c r="AK35" s="5"/>
      <c r="AL35" s="5"/>
      <c r="AM35" s="210">
        <v>0</v>
      </c>
    </row>
    <row r="36" spans="1:54" ht="20.45" customHeight="1">
      <c r="A36" s="549" t="str">
        <f t="shared" si="2"/>
        <v xml:space="preserve">　　 〃 </v>
      </c>
      <c r="B36" s="549"/>
      <c r="C36" s="211" t="str">
        <f t="shared" si="3"/>
        <v>３</v>
      </c>
      <c r="D36" s="539" t="s">
        <v>78</v>
      </c>
      <c r="E36" s="539"/>
      <c r="F36" s="219"/>
      <c r="G36" s="219"/>
      <c r="H36" s="419"/>
      <c r="I36" s="1">
        <v>34324513</v>
      </c>
      <c r="J36" s="1"/>
      <c r="K36" s="1"/>
      <c r="L36" s="210">
        <v>0</v>
      </c>
      <c r="M36" s="210">
        <v>0</v>
      </c>
      <c r="N36" s="210">
        <v>0</v>
      </c>
      <c r="O36" s="1">
        <v>11619163</v>
      </c>
      <c r="P36" s="1"/>
      <c r="Q36" s="1"/>
      <c r="R36" s="210">
        <v>4283113</v>
      </c>
      <c r="S36" s="1"/>
      <c r="T36" s="1"/>
      <c r="U36" s="210">
        <v>524034</v>
      </c>
      <c r="V36" s="445"/>
      <c r="W36" s="445"/>
      <c r="X36" s="210">
        <v>553483</v>
      </c>
      <c r="AA36" s="1">
        <f>'(8)課標段階別1'!AW10-'(8)課標段階別2'!X10</f>
        <v>1202925723</v>
      </c>
      <c r="AB36" s="5"/>
      <c r="AC36" s="5"/>
      <c r="AD36" s="5">
        <v>92072453</v>
      </c>
      <c r="AE36" s="5"/>
      <c r="AF36" s="5"/>
      <c r="AG36" s="185">
        <v>32084</v>
      </c>
      <c r="AH36" s="185"/>
      <c r="AI36" s="185"/>
      <c r="AJ36" s="5">
        <v>1365073</v>
      </c>
      <c r="AK36" s="5"/>
      <c r="AL36" s="5"/>
      <c r="AM36" s="210">
        <v>0</v>
      </c>
    </row>
    <row r="37" spans="1:54" ht="20.45" customHeight="1">
      <c r="A37" s="549" t="str">
        <f t="shared" si="2"/>
        <v xml:space="preserve">　　 〃 </v>
      </c>
      <c r="B37" s="549"/>
      <c r="C37" s="211" t="str">
        <f t="shared" si="3"/>
        <v>４</v>
      </c>
      <c r="D37" s="539" t="s">
        <v>78</v>
      </c>
      <c r="E37" s="539"/>
      <c r="F37" s="219"/>
      <c r="G37" s="219"/>
      <c r="H37" s="419"/>
      <c r="I37" s="5">
        <v>42116405</v>
      </c>
      <c r="J37" s="5"/>
      <c r="K37" s="5"/>
      <c r="L37" s="5">
        <v>0</v>
      </c>
      <c r="M37" s="5"/>
      <c r="N37" s="5">
        <v>0</v>
      </c>
      <c r="O37" s="5">
        <v>9627816</v>
      </c>
      <c r="P37" s="5"/>
      <c r="Q37" s="5"/>
      <c r="R37" s="185">
        <v>5173288</v>
      </c>
      <c r="S37" s="5"/>
      <c r="T37" s="5"/>
      <c r="U37" s="5">
        <v>839090</v>
      </c>
      <c r="V37" s="437"/>
      <c r="W37" s="437"/>
      <c r="X37" s="5">
        <v>525272</v>
      </c>
      <c r="Y37" s="219"/>
      <c r="Z37" s="219"/>
      <c r="AA37" s="5">
        <f>'(8)課標段階別1'!AW11-'(8)課標段階別2'!X11</f>
        <v>1244149253</v>
      </c>
      <c r="AB37" s="5"/>
      <c r="AC37" s="5"/>
      <c r="AD37" s="5">
        <v>94797576</v>
      </c>
      <c r="AE37" s="5"/>
      <c r="AF37" s="5"/>
      <c r="AG37" s="185">
        <v>44975</v>
      </c>
      <c r="AH37" s="185"/>
      <c r="AI37" s="185"/>
      <c r="AJ37" s="5">
        <v>1675933</v>
      </c>
      <c r="AK37" s="5"/>
      <c r="AL37" s="5"/>
      <c r="AM37" s="185">
        <v>0</v>
      </c>
    </row>
    <row r="38" spans="1:54" ht="20.45" customHeight="1">
      <c r="A38" s="549" t="str">
        <f t="shared" si="2"/>
        <v xml:space="preserve">　　 〃 </v>
      </c>
      <c r="B38" s="549"/>
      <c r="C38" s="211" t="str">
        <f t="shared" si="3"/>
        <v>５</v>
      </c>
      <c r="D38" s="539" t="s">
        <v>78</v>
      </c>
      <c r="E38" s="539"/>
      <c r="F38" s="219"/>
      <c r="G38" s="219"/>
      <c r="H38" s="419"/>
      <c r="I38" s="5">
        <v>46328167</v>
      </c>
      <c r="J38" s="5"/>
      <c r="K38" s="5"/>
      <c r="L38" s="5">
        <v>0</v>
      </c>
      <c r="M38" s="5"/>
      <c r="N38" s="5">
        <v>0</v>
      </c>
      <c r="O38" s="5">
        <v>18476615</v>
      </c>
      <c r="P38" s="5"/>
      <c r="Q38" s="5"/>
      <c r="R38" s="185">
        <v>2798794</v>
      </c>
      <c r="S38" s="5"/>
      <c r="T38" s="5"/>
      <c r="U38" s="5">
        <v>794973</v>
      </c>
      <c r="V38" s="437"/>
      <c r="W38" s="437"/>
      <c r="X38" s="5">
        <v>1292066</v>
      </c>
      <c r="Y38" s="219"/>
      <c r="Z38" s="219"/>
      <c r="AA38" s="5">
        <f>'(8)課標段階別1'!AW12-'(8)課標段階別2'!X12</f>
        <v>1280991330</v>
      </c>
      <c r="AB38" s="5"/>
      <c r="AC38" s="5"/>
      <c r="AD38" s="5">
        <v>96831154</v>
      </c>
      <c r="AE38" s="5"/>
      <c r="AF38" s="5"/>
      <c r="AG38" s="185">
        <v>45602</v>
      </c>
      <c r="AH38" s="185"/>
      <c r="AI38" s="185"/>
      <c r="AJ38" s="5">
        <v>1842878</v>
      </c>
      <c r="AK38" s="5"/>
      <c r="AL38" s="5"/>
      <c r="AM38" s="185">
        <v>0</v>
      </c>
      <c r="AN38" s="219"/>
    </row>
    <row r="39" spans="1:54" ht="5.25" customHeight="1" thickBot="1">
      <c r="A39" s="370"/>
      <c r="B39" s="361"/>
      <c r="C39" s="361"/>
      <c r="D39" s="115"/>
      <c r="E39" s="370"/>
      <c r="F39" s="370"/>
      <c r="G39" s="370"/>
      <c r="H39" s="421"/>
      <c r="I39" s="194"/>
      <c r="J39" s="194"/>
      <c r="K39" s="194"/>
      <c r="L39" s="363"/>
      <c r="M39" s="363"/>
      <c r="N39" s="363"/>
      <c r="O39" s="194"/>
      <c r="P39" s="194"/>
      <c r="Q39" s="194"/>
      <c r="R39" s="363"/>
      <c r="S39" s="194"/>
      <c r="T39" s="194"/>
      <c r="U39" s="194"/>
      <c r="V39" s="446"/>
      <c r="W39" s="446"/>
      <c r="X39" s="194"/>
      <c r="Y39" s="370"/>
      <c r="Z39" s="370"/>
      <c r="AA39" s="194"/>
      <c r="AB39" s="194"/>
      <c r="AC39" s="194"/>
      <c r="AD39" s="194"/>
      <c r="AE39" s="194"/>
      <c r="AF39" s="194"/>
      <c r="AG39" s="363"/>
      <c r="AH39" s="363"/>
      <c r="AI39" s="363"/>
      <c r="AJ39" s="194"/>
      <c r="AK39" s="194"/>
      <c r="AL39" s="194"/>
      <c r="AM39" s="363"/>
      <c r="AN39" s="370"/>
    </row>
    <row r="40" spans="1:54" ht="20.45" customHeight="1">
      <c r="A40" s="364">
        <v>10</v>
      </c>
      <c r="B40" s="1" t="s">
        <v>241</v>
      </c>
      <c r="C40" s="1" t="s">
        <v>161</v>
      </c>
      <c r="D40" s="1"/>
      <c r="E40" s="1"/>
      <c r="F40" s="1"/>
      <c r="G40" s="1"/>
      <c r="H40" s="208"/>
      <c r="I40" s="1">
        <v>11468407</v>
      </c>
      <c r="J40" s="1"/>
      <c r="K40" s="1"/>
      <c r="L40" s="210">
        <v>0</v>
      </c>
      <c r="M40" s="210"/>
      <c r="N40" s="210"/>
      <c r="O40" s="1">
        <v>1710750</v>
      </c>
      <c r="P40" s="1"/>
      <c r="Q40" s="1"/>
      <c r="R40" s="1">
        <v>285339</v>
      </c>
      <c r="S40" s="1"/>
      <c r="T40" s="1"/>
      <c r="U40" s="1">
        <v>47742</v>
      </c>
      <c r="V40" s="445"/>
      <c r="W40" s="445"/>
      <c r="X40" s="1">
        <v>87742</v>
      </c>
      <c r="AA40" s="1">
        <f>'(8)課標段階別1'!AW14-'(8)課標段階別2'!X14</f>
        <v>14600210</v>
      </c>
      <c r="AB40" s="1"/>
      <c r="AC40" s="1"/>
      <c r="AD40" s="210">
        <v>69480</v>
      </c>
      <c r="AE40" s="210"/>
      <c r="AF40" s="210"/>
      <c r="AG40" s="210">
        <v>8864</v>
      </c>
      <c r="AH40" s="210"/>
      <c r="AI40" s="210"/>
      <c r="AJ40" s="1">
        <v>454821</v>
      </c>
      <c r="AK40" s="1"/>
      <c r="AL40" s="1"/>
      <c r="AM40" s="118">
        <v>0</v>
      </c>
    </row>
    <row r="41" spans="1:54" ht="20.45" customHeight="1">
      <c r="A41" s="364">
        <v>10</v>
      </c>
      <c r="B41" s="186" t="s">
        <v>241</v>
      </c>
      <c r="C41" s="186" t="s">
        <v>243</v>
      </c>
      <c r="D41" s="1">
        <v>100</v>
      </c>
      <c r="E41" s="1" t="s">
        <v>31</v>
      </c>
      <c r="F41" s="186" t="s">
        <v>32</v>
      </c>
      <c r="G41" s="186">
        <v>2</v>
      </c>
      <c r="H41" s="207">
        <v>3</v>
      </c>
      <c r="I41" s="1">
        <v>6515260</v>
      </c>
      <c r="J41" s="1"/>
      <c r="K41" s="1"/>
      <c r="L41" s="210">
        <v>0</v>
      </c>
      <c r="M41" s="210"/>
      <c r="N41" s="210"/>
      <c r="O41" s="210">
        <v>791040</v>
      </c>
      <c r="P41" s="210"/>
      <c r="Q41" s="210"/>
      <c r="R41" s="210">
        <v>319110</v>
      </c>
      <c r="S41" s="210"/>
      <c r="T41" s="210"/>
      <c r="U41" s="210">
        <v>59293</v>
      </c>
      <c r="V41" s="445"/>
      <c r="W41" s="445"/>
      <c r="X41" s="46">
        <v>87521</v>
      </c>
      <c r="AA41" s="1">
        <f>'(8)課標段階別1'!AW15-'(8)課標段階別2'!X15</f>
        <v>101536682</v>
      </c>
      <c r="AB41" s="1"/>
      <c r="AC41" s="1"/>
      <c r="AD41" s="210">
        <v>7491713</v>
      </c>
      <c r="AE41" s="210"/>
      <c r="AF41" s="210"/>
      <c r="AG41" s="210">
        <v>2465</v>
      </c>
      <c r="AH41" s="210"/>
      <c r="AI41" s="210"/>
      <c r="AJ41" s="1">
        <v>260272</v>
      </c>
      <c r="AK41" s="1"/>
      <c r="AL41" s="1"/>
      <c r="AM41" s="118">
        <v>0</v>
      </c>
    </row>
    <row r="42" spans="1:54" ht="20.45" customHeight="1">
      <c r="A42" s="364">
        <v>100</v>
      </c>
      <c r="B42" s="186" t="s">
        <v>31</v>
      </c>
      <c r="C42" s="211" t="s">
        <v>30</v>
      </c>
      <c r="D42" s="1">
        <v>200</v>
      </c>
      <c r="E42" s="1" t="s">
        <v>31</v>
      </c>
      <c r="F42" s="211" t="s">
        <v>30</v>
      </c>
      <c r="G42" s="211"/>
      <c r="H42" s="198"/>
      <c r="I42" s="1">
        <v>7035908</v>
      </c>
      <c r="J42" s="1"/>
      <c r="K42" s="1"/>
      <c r="L42" s="210">
        <v>0</v>
      </c>
      <c r="M42" s="210"/>
      <c r="N42" s="210"/>
      <c r="O42" s="1">
        <v>494033</v>
      </c>
      <c r="P42" s="1"/>
      <c r="Q42" s="1"/>
      <c r="R42" s="1">
        <v>342024</v>
      </c>
      <c r="S42" s="1"/>
      <c r="T42" s="1"/>
      <c r="U42" s="1">
        <v>65304</v>
      </c>
      <c r="V42" s="445"/>
      <c r="W42" s="445"/>
      <c r="X42" s="46">
        <v>74190</v>
      </c>
      <c r="AA42" s="1">
        <f>'(8)課標段階別1'!AW16-'(8)課標段階別2'!X16</f>
        <v>230129244</v>
      </c>
      <c r="AB42" s="1"/>
      <c r="AC42" s="1"/>
      <c r="AD42" s="210">
        <v>17754852</v>
      </c>
      <c r="AE42" s="210"/>
      <c r="AF42" s="210"/>
      <c r="AG42" s="210">
        <v>7372</v>
      </c>
      <c r="AH42" s="210"/>
      <c r="AI42" s="210"/>
      <c r="AJ42" s="1">
        <v>278407</v>
      </c>
      <c r="AK42" s="1"/>
      <c r="AL42" s="1"/>
      <c r="AM42" s="118">
        <v>0</v>
      </c>
    </row>
    <row r="43" spans="1:54" ht="20.45" customHeight="1">
      <c r="A43" s="364">
        <v>200</v>
      </c>
      <c r="B43" s="186" t="s">
        <v>31</v>
      </c>
      <c r="C43" s="211" t="s">
        <v>30</v>
      </c>
      <c r="D43" s="1">
        <v>300</v>
      </c>
      <c r="E43" s="1" t="s">
        <v>31</v>
      </c>
      <c r="F43" s="211" t="s">
        <v>30</v>
      </c>
      <c r="G43" s="211"/>
      <c r="H43" s="198"/>
      <c r="I43" s="1">
        <v>3991300</v>
      </c>
      <c r="J43" s="1"/>
      <c r="K43" s="1"/>
      <c r="L43" s="210">
        <v>0</v>
      </c>
      <c r="M43" s="210"/>
      <c r="N43" s="210"/>
      <c r="O43" s="210">
        <v>858149</v>
      </c>
      <c r="P43" s="210"/>
      <c r="Q43" s="210"/>
      <c r="R43" s="210">
        <v>230808</v>
      </c>
      <c r="S43" s="210"/>
      <c r="T43" s="210"/>
      <c r="U43" s="210">
        <v>48135</v>
      </c>
      <c r="V43" s="445"/>
      <c r="W43" s="445"/>
      <c r="X43" s="46">
        <v>149126</v>
      </c>
      <c r="AA43" s="1">
        <f>'(8)課標段階別1'!AW17-'(8)課標段階別2'!X17</f>
        <v>211987168</v>
      </c>
      <c r="AB43" s="1"/>
      <c r="AC43" s="1"/>
      <c r="AD43" s="210">
        <v>16529279</v>
      </c>
      <c r="AE43" s="210"/>
      <c r="AF43" s="210"/>
      <c r="AG43" s="210">
        <v>3642</v>
      </c>
      <c r="AH43" s="210"/>
      <c r="AI43" s="210"/>
      <c r="AJ43" s="1">
        <v>158273</v>
      </c>
      <c r="AK43" s="1"/>
      <c r="AL43" s="1"/>
      <c r="AM43" s="118">
        <v>0</v>
      </c>
    </row>
    <row r="44" spans="1:54" ht="20.45" customHeight="1">
      <c r="A44" s="364">
        <v>300</v>
      </c>
      <c r="B44" s="186" t="s">
        <v>31</v>
      </c>
      <c r="C44" s="211" t="s">
        <v>30</v>
      </c>
      <c r="D44" s="1">
        <v>400</v>
      </c>
      <c r="E44" s="1" t="s">
        <v>31</v>
      </c>
      <c r="F44" s="211" t="s">
        <v>30</v>
      </c>
      <c r="G44" s="211"/>
      <c r="H44" s="198"/>
      <c r="I44" s="1">
        <v>2675432</v>
      </c>
      <c r="J44" s="1"/>
      <c r="K44" s="1"/>
      <c r="L44" s="210">
        <v>0</v>
      </c>
      <c r="M44" s="210"/>
      <c r="N44" s="210"/>
      <c r="O44" s="1">
        <v>825842</v>
      </c>
      <c r="P44" s="1"/>
      <c r="Q44" s="1"/>
      <c r="R44" s="1">
        <v>157053</v>
      </c>
      <c r="S44" s="1"/>
      <c r="T44" s="1"/>
      <c r="U44" s="210">
        <v>43043</v>
      </c>
      <c r="V44" s="445"/>
      <c r="W44" s="445"/>
      <c r="X44" s="46">
        <v>70624</v>
      </c>
      <c r="AA44" s="1">
        <f>'(8)課標段階別1'!AW18-'(8)課標段階別2'!X18</f>
        <v>164211896</v>
      </c>
      <c r="AB44" s="1"/>
      <c r="AC44" s="1"/>
      <c r="AD44" s="210">
        <v>12829896</v>
      </c>
      <c r="AE44" s="210"/>
      <c r="AF44" s="210"/>
      <c r="AG44" s="210">
        <v>2937</v>
      </c>
      <c r="AH44" s="210"/>
      <c r="AI44" s="210"/>
      <c r="AJ44" s="1">
        <v>106654</v>
      </c>
      <c r="AK44" s="1"/>
      <c r="AL44" s="1"/>
      <c r="AM44" s="118">
        <v>0</v>
      </c>
    </row>
    <row r="45" spans="1:54" ht="20.45" customHeight="1">
      <c r="A45" s="364">
        <v>400</v>
      </c>
      <c r="B45" s="186" t="s">
        <v>31</v>
      </c>
      <c r="C45" s="211" t="s">
        <v>30</v>
      </c>
      <c r="D45" s="1">
        <v>550</v>
      </c>
      <c r="E45" s="1" t="s">
        <v>31</v>
      </c>
      <c r="F45" s="211" t="s">
        <v>30</v>
      </c>
      <c r="G45" s="211"/>
      <c r="H45" s="198"/>
      <c r="I45" s="1">
        <v>3767000</v>
      </c>
      <c r="J45" s="1"/>
      <c r="K45" s="1"/>
      <c r="L45" s="210">
        <v>0</v>
      </c>
      <c r="M45" s="210"/>
      <c r="N45" s="210"/>
      <c r="O45" s="1">
        <v>522637</v>
      </c>
      <c r="P45" s="1"/>
      <c r="Q45" s="1"/>
      <c r="R45" s="1">
        <v>237303</v>
      </c>
      <c r="S45" s="1"/>
      <c r="T45" s="1"/>
      <c r="U45" s="210">
        <v>40593</v>
      </c>
      <c r="V45" s="445"/>
      <c r="W45" s="445"/>
      <c r="X45" s="46">
        <v>76859</v>
      </c>
      <c r="AA45" s="1">
        <f>'(8)課標段階別1'!AW19-'(8)課標段階別2'!X19</f>
        <v>158053369</v>
      </c>
      <c r="AB45" s="1"/>
      <c r="AC45" s="1"/>
      <c r="AD45" s="210">
        <v>12266984</v>
      </c>
      <c r="AE45" s="210"/>
      <c r="AF45" s="210"/>
      <c r="AG45" s="210">
        <v>3842</v>
      </c>
      <c r="AH45" s="210"/>
      <c r="AI45" s="210"/>
      <c r="AJ45" s="1">
        <v>150637</v>
      </c>
      <c r="AK45" s="1"/>
      <c r="AL45" s="1"/>
      <c r="AM45" s="118">
        <v>0</v>
      </c>
    </row>
    <row r="46" spans="1:54" ht="20.45" customHeight="1">
      <c r="A46" s="364">
        <v>550</v>
      </c>
      <c r="B46" s="186" t="s">
        <v>31</v>
      </c>
      <c r="C46" s="211" t="s">
        <v>30</v>
      </c>
      <c r="D46" s="1">
        <v>700</v>
      </c>
      <c r="E46" s="1" t="s">
        <v>31</v>
      </c>
      <c r="F46" s="211" t="s">
        <v>30</v>
      </c>
      <c r="G46" s="211"/>
      <c r="H46" s="198"/>
      <c r="I46" s="1">
        <v>2314694</v>
      </c>
      <c r="J46" s="1"/>
      <c r="K46" s="1"/>
      <c r="L46" s="210">
        <v>0</v>
      </c>
      <c r="M46" s="210"/>
      <c r="N46" s="210"/>
      <c r="O46" s="1">
        <v>591224</v>
      </c>
      <c r="P46" s="1"/>
      <c r="Q46" s="1"/>
      <c r="R46" s="1">
        <v>187679</v>
      </c>
      <c r="S46" s="1"/>
      <c r="T46" s="1"/>
      <c r="U46" s="210">
        <v>54753</v>
      </c>
      <c r="V46" s="445"/>
      <c r="W46" s="445"/>
      <c r="X46" s="46">
        <v>33074</v>
      </c>
      <c r="AA46" s="1">
        <f>'(8)課標段階別1'!AW20-'(8)課標段階別2'!X20</f>
        <v>77705180</v>
      </c>
      <c r="AB46" s="1"/>
      <c r="AC46" s="1"/>
      <c r="AD46" s="210">
        <v>5951279</v>
      </c>
      <c r="AE46" s="210"/>
      <c r="AF46" s="210"/>
      <c r="AG46" s="210">
        <v>9076</v>
      </c>
      <c r="AH46" s="210"/>
      <c r="AI46" s="210"/>
      <c r="AJ46" s="1">
        <v>92524</v>
      </c>
      <c r="AK46" s="1"/>
      <c r="AL46" s="1"/>
      <c r="AM46" s="118">
        <v>0</v>
      </c>
    </row>
    <row r="47" spans="1:54" ht="20.45" customHeight="1">
      <c r="A47" s="364">
        <v>700</v>
      </c>
      <c r="B47" s="186" t="s">
        <v>31</v>
      </c>
      <c r="C47" s="211" t="s">
        <v>30</v>
      </c>
      <c r="D47" s="1">
        <v>1000</v>
      </c>
      <c r="E47" s="1" t="s">
        <v>31</v>
      </c>
      <c r="F47" s="211" t="s">
        <v>30</v>
      </c>
      <c r="G47" s="211"/>
      <c r="H47" s="198"/>
      <c r="I47" s="1">
        <v>2115432</v>
      </c>
      <c r="J47" s="1"/>
      <c r="K47" s="1"/>
      <c r="L47" s="210">
        <v>0</v>
      </c>
      <c r="M47" s="210"/>
      <c r="N47" s="210"/>
      <c r="O47" s="1">
        <v>851766</v>
      </c>
      <c r="P47" s="1"/>
      <c r="Q47" s="1"/>
      <c r="R47" s="1">
        <v>212227</v>
      </c>
      <c r="S47" s="1"/>
      <c r="T47" s="1"/>
      <c r="U47" s="210">
        <v>38355</v>
      </c>
      <c r="V47" s="445"/>
      <c r="W47" s="445"/>
      <c r="X47" s="46">
        <v>109452</v>
      </c>
      <c r="AA47" s="1">
        <f>'(8)課標段階別1'!AW21-'(8)課標段階別2'!X21</f>
        <v>91801299</v>
      </c>
      <c r="AB47" s="1"/>
      <c r="AC47" s="1"/>
      <c r="AD47" s="210">
        <v>7077204</v>
      </c>
      <c r="AE47" s="210"/>
      <c r="AF47" s="210"/>
      <c r="AG47" s="210">
        <v>214</v>
      </c>
      <c r="AH47" s="210"/>
      <c r="AI47" s="210"/>
      <c r="AJ47" s="1">
        <v>84415</v>
      </c>
      <c r="AK47" s="1"/>
      <c r="AL47" s="1"/>
      <c r="AM47" s="118">
        <v>0</v>
      </c>
      <c r="AR47" s="219"/>
      <c r="AS47" s="219"/>
      <c r="AT47" s="219"/>
      <c r="AU47" s="219"/>
      <c r="AV47" s="219"/>
      <c r="AW47" s="219"/>
      <c r="AX47" s="219"/>
      <c r="AY47" s="219"/>
      <c r="AZ47" s="219"/>
      <c r="BA47" s="219"/>
      <c r="BB47" s="219"/>
    </row>
    <row r="48" spans="1:54" ht="20.45" customHeight="1" thickBot="1">
      <c r="A48" s="367">
        <v>1000</v>
      </c>
      <c r="B48" s="195" t="s">
        <v>241</v>
      </c>
      <c r="C48" s="368" t="s">
        <v>33</v>
      </c>
      <c r="D48" s="115"/>
      <c r="E48" s="115"/>
      <c r="F48" s="361"/>
      <c r="G48" s="361"/>
      <c r="H48" s="422"/>
      <c r="I48" s="115">
        <v>6444734</v>
      </c>
      <c r="J48" s="115"/>
      <c r="K48" s="115"/>
      <c r="L48" s="116">
        <v>0</v>
      </c>
      <c r="M48" s="116"/>
      <c r="N48" s="116"/>
      <c r="O48" s="115">
        <v>11831174</v>
      </c>
      <c r="P48" s="115"/>
      <c r="Q48" s="115"/>
      <c r="R48" s="115">
        <v>827251</v>
      </c>
      <c r="S48" s="115"/>
      <c r="T48" s="115"/>
      <c r="U48" s="115">
        <v>397755</v>
      </c>
      <c r="V48" s="446"/>
      <c r="W48" s="446"/>
      <c r="X48" s="115">
        <v>603478</v>
      </c>
      <c r="Y48" s="370"/>
      <c r="Z48" s="370"/>
      <c r="AA48" s="115">
        <f>'(8)課標段階別1'!AW22-'(8)課標段階別2'!X22</f>
        <v>230966282</v>
      </c>
      <c r="AB48" s="115"/>
      <c r="AC48" s="115"/>
      <c r="AD48" s="116">
        <v>16860467</v>
      </c>
      <c r="AE48" s="116"/>
      <c r="AF48" s="116"/>
      <c r="AG48" s="116">
        <v>7190</v>
      </c>
      <c r="AH48" s="116"/>
      <c r="AI48" s="116"/>
      <c r="AJ48" s="115">
        <v>256875</v>
      </c>
      <c r="AK48" s="115"/>
      <c r="AL48" s="115"/>
      <c r="AM48" s="447">
        <v>0</v>
      </c>
      <c r="AN48" s="219"/>
      <c r="AO48" s="219"/>
      <c r="AP48" s="219"/>
      <c r="AQ48" s="219"/>
      <c r="AR48" s="219"/>
      <c r="AS48" s="219"/>
      <c r="AT48" s="219"/>
      <c r="AU48" s="219"/>
      <c r="AV48" s="219"/>
      <c r="AW48" s="219"/>
      <c r="AX48" s="219"/>
      <c r="AY48" s="219"/>
      <c r="AZ48" s="219"/>
      <c r="BA48" s="219"/>
      <c r="BB48" s="219"/>
    </row>
    <row r="49" spans="1:27" s="448" customFormat="1" ht="15.75" customHeight="1">
      <c r="A49" s="541"/>
      <c r="B49" s="542"/>
      <c r="C49" s="542"/>
      <c r="D49" s="542"/>
      <c r="E49" s="542"/>
      <c r="F49" s="542"/>
      <c r="G49" s="542"/>
      <c r="H49" s="542"/>
      <c r="I49" s="542"/>
      <c r="J49" s="542"/>
      <c r="K49" s="542"/>
      <c r="L49" s="542"/>
      <c r="M49" s="542"/>
      <c r="N49" s="542"/>
      <c r="O49" s="542"/>
      <c r="P49" s="542"/>
      <c r="Q49" s="542"/>
      <c r="R49" s="542"/>
      <c r="S49" s="542"/>
      <c r="T49" s="542"/>
      <c r="U49" s="542"/>
      <c r="V49" s="542"/>
      <c r="W49" s="542"/>
      <c r="X49" s="542"/>
      <c r="Y49" s="542"/>
      <c r="Z49" s="542"/>
      <c r="AA49" s="542"/>
    </row>
    <row r="50" spans="1:27" ht="15.75" customHeight="1">
      <c r="A50" s="449"/>
    </row>
    <row r="51" spans="1:27" ht="14.25" customHeight="1">
      <c r="A51" s="449"/>
    </row>
    <row r="52" spans="1:27" ht="15.75" customHeight="1">
      <c r="A52" s="174"/>
      <c r="B52" s="186"/>
      <c r="C52" s="211"/>
      <c r="D52" s="174"/>
      <c r="E52" s="1"/>
      <c r="F52" s="211"/>
      <c r="G52" s="211"/>
      <c r="H52" s="211"/>
      <c r="I52" s="219"/>
      <c r="J52" s="219"/>
      <c r="K52" s="219"/>
      <c r="L52" s="425"/>
      <c r="M52" s="425"/>
      <c r="N52" s="425"/>
      <c r="O52" s="219"/>
      <c r="P52" s="219"/>
      <c r="Q52" s="219"/>
      <c r="R52" s="425"/>
      <c r="S52" s="445"/>
      <c r="T52" s="445"/>
    </row>
    <row r="53" spans="1:27" ht="15.75" customHeight="1">
      <c r="A53" s="174"/>
      <c r="B53" s="186"/>
      <c r="C53" s="211"/>
      <c r="D53" s="174"/>
      <c r="E53" s="1"/>
      <c r="F53" s="211"/>
      <c r="G53" s="211"/>
      <c r="H53" s="211"/>
      <c r="I53" s="219"/>
      <c r="J53" s="219"/>
      <c r="K53" s="219"/>
      <c r="L53" s="425"/>
      <c r="M53" s="425"/>
      <c r="N53" s="425"/>
      <c r="O53" s="219"/>
      <c r="P53" s="219"/>
      <c r="Q53" s="219"/>
      <c r="R53" s="219"/>
      <c r="S53" s="445"/>
      <c r="T53" s="445"/>
    </row>
    <row r="54" spans="1:27" ht="15.75" customHeight="1">
      <c r="A54" s="174"/>
      <c r="B54" s="186"/>
      <c r="C54" s="211"/>
      <c r="D54" s="174"/>
      <c r="E54" s="219"/>
      <c r="F54" s="450"/>
      <c r="G54" s="450"/>
      <c r="H54" s="450"/>
      <c r="I54" s="219"/>
      <c r="J54" s="219"/>
      <c r="K54" s="219"/>
      <c r="L54" s="425"/>
      <c r="M54" s="425"/>
      <c r="N54" s="425"/>
      <c r="O54" s="219"/>
      <c r="P54" s="219"/>
      <c r="Q54" s="219"/>
      <c r="R54" s="219"/>
      <c r="S54" s="445"/>
      <c r="T54" s="445"/>
    </row>
    <row r="55" spans="1:27" ht="15.75" customHeight="1">
      <c r="A55" s="174"/>
      <c r="B55" s="186"/>
      <c r="C55" s="1"/>
      <c r="D55" s="219"/>
      <c r="E55" s="219"/>
      <c r="F55" s="219"/>
      <c r="G55" s="219"/>
      <c r="H55" s="219"/>
      <c r="I55" s="219"/>
      <c r="J55" s="219"/>
      <c r="K55" s="219"/>
      <c r="L55" s="425"/>
      <c r="M55" s="425"/>
      <c r="N55" s="425"/>
      <c r="O55" s="219"/>
      <c r="P55" s="219"/>
      <c r="Q55" s="219"/>
      <c r="R55" s="425"/>
      <c r="S55" s="445"/>
      <c r="T55" s="445"/>
    </row>
    <row r="56" spans="1:27" ht="15.75" customHeight="1">
      <c r="E56" s="219"/>
      <c r="F56" s="219"/>
      <c r="G56" s="219"/>
      <c r="H56" s="219"/>
      <c r="I56" s="219"/>
    </row>
    <row r="57" spans="1:27" ht="15.75" customHeight="1">
      <c r="E57" s="219"/>
      <c r="F57" s="219"/>
      <c r="G57" s="219"/>
      <c r="H57" s="219"/>
      <c r="I57" s="219"/>
    </row>
  </sheetData>
  <mergeCells count="50">
    <mergeCell ref="A49:AA49"/>
    <mergeCell ref="D34:E34"/>
    <mergeCell ref="O29:O31"/>
    <mergeCell ref="A30:D31"/>
    <mergeCell ref="U29:U31"/>
    <mergeCell ref="A34:B34"/>
    <mergeCell ref="A33:B33"/>
    <mergeCell ref="D33:E33"/>
    <mergeCell ref="D38:E38"/>
    <mergeCell ref="A37:B37"/>
    <mergeCell ref="A35:B35"/>
    <mergeCell ref="A36:B36"/>
    <mergeCell ref="A38:B38"/>
    <mergeCell ref="D35:E35"/>
    <mergeCell ref="D36:E36"/>
    <mergeCell ref="D37:E37"/>
    <mergeCell ref="AA2:AM2"/>
    <mergeCell ref="AG3:AG5"/>
    <mergeCell ref="A11:B11"/>
    <mergeCell ref="AM3:AM5"/>
    <mergeCell ref="AD28:AM28"/>
    <mergeCell ref="D28:F29"/>
    <mergeCell ref="AG29:AG31"/>
    <mergeCell ref="D11:E11"/>
    <mergeCell ref="AM29:AM31"/>
    <mergeCell ref="AJ29:AJ31"/>
    <mergeCell ref="A12:B12"/>
    <mergeCell ref="AD29:AD31"/>
    <mergeCell ref="A7:B7"/>
    <mergeCell ref="D9:E9"/>
    <mergeCell ref="R3:R5"/>
    <mergeCell ref="A10:B10"/>
    <mergeCell ref="A9:B9"/>
    <mergeCell ref="D8:E8"/>
    <mergeCell ref="A8:B8"/>
    <mergeCell ref="A4:D5"/>
    <mergeCell ref="D2:F3"/>
    <mergeCell ref="AD3:AD5"/>
    <mergeCell ref="AA3:AA5"/>
    <mergeCell ref="D10:E10"/>
    <mergeCell ref="AA29:AA31"/>
    <mergeCell ref="L3:L5"/>
    <mergeCell ref="D12:E12"/>
    <mergeCell ref="L29:L31"/>
    <mergeCell ref="I29:I31"/>
    <mergeCell ref="R29:R31"/>
    <mergeCell ref="D7:E7"/>
    <mergeCell ref="I28:U28"/>
    <mergeCell ref="X28:AA28"/>
    <mergeCell ref="X29:Z31"/>
  </mergeCells>
  <phoneticPr fontId="5"/>
  <conditionalFormatting sqref="I33:AM39">
    <cfRule type="cellIs" dxfId="14" priority="7" stopIfTrue="1" operator="equal">
      <formula>0</formula>
    </cfRule>
  </conditionalFormatting>
  <conditionalFormatting sqref="I7:AM10 I12:AM13 V11:W11">
    <cfRule type="cellIs" dxfId="13" priority="6" stopIfTrue="1" operator="equal">
      <formula>0</formula>
    </cfRule>
  </conditionalFormatting>
  <conditionalFormatting sqref="I14:AM22">
    <cfRule type="cellIs" dxfId="12" priority="5" stopIfTrue="1" operator="equal">
      <formula>0</formula>
    </cfRule>
  </conditionalFormatting>
  <conditionalFormatting sqref="R43">
    <cfRule type="cellIs" dxfId="11" priority="4" stopIfTrue="1" operator="equal">
      <formula>0</formula>
    </cfRule>
  </conditionalFormatting>
  <conditionalFormatting sqref="I40:AM48">
    <cfRule type="cellIs" dxfId="10" priority="3" stopIfTrue="1" operator="equal">
      <formula>0</formula>
    </cfRule>
  </conditionalFormatting>
  <conditionalFormatting sqref="I11:U11">
    <cfRule type="cellIs" dxfId="9" priority="2" stopIfTrue="1" operator="equal">
      <formula>0</formula>
    </cfRule>
  </conditionalFormatting>
  <conditionalFormatting sqref="X11:AM11">
    <cfRule type="cellIs" dxfId="8" priority="1" stopIfTrue="1" operator="equal">
      <formula>0</formula>
    </cfRule>
  </conditionalFormatting>
  <pageMargins left="0.55118110236220474" right="0.55118110236220474" top="0.74803149606299213" bottom="0.94488188976377963" header="0.51181102362204722" footer="0.31496062992125984"/>
  <pageSetup paperSize="9" scale="85" firstPageNumber="44" fitToWidth="2" orientation="portrait" blackAndWhite="1" r:id="rId1"/>
  <headerFooter scaleWithDoc="0" alignWithMargins="0">
    <oddFooter>&amp;C&amp;"游明朝,標準"&amp;10&amp;P</oddFooter>
  </headerFooter>
  <colBreaks count="1" manualBreakCount="1">
    <brk id="22"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W49"/>
  <sheetViews>
    <sheetView view="pageBreakPreview" zoomScale="80" zoomScaleNormal="85" zoomScaleSheetLayoutView="80" workbookViewId="0">
      <selection activeCell="I43" sqref="I43"/>
    </sheetView>
  </sheetViews>
  <sheetFormatPr defaultRowHeight="20.100000000000001" customHeight="1"/>
  <cols>
    <col min="1" max="1" width="5.625" style="13" customWidth="1"/>
    <col min="2" max="2" width="4.375" style="13" customWidth="1"/>
    <col min="3" max="3" width="5.75" style="13" customWidth="1"/>
    <col min="4" max="4" width="5.625" style="13" customWidth="1"/>
    <col min="5" max="5" width="4.375" style="13" customWidth="1"/>
    <col min="6" max="6" width="4.25" style="13" customWidth="1"/>
    <col min="7" max="8" width="0.625" style="13" customWidth="1"/>
    <col min="9" max="9" width="12.625" style="13" customWidth="1"/>
    <col min="10" max="11" width="0.625" style="13" customWidth="1"/>
    <col min="12" max="12" width="12.625" style="13" customWidth="1"/>
    <col min="13" max="14" width="0.625" style="13" customWidth="1"/>
    <col min="15" max="15" width="12.625" style="13" customWidth="1"/>
    <col min="16" max="17" width="0.625" style="13" customWidth="1"/>
    <col min="18" max="18" width="12.625" style="13" customWidth="1"/>
    <col min="19" max="20" width="0.5" style="13" customWidth="1"/>
    <col min="21" max="21" width="12.625" style="13" customWidth="1"/>
    <col min="22" max="23" width="0.625" style="13" customWidth="1"/>
    <col min="24" max="24" width="10.625" style="13" customWidth="1"/>
    <col min="25" max="26" width="0.5" style="13" customWidth="1"/>
    <col min="27" max="27" width="10.625" style="13" customWidth="1"/>
    <col min="28" max="29" width="0.625" style="13" customWidth="1"/>
    <col min="30" max="30" width="10.625" style="13" customWidth="1"/>
    <col min="31" max="32" width="0.625" style="13" customWidth="1"/>
    <col min="33" max="33" width="10.625" style="13" customWidth="1"/>
    <col min="34" max="35" width="0.625" style="13" customWidth="1"/>
    <col min="36" max="36" width="10.625" style="13" customWidth="1"/>
    <col min="37" max="38" width="0.625" style="13" customWidth="1"/>
    <col min="39" max="39" width="10.625" style="13" customWidth="1"/>
    <col min="40" max="41" width="0.625" style="13" customWidth="1"/>
    <col min="42" max="42" width="10.625" style="13" customWidth="1"/>
    <col min="43" max="44" width="0.625" style="13" customWidth="1"/>
    <col min="45" max="45" width="10.625" style="13" customWidth="1"/>
    <col min="46" max="47" width="0.5" style="13" customWidth="1"/>
    <col min="48" max="48" width="10.625" style="13" customWidth="1"/>
    <col min="49" max="49" width="0.5" style="13" customWidth="1"/>
    <col min="50" max="16384" width="9" style="13"/>
  </cols>
  <sheetData>
    <row r="1" spans="1:49" ht="24" customHeight="1" thickBot="1">
      <c r="A1" s="370" t="s">
        <v>215</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81"/>
      <c r="AQ1" s="370"/>
      <c r="AR1" s="370"/>
      <c r="AS1" s="560" t="s">
        <v>41</v>
      </c>
      <c r="AT1" s="560"/>
      <c r="AU1" s="560"/>
      <c r="AV1" s="560"/>
      <c r="AW1" s="370"/>
    </row>
    <row r="2" spans="1:49" ht="15.75" customHeight="1">
      <c r="A2" s="219"/>
      <c r="B2" s="219"/>
      <c r="C2" s="219"/>
      <c r="D2" s="589" t="s">
        <v>25</v>
      </c>
      <c r="E2" s="589"/>
      <c r="F2" s="589"/>
      <c r="G2" s="211"/>
      <c r="H2" s="602" t="s">
        <v>186</v>
      </c>
      <c r="I2" s="601"/>
      <c r="J2" s="601"/>
      <c r="K2" s="601"/>
      <c r="L2" s="601"/>
      <c r="M2" s="601"/>
      <c r="N2" s="601"/>
      <c r="O2" s="601"/>
      <c r="P2" s="601"/>
      <c r="Q2" s="601"/>
      <c r="R2" s="601"/>
      <c r="S2" s="601"/>
      <c r="T2" s="601"/>
      <c r="U2" s="601"/>
      <c r="V2" s="601"/>
      <c r="W2" s="429"/>
      <c r="X2" s="601" t="s">
        <v>187</v>
      </c>
      <c r="Y2" s="601"/>
      <c r="Z2" s="601"/>
      <c r="AA2" s="601"/>
      <c r="AB2" s="601"/>
      <c r="AC2" s="601"/>
      <c r="AD2" s="601"/>
      <c r="AE2" s="601"/>
      <c r="AF2" s="601"/>
      <c r="AG2" s="601"/>
      <c r="AH2" s="601"/>
      <c r="AI2" s="601"/>
      <c r="AJ2" s="601"/>
      <c r="AK2" s="601"/>
      <c r="AL2" s="601"/>
      <c r="AM2" s="601"/>
      <c r="AN2" s="451"/>
      <c r="AO2" s="452"/>
      <c r="AP2" s="453"/>
      <c r="AQ2" s="454"/>
      <c r="AR2" s="452"/>
      <c r="AS2" s="453"/>
      <c r="AT2" s="455"/>
      <c r="AU2" s="219"/>
      <c r="AV2" s="219"/>
    </row>
    <row r="3" spans="1:49" ht="16.5" customHeight="1">
      <c r="A3" s="219"/>
      <c r="B3" s="219"/>
      <c r="C3" s="219"/>
      <c r="D3" s="589"/>
      <c r="E3" s="589"/>
      <c r="F3" s="589"/>
      <c r="G3" s="387"/>
      <c r="H3" s="388"/>
      <c r="I3" s="545" t="s">
        <v>177</v>
      </c>
      <c r="J3" s="399"/>
      <c r="K3" s="397"/>
      <c r="L3" s="545" t="s">
        <v>178</v>
      </c>
      <c r="M3" s="399"/>
      <c r="N3" s="397"/>
      <c r="O3" s="570" t="s">
        <v>192</v>
      </c>
      <c r="P3" s="399"/>
      <c r="Q3" s="592" t="s">
        <v>77</v>
      </c>
      <c r="R3" s="570"/>
      <c r="S3" s="584"/>
      <c r="T3" s="432"/>
      <c r="U3" s="394" t="s">
        <v>29</v>
      </c>
      <c r="V3" s="394"/>
      <c r="W3" s="394"/>
      <c r="X3" s="570" t="s">
        <v>73</v>
      </c>
      <c r="Y3" s="402"/>
      <c r="Z3" s="398"/>
      <c r="AA3" s="570" t="s">
        <v>71</v>
      </c>
      <c r="AB3" s="395"/>
      <c r="AC3" s="398"/>
      <c r="AD3" s="570" t="s">
        <v>74</v>
      </c>
      <c r="AE3" s="394"/>
      <c r="AF3" s="398"/>
      <c r="AG3" s="570" t="s">
        <v>75</v>
      </c>
      <c r="AH3" s="397"/>
      <c r="AI3" s="432"/>
      <c r="AJ3" s="570" t="s">
        <v>72</v>
      </c>
      <c r="AK3" s="392"/>
      <c r="AL3" s="393"/>
      <c r="AM3" s="394" t="s">
        <v>28</v>
      </c>
      <c r="AN3" s="456"/>
      <c r="AO3" s="396"/>
      <c r="AP3" s="596" t="s">
        <v>117</v>
      </c>
      <c r="AQ3" s="402"/>
      <c r="AR3" s="396"/>
      <c r="AS3" s="571" t="s">
        <v>123</v>
      </c>
      <c r="AT3" s="435"/>
      <c r="AU3" s="395"/>
      <c r="AV3" s="571" t="s">
        <v>122</v>
      </c>
    </row>
    <row r="4" spans="1:49" ht="16.5" customHeight="1">
      <c r="A4" s="587" t="s">
        <v>218</v>
      </c>
      <c r="B4" s="587"/>
      <c r="C4" s="587"/>
      <c r="D4" s="587"/>
      <c r="E4" s="387"/>
      <c r="F4" s="387"/>
      <c r="G4" s="387"/>
      <c r="H4" s="388"/>
      <c r="I4" s="597"/>
      <c r="J4" s="403"/>
      <c r="K4" s="402"/>
      <c r="L4" s="597"/>
      <c r="M4" s="403"/>
      <c r="N4" s="402"/>
      <c r="O4" s="571"/>
      <c r="P4" s="403"/>
      <c r="Q4" s="599"/>
      <c r="R4" s="571"/>
      <c r="S4" s="585"/>
      <c r="T4" s="436"/>
      <c r="U4" s="457" t="s">
        <v>149</v>
      </c>
      <c r="V4" s="3"/>
      <c r="W4" s="3"/>
      <c r="X4" s="571"/>
      <c r="Y4" s="402"/>
      <c r="Z4" s="2"/>
      <c r="AA4" s="571"/>
      <c r="AB4" s="3"/>
      <c r="AC4" s="2"/>
      <c r="AD4" s="571"/>
      <c r="AE4" s="3"/>
      <c r="AF4" s="2"/>
      <c r="AG4" s="571"/>
      <c r="AH4" s="402"/>
      <c r="AI4" s="436"/>
      <c r="AJ4" s="571"/>
      <c r="AK4" s="392"/>
      <c r="AL4" s="458"/>
      <c r="AM4" s="457" t="s">
        <v>150</v>
      </c>
      <c r="AN4" s="3"/>
      <c r="AO4" s="2"/>
      <c r="AP4" s="596"/>
      <c r="AQ4" s="402"/>
      <c r="AR4" s="2"/>
      <c r="AS4" s="571"/>
      <c r="AT4" s="459"/>
      <c r="AU4" s="3"/>
      <c r="AV4" s="571"/>
    </row>
    <row r="5" spans="1:49" ht="9.75" customHeight="1">
      <c r="A5" s="588"/>
      <c r="B5" s="588"/>
      <c r="C5" s="588"/>
      <c r="D5" s="588"/>
      <c r="E5" s="386"/>
      <c r="F5" s="386"/>
      <c r="G5" s="386"/>
      <c r="H5" s="407"/>
      <c r="I5" s="598"/>
      <c r="J5" s="414"/>
      <c r="K5" s="413"/>
      <c r="L5" s="598"/>
      <c r="M5" s="414"/>
      <c r="N5" s="413"/>
      <c r="O5" s="572"/>
      <c r="P5" s="414"/>
      <c r="Q5" s="600"/>
      <c r="R5" s="572"/>
      <c r="S5" s="586"/>
      <c r="T5" s="441"/>
      <c r="U5" s="411" t="s">
        <v>29</v>
      </c>
      <c r="V5" s="411"/>
      <c r="W5" s="411"/>
      <c r="X5" s="572"/>
      <c r="Y5" s="413"/>
      <c r="Z5" s="412"/>
      <c r="AA5" s="572"/>
      <c r="AB5" s="411"/>
      <c r="AC5" s="412"/>
      <c r="AD5" s="572"/>
      <c r="AE5" s="411"/>
      <c r="AF5" s="412"/>
      <c r="AG5" s="572"/>
      <c r="AH5" s="413"/>
      <c r="AI5" s="441"/>
      <c r="AJ5" s="572"/>
      <c r="AK5" s="460"/>
      <c r="AL5" s="461"/>
      <c r="AM5" s="411" t="s">
        <v>28</v>
      </c>
      <c r="AN5" s="411"/>
      <c r="AO5" s="412"/>
      <c r="AP5" s="411"/>
      <c r="AQ5" s="411"/>
      <c r="AR5" s="412"/>
      <c r="AS5" s="411"/>
      <c r="AT5" s="418"/>
      <c r="AU5" s="411"/>
      <c r="AV5" s="411"/>
    </row>
    <row r="6" spans="1:49" ht="4.5" customHeight="1">
      <c r="A6" s="1"/>
      <c r="B6" s="219"/>
      <c r="C6" s="219"/>
      <c r="D6" s="219"/>
      <c r="E6" s="219"/>
      <c r="F6" s="219"/>
      <c r="G6" s="219"/>
      <c r="H6" s="419"/>
      <c r="I6" s="402"/>
      <c r="J6" s="402"/>
      <c r="K6" s="402"/>
      <c r="L6" s="402"/>
      <c r="M6" s="402"/>
      <c r="N6" s="402"/>
      <c r="O6" s="402"/>
      <c r="P6" s="402"/>
      <c r="Q6" s="402"/>
      <c r="R6" s="402"/>
      <c r="S6" s="402"/>
      <c r="T6" s="402"/>
      <c r="U6" s="395"/>
      <c r="V6" s="395"/>
      <c r="W6" s="394"/>
      <c r="X6" s="394"/>
      <c r="Y6" s="395"/>
      <c r="Z6" s="395"/>
      <c r="AA6" s="395"/>
      <c r="AB6" s="395"/>
      <c r="AC6" s="395"/>
      <c r="AD6" s="395"/>
      <c r="AE6" s="395"/>
      <c r="AF6" s="395"/>
      <c r="AG6" s="395"/>
      <c r="AH6" s="395"/>
      <c r="AI6" s="395"/>
      <c r="AJ6" s="392"/>
      <c r="AK6" s="392"/>
      <c r="AL6" s="392"/>
      <c r="AM6" s="395"/>
      <c r="AN6" s="395"/>
      <c r="AO6" s="395"/>
      <c r="AP6" s="395"/>
      <c r="AQ6" s="395"/>
      <c r="AR6" s="395"/>
      <c r="AS6" s="395"/>
      <c r="AT6" s="395"/>
      <c r="AU6" s="395"/>
      <c r="AV6" s="395"/>
    </row>
    <row r="7" spans="1:49" ht="17.25" customHeight="1">
      <c r="A7" s="589" t="str">
        <f>'(8)課標段階別2'!A7:B7</f>
        <v>平　成</v>
      </c>
      <c r="B7" s="589"/>
      <c r="C7" s="462">
        <f>'(8)課標段階別2'!C7</f>
        <v>30</v>
      </c>
      <c r="D7" s="595" t="s">
        <v>78</v>
      </c>
      <c r="E7" s="595"/>
      <c r="F7" s="219"/>
      <c r="G7" s="219"/>
      <c r="H7" s="419"/>
      <c r="I7" s="175">
        <v>271185</v>
      </c>
      <c r="J7" s="175"/>
      <c r="K7" s="175"/>
      <c r="L7" s="175">
        <v>239384</v>
      </c>
      <c r="M7" s="175"/>
      <c r="N7" s="175"/>
      <c r="O7" s="463">
        <v>20408</v>
      </c>
      <c r="P7" s="175"/>
      <c r="Q7" s="175"/>
      <c r="R7" s="318">
        <v>13460</v>
      </c>
      <c r="S7" s="318"/>
      <c r="T7" s="318"/>
      <c r="U7" s="174">
        <f>SUM(I7:R7)+'(8)課標段階別2'!AD33+'(8)課標段階別2'!AG33+'(8)課標段階別2'!AJ33+'(8)課標段階別2'!AM33</f>
        <v>91151558</v>
      </c>
      <c r="V7" s="174"/>
      <c r="W7" s="174"/>
      <c r="X7" s="175">
        <v>1318605</v>
      </c>
      <c r="Y7" s="174"/>
      <c r="Z7" s="174"/>
      <c r="AA7" s="318">
        <v>78348</v>
      </c>
      <c r="AB7" s="318"/>
      <c r="AC7" s="318"/>
      <c r="AD7" s="463">
        <v>1136870</v>
      </c>
      <c r="AE7" s="318"/>
      <c r="AF7" s="318"/>
      <c r="AG7" s="463">
        <v>1536083</v>
      </c>
      <c r="AH7" s="318"/>
      <c r="AI7" s="318"/>
      <c r="AJ7" s="175">
        <v>18084</v>
      </c>
      <c r="AK7" s="175"/>
      <c r="AL7" s="175"/>
      <c r="AM7" s="318">
        <f t="shared" ref="AM7:AM12" si="0">SUM(X7:AJ7)</f>
        <v>4087990</v>
      </c>
      <c r="AN7" s="318"/>
      <c r="AO7" s="318"/>
      <c r="AP7" s="318">
        <v>8941</v>
      </c>
      <c r="AQ7" s="318"/>
      <c r="AR7" s="318"/>
      <c r="AS7" s="463">
        <v>54243</v>
      </c>
      <c r="AT7" s="318"/>
      <c r="AU7" s="318"/>
      <c r="AV7" s="174">
        <v>83002</v>
      </c>
    </row>
    <row r="8" spans="1:49" ht="17.25" customHeight="1">
      <c r="A8" s="589" t="str">
        <f>'(8)課標段階別2'!A8:B8</f>
        <v>令　和</v>
      </c>
      <c r="B8" s="589"/>
      <c r="C8" s="462" t="str">
        <f>'(8)課標段階別2'!C8</f>
        <v>元</v>
      </c>
      <c r="D8" s="595" t="s">
        <v>78</v>
      </c>
      <c r="E8" s="595"/>
      <c r="F8" s="219"/>
      <c r="G8" s="219"/>
      <c r="H8" s="419"/>
      <c r="I8" s="175">
        <v>321781</v>
      </c>
      <c r="J8" s="175"/>
      <c r="K8" s="175"/>
      <c r="L8" s="175">
        <v>131674</v>
      </c>
      <c r="M8" s="175"/>
      <c r="N8" s="175"/>
      <c r="O8" s="175">
        <v>16031</v>
      </c>
      <c r="P8" s="175"/>
      <c r="Q8" s="175"/>
      <c r="R8" s="318">
        <v>12090</v>
      </c>
      <c r="S8" s="318"/>
      <c r="T8" s="318"/>
      <c r="U8" s="174">
        <f>SUM(I8:R8)+'(8)課標段階別2'!AD34+'(8)課標段階別2'!AG34+'(8)課標段階別2'!AJ34+'(8)課標段階別2'!AM34</f>
        <v>92938594</v>
      </c>
      <c r="V8" s="174"/>
      <c r="W8" s="174"/>
      <c r="X8" s="175">
        <v>1324164</v>
      </c>
      <c r="Y8" s="174"/>
      <c r="Z8" s="174"/>
      <c r="AA8" s="318">
        <v>78674</v>
      </c>
      <c r="AB8" s="318"/>
      <c r="AC8" s="318"/>
      <c r="AD8" s="463">
        <v>1299956</v>
      </c>
      <c r="AE8" s="318"/>
      <c r="AF8" s="318"/>
      <c r="AG8" s="463">
        <v>2049901</v>
      </c>
      <c r="AH8" s="318"/>
      <c r="AI8" s="318"/>
      <c r="AJ8" s="175">
        <v>1127</v>
      </c>
      <c r="AK8" s="175"/>
      <c r="AL8" s="175"/>
      <c r="AM8" s="318">
        <f t="shared" si="0"/>
        <v>4753822</v>
      </c>
      <c r="AN8" s="318"/>
      <c r="AO8" s="318"/>
      <c r="AP8" s="318">
        <v>7637</v>
      </c>
      <c r="AQ8" s="318"/>
      <c r="AR8" s="318"/>
      <c r="AS8" s="463">
        <v>45183</v>
      </c>
      <c r="AT8" s="318"/>
      <c r="AU8" s="318"/>
      <c r="AV8" s="174">
        <v>49283</v>
      </c>
    </row>
    <row r="9" spans="1:49" ht="17.25" customHeight="1">
      <c r="A9" s="589" t="str">
        <f>'(8)課標段階別2'!A9:B9</f>
        <v xml:space="preserve">　　 〃 </v>
      </c>
      <c r="B9" s="589"/>
      <c r="C9" s="462" t="str">
        <f>'(8)課標段階別2'!C9</f>
        <v>２</v>
      </c>
      <c r="D9" s="595" t="s">
        <v>78</v>
      </c>
      <c r="E9" s="595"/>
      <c r="F9" s="219"/>
      <c r="G9" s="219"/>
      <c r="H9" s="419"/>
      <c r="I9" s="175">
        <v>839691</v>
      </c>
      <c r="J9" s="175"/>
      <c r="K9" s="175"/>
      <c r="L9" s="175">
        <v>94191</v>
      </c>
      <c r="M9" s="175"/>
      <c r="N9" s="175"/>
      <c r="O9" s="175">
        <v>20555</v>
      </c>
      <c r="P9" s="175"/>
      <c r="Q9" s="175"/>
      <c r="R9" s="318">
        <v>14084</v>
      </c>
      <c r="S9" s="318"/>
      <c r="T9" s="318"/>
      <c r="U9" s="174">
        <f>SUM(I9:R9)+'(8)課標段階別2'!AD35+'(8)課標段階別2'!AG35+'(8)課標段階別2'!AJ35+'(8)課標段階別2'!AM35</f>
        <v>94314842</v>
      </c>
      <c r="V9" s="174"/>
      <c r="W9" s="174"/>
      <c r="X9" s="175">
        <v>1337340</v>
      </c>
      <c r="Y9" s="174"/>
      <c r="Z9" s="174"/>
      <c r="AA9" s="318">
        <v>84146</v>
      </c>
      <c r="AB9" s="318"/>
      <c r="AC9" s="318"/>
      <c r="AD9" s="463">
        <v>1420522</v>
      </c>
      <c r="AE9" s="318"/>
      <c r="AF9" s="318"/>
      <c r="AG9" s="463">
        <v>2307244</v>
      </c>
      <c r="AH9" s="318"/>
      <c r="AI9" s="318"/>
      <c r="AJ9" s="175">
        <v>1491</v>
      </c>
      <c r="AK9" s="175"/>
      <c r="AL9" s="175"/>
      <c r="AM9" s="318">
        <f t="shared" si="0"/>
        <v>5150743</v>
      </c>
      <c r="AN9" s="318"/>
      <c r="AO9" s="318"/>
      <c r="AP9" s="318">
        <v>7010</v>
      </c>
      <c r="AQ9" s="318"/>
      <c r="AR9" s="318"/>
      <c r="AS9" s="463">
        <v>51866</v>
      </c>
      <c r="AT9" s="318"/>
      <c r="AU9" s="318"/>
      <c r="AV9" s="174">
        <v>50632</v>
      </c>
    </row>
    <row r="10" spans="1:49" ht="17.25" customHeight="1">
      <c r="A10" s="589" t="str">
        <f>'(8)課標段階別2'!A10:B10</f>
        <v xml:space="preserve">　　 〃 </v>
      </c>
      <c r="B10" s="589"/>
      <c r="C10" s="462" t="str">
        <f>'(8)課標段階別2'!C10</f>
        <v>３</v>
      </c>
      <c r="D10" s="595" t="s">
        <v>78</v>
      </c>
      <c r="E10" s="595"/>
      <c r="F10" s="219"/>
      <c r="G10" s="219"/>
      <c r="H10" s="419"/>
      <c r="I10" s="175">
        <v>464765</v>
      </c>
      <c r="J10" s="175"/>
      <c r="K10" s="175"/>
      <c r="L10" s="175">
        <v>171321</v>
      </c>
      <c r="M10" s="175"/>
      <c r="N10" s="175"/>
      <c r="O10" s="175">
        <v>20961</v>
      </c>
      <c r="P10" s="175"/>
      <c r="Q10" s="175"/>
      <c r="R10" s="318">
        <v>22138</v>
      </c>
      <c r="S10" s="318"/>
      <c r="T10" s="318"/>
      <c r="U10" s="174">
        <f>SUM(I10:R10)+'(8)課標段階別2'!AD36+'(8)課標段階別2'!AG36+'(8)課標段階別2'!AJ36+'(8)課標段階別2'!AM36</f>
        <v>94148795</v>
      </c>
      <c r="V10" s="174"/>
      <c r="W10" s="174"/>
      <c r="X10" s="175">
        <v>1348218</v>
      </c>
      <c r="Y10" s="174"/>
      <c r="Z10" s="174"/>
      <c r="AA10" s="318">
        <v>80522</v>
      </c>
      <c r="AB10" s="318"/>
      <c r="AC10" s="318"/>
      <c r="AD10" s="463">
        <v>1622523</v>
      </c>
      <c r="AE10" s="318"/>
      <c r="AF10" s="318"/>
      <c r="AG10" s="463">
        <v>2949339</v>
      </c>
      <c r="AH10" s="318"/>
      <c r="AI10" s="318"/>
      <c r="AJ10" s="175">
        <v>1084</v>
      </c>
      <c r="AK10" s="175"/>
      <c r="AL10" s="175"/>
      <c r="AM10" s="318">
        <f t="shared" si="0"/>
        <v>6001686</v>
      </c>
      <c r="AN10" s="318"/>
      <c r="AO10" s="318"/>
      <c r="AP10" s="318">
        <v>6259</v>
      </c>
      <c r="AQ10" s="318"/>
      <c r="AR10" s="318"/>
      <c r="AS10" s="463">
        <v>48420</v>
      </c>
      <c r="AT10" s="318"/>
      <c r="AU10" s="318"/>
      <c r="AV10" s="174">
        <v>80503</v>
      </c>
    </row>
    <row r="11" spans="1:49" ht="17.25" customHeight="1">
      <c r="A11" s="589" t="str">
        <f>'(8)課標段階別2'!A11:B11</f>
        <v xml:space="preserve">　　 〃 </v>
      </c>
      <c r="B11" s="589"/>
      <c r="C11" s="462" t="str">
        <f>'(8)課標段階別2'!C11</f>
        <v>４</v>
      </c>
      <c r="D11" s="595" t="s">
        <v>78</v>
      </c>
      <c r="E11" s="595"/>
      <c r="F11" s="219"/>
      <c r="G11" s="219"/>
      <c r="H11" s="419"/>
      <c r="I11" s="199">
        <v>385110</v>
      </c>
      <c r="J11" s="199"/>
      <c r="K11" s="199"/>
      <c r="L11" s="199">
        <v>206928</v>
      </c>
      <c r="M11" s="199"/>
      <c r="N11" s="199"/>
      <c r="O11" s="199">
        <v>33563</v>
      </c>
      <c r="P11" s="199"/>
      <c r="Q11" s="199"/>
      <c r="R11" s="199">
        <v>21010</v>
      </c>
      <c r="S11" s="199"/>
      <c r="T11" s="199"/>
      <c r="U11" s="199">
        <f>SUM(I11:R11)+'(8)課標段階別2'!AD37+'(8)課標段階別2'!AG37+'(8)課標段階別2'!AJ37+'(8)課標段階別2'!AM37</f>
        <v>97165095</v>
      </c>
      <c r="V11" s="199"/>
      <c r="W11" s="199"/>
      <c r="X11" s="200">
        <v>1347802</v>
      </c>
      <c r="Y11" s="199"/>
      <c r="Z11" s="199"/>
      <c r="AA11" s="199">
        <v>100837</v>
      </c>
      <c r="AB11" s="199"/>
      <c r="AC11" s="199"/>
      <c r="AD11" s="200">
        <v>1727736</v>
      </c>
      <c r="AE11" s="199"/>
      <c r="AF11" s="199"/>
      <c r="AG11" s="200">
        <v>3806423</v>
      </c>
      <c r="AH11" s="199"/>
      <c r="AI11" s="199"/>
      <c r="AJ11" s="200">
        <v>1360</v>
      </c>
      <c r="AK11" s="200"/>
      <c r="AL11" s="200"/>
      <c r="AM11" s="199">
        <f t="shared" si="0"/>
        <v>6984158</v>
      </c>
      <c r="AN11" s="199"/>
      <c r="AO11" s="199"/>
      <c r="AP11" s="199">
        <v>5577</v>
      </c>
      <c r="AQ11" s="199"/>
      <c r="AR11" s="199"/>
      <c r="AS11" s="199">
        <v>58471</v>
      </c>
      <c r="AT11" s="199"/>
      <c r="AU11" s="199"/>
      <c r="AV11" s="199">
        <v>80970</v>
      </c>
    </row>
    <row r="12" spans="1:49" ht="17.25" customHeight="1">
      <c r="A12" s="589" t="str">
        <f>'(8)課標段階別2'!A12:B12</f>
        <v xml:space="preserve">　　 〃 </v>
      </c>
      <c r="B12" s="589"/>
      <c r="C12" s="462" t="str">
        <f>'(8)課標段階別2'!C12</f>
        <v>５</v>
      </c>
      <c r="D12" s="595" t="s">
        <v>78</v>
      </c>
      <c r="E12" s="595"/>
      <c r="F12" s="219"/>
      <c r="G12" s="219"/>
      <c r="H12" s="419"/>
      <c r="I12" s="199">
        <v>739064</v>
      </c>
      <c r="J12" s="199"/>
      <c r="K12" s="199"/>
      <c r="L12" s="199">
        <v>111947</v>
      </c>
      <c r="M12" s="199"/>
      <c r="N12" s="199"/>
      <c r="O12" s="199">
        <v>31798</v>
      </c>
      <c r="P12" s="199"/>
      <c r="Q12" s="199"/>
      <c r="R12" s="199">
        <v>51682</v>
      </c>
      <c r="S12" s="199"/>
      <c r="T12" s="199"/>
      <c r="U12" s="199">
        <f>SUM(I12:R12)+'(8)課標段階別2'!AD38+'(8)課標段階別2'!AG38+'(8)課標段階別2'!AJ38+'(8)課標段階別2'!AM38</f>
        <v>99654125</v>
      </c>
      <c r="V12" s="199"/>
      <c r="W12" s="199"/>
      <c r="X12" s="200">
        <v>1351014</v>
      </c>
      <c r="Y12" s="199"/>
      <c r="Z12" s="199"/>
      <c r="AA12" s="199">
        <v>110531</v>
      </c>
      <c r="AB12" s="199"/>
      <c r="AC12" s="199"/>
      <c r="AD12" s="200">
        <v>1680706</v>
      </c>
      <c r="AE12" s="199"/>
      <c r="AF12" s="199"/>
      <c r="AG12" s="200">
        <v>4627429</v>
      </c>
      <c r="AH12" s="199"/>
      <c r="AI12" s="199"/>
      <c r="AJ12" s="200">
        <v>1796</v>
      </c>
      <c r="AK12" s="200"/>
      <c r="AL12" s="200"/>
      <c r="AM12" s="199">
        <f t="shared" si="0"/>
        <v>7771476</v>
      </c>
      <c r="AN12" s="199"/>
      <c r="AO12" s="199"/>
      <c r="AP12" s="199">
        <v>5689</v>
      </c>
      <c r="AQ12" s="199"/>
      <c r="AR12" s="199"/>
      <c r="AS12" s="199">
        <v>52218</v>
      </c>
      <c r="AT12" s="199"/>
      <c r="AU12" s="199"/>
      <c r="AV12" s="199">
        <v>52879</v>
      </c>
    </row>
    <row r="13" spans="1:49" ht="4.5" customHeight="1" thickBot="1">
      <c r="A13" s="370"/>
      <c r="B13" s="361"/>
      <c r="C13" s="361"/>
      <c r="D13" s="370"/>
      <c r="E13" s="370"/>
      <c r="F13" s="370"/>
      <c r="G13" s="370"/>
      <c r="H13" s="421"/>
      <c r="I13" s="464"/>
      <c r="J13" s="464"/>
      <c r="K13" s="464"/>
      <c r="L13" s="464"/>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5"/>
      <c r="AK13" s="465"/>
      <c r="AL13" s="465"/>
      <c r="AM13" s="464"/>
      <c r="AN13" s="464"/>
      <c r="AO13" s="464"/>
      <c r="AP13" s="464"/>
      <c r="AQ13" s="464"/>
      <c r="AR13" s="464"/>
      <c r="AS13" s="464"/>
      <c r="AT13" s="464"/>
      <c r="AU13" s="464"/>
      <c r="AV13" s="464"/>
      <c r="AW13" s="370"/>
    </row>
    <row r="14" spans="1:49" ht="18.75" customHeight="1">
      <c r="A14" s="364">
        <v>10</v>
      </c>
      <c r="B14" s="1" t="s">
        <v>241</v>
      </c>
      <c r="C14" s="1" t="s">
        <v>161</v>
      </c>
      <c r="D14" s="1"/>
      <c r="E14" s="1"/>
      <c r="F14" s="1"/>
      <c r="G14" s="1"/>
      <c r="H14" s="419"/>
      <c r="I14" s="177">
        <v>68428</v>
      </c>
      <c r="J14" s="177"/>
      <c r="K14" s="177"/>
      <c r="L14" s="177">
        <v>11410</v>
      </c>
      <c r="M14" s="177"/>
      <c r="N14" s="177"/>
      <c r="O14" s="177">
        <v>1909</v>
      </c>
      <c r="P14" s="177"/>
      <c r="Q14" s="177"/>
      <c r="R14" s="177">
        <v>3509</v>
      </c>
      <c r="S14" s="177"/>
      <c r="T14" s="177"/>
      <c r="U14" s="199">
        <f>SUM(I14:R14)+'(8)課標段階別2'!AD40+'(8)課標段階別2'!AG40+'(8)課標段階別2'!AJ40+'(8)課標段階別2'!AM40</f>
        <v>618421</v>
      </c>
      <c r="V14" s="177"/>
      <c r="W14" s="177"/>
      <c r="X14" s="177">
        <v>28501</v>
      </c>
      <c r="Y14" s="177"/>
      <c r="Z14" s="177"/>
      <c r="AA14" s="177">
        <v>17701</v>
      </c>
      <c r="AB14" s="177"/>
      <c r="AC14" s="177"/>
      <c r="AD14" s="177">
        <v>48</v>
      </c>
      <c r="AE14" s="177"/>
      <c r="AF14" s="177"/>
      <c r="AG14" s="177">
        <v>7990</v>
      </c>
      <c r="AH14" s="177"/>
      <c r="AI14" s="177"/>
      <c r="AJ14" s="117">
        <v>0</v>
      </c>
      <c r="AK14" s="178"/>
      <c r="AL14" s="178"/>
      <c r="AM14" s="177">
        <f t="shared" ref="AM14:AM22" si="1">SUM(X14:AJ14)</f>
        <v>54240</v>
      </c>
      <c r="AN14" s="177"/>
      <c r="AO14" s="177"/>
      <c r="AP14" s="177">
        <v>40</v>
      </c>
      <c r="AQ14" s="177"/>
      <c r="AR14" s="177"/>
      <c r="AS14" s="178">
        <v>1639</v>
      </c>
      <c r="AT14" s="177"/>
      <c r="AU14" s="177"/>
      <c r="AV14" s="177">
        <v>1511</v>
      </c>
    </row>
    <row r="15" spans="1:49" ht="18.75" customHeight="1">
      <c r="A15" s="364">
        <v>10</v>
      </c>
      <c r="B15" s="186" t="s">
        <v>241</v>
      </c>
      <c r="C15" s="186" t="s">
        <v>243</v>
      </c>
      <c r="D15" s="1">
        <v>100</v>
      </c>
      <c r="E15" s="1" t="s">
        <v>31</v>
      </c>
      <c r="F15" s="186" t="s">
        <v>32</v>
      </c>
      <c r="G15" s="186"/>
      <c r="H15" s="466"/>
      <c r="I15" s="178">
        <v>31642</v>
      </c>
      <c r="J15" s="178"/>
      <c r="K15" s="178"/>
      <c r="L15" s="178">
        <v>12764</v>
      </c>
      <c r="M15" s="178"/>
      <c r="N15" s="178"/>
      <c r="O15" s="178">
        <v>2372</v>
      </c>
      <c r="P15" s="178"/>
      <c r="Q15" s="178"/>
      <c r="R15" s="178">
        <v>3501</v>
      </c>
      <c r="S15" s="178"/>
      <c r="T15" s="178"/>
      <c r="U15" s="199">
        <f>SUM(I15:R15)+'(8)課標段階別2'!AD41+'(8)課標段階別2'!AG41+'(8)課標段階別2'!AJ41+'(8)課標段階別2'!AM41</f>
        <v>7804729</v>
      </c>
      <c r="V15" s="177"/>
      <c r="W15" s="177"/>
      <c r="X15" s="177">
        <v>491075</v>
      </c>
      <c r="Y15" s="177"/>
      <c r="Z15" s="177"/>
      <c r="AA15" s="177">
        <v>3616</v>
      </c>
      <c r="AB15" s="177"/>
      <c r="AC15" s="177"/>
      <c r="AD15" s="177">
        <v>100946</v>
      </c>
      <c r="AE15" s="177"/>
      <c r="AF15" s="177"/>
      <c r="AG15" s="177">
        <v>76072</v>
      </c>
      <c r="AH15" s="177"/>
      <c r="AI15" s="177"/>
      <c r="AJ15" s="117">
        <v>24</v>
      </c>
      <c r="AK15" s="178"/>
      <c r="AL15" s="178"/>
      <c r="AM15" s="177">
        <f t="shared" si="1"/>
        <v>671733</v>
      </c>
      <c r="AN15" s="177"/>
      <c r="AO15" s="177"/>
      <c r="AP15" s="178">
        <v>4354</v>
      </c>
      <c r="AQ15" s="178"/>
      <c r="AR15" s="177"/>
      <c r="AS15" s="178">
        <v>5434</v>
      </c>
      <c r="AT15" s="177"/>
      <c r="AU15" s="177"/>
      <c r="AV15" s="178">
        <v>4495</v>
      </c>
    </row>
    <row r="16" spans="1:49" ht="18.75" customHeight="1">
      <c r="A16" s="364">
        <v>100</v>
      </c>
      <c r="B16" s="186" t="s">
        <v>31</v>
      </c>
      <c r="C16" s="211" t="s">
        <v>30</v>
      </c>
      <c r="D16" s="1">
        <v>200</v>
      </c>
      <c r="E16" s="1" t="s">
        <v>31</v>
      </c>
      <c r="F16" s="211" t="s">
        <v>30</v>
      </c>
      <c r="G16" s="211"/>
      <c r="H16" s="467"/>
      <c r="I16" s="177">
        <v>19762</v>
      </c>
      <c r="J16" s="177"/>
      <c r="K16" s="177"/>
      <c r="L16" s="177">
        <v>13681</v>
      </c>
      <c r="M16" s="177"/>
      <c r="N16" s="177"/>
      <c r="O16" s="177">
        <v>2612</v>
      </c>
      <c r="P16" s="177"/>
      <c r="Q16" s="177"/>
      <c r="R16" s="177">
        <v>2968</v>
      </c>
      <c r="S16" s="177"/>
      <c r="T16" s="177"/>
      <c r="U16" s="199">
        <f>SUM(I16:R16)+'(8)課標段階別2'!AD42+'(8)課標段階別2'!AG42+'(8)課標段階別2'!AJ42+'(8)課標段階別2'!AM42</f>
        <v>18079654</v>
      </c>
      <c r="V16" s="177"/>
      <c r="W16" s="177"/>
      <c r="X16" s="177">
        <v>432514</v>
      </c>
      <c r="Y16" s="177"/>
      <c r="Z16" s="177"/>
      <c r="AA16" s="177">
        <v>5872</v>
      </c>
      <c r="AB16" s="177"/>
      <c r="AC16" s="177"/>
      <c r="AD16" s="177">
        <v>659922</v>
      </c>
      <c r="AE16" s="177"/>
      <c r="AF16" s="177"/>
      <c r="AG16" s="177">
        <v>378662</v>
      </c>
      <c r="AH16" s="177"/>
      <c r="AI16" s="177"/>
      <c r="AJ16" s="178">
        <v>148</v>
      </c>
      <c r="AK16" s="178"/>
      <c r="AL16" s="178"/>
      <c r="AM16" s="177">
        <f t="shared" si="1"/>
        <v>1477118</v>
      </c>
      <c r="AN16" s="177"/>
      <c r="AO16" s="177"/>
      <c r="AP16" s="117">
        <v>1295</v>
      </c>
      <c r="AQ16" s="177"/>
      <c r="AR16" s="177"/>
      <c r="AS16" s="178">
        <v>7702</v>
      </c>
      <c r="AT16" s="177"/>
      <c r="AU16" s="177"/>
      <c r="AV16" s="178">
        <v>5534</v>
      </c>
    </row>
    <row r="17" spans="1:49" ht="18.75" customHeight="1">
      <c r="A17" s="364">
        <v>200</v>
      </c>
      <c r="B17" s="186" t="s">
        <v>31</v>
      </c>
      <c r="C17" s="211" t="s">
        <v>30</v>
      </c>
      <c r="D17" s="1">
        <v>300</v>
      </c>
      <c r="E17" s="1" t="s">
        <v>31</v>
      </c>
      <c r="F17" s="211" t="s">
        <v>30</v>
      </c>
      <c r="G17" s="211"/>
      <c r="H17" s="467"/>
      <c r="I17" s="178">
        <v>34326</v>
      </c>
      <c r="J17" s="178"/>
      <c r="K17" s="178"/>
      <c r="L17" s="178">
        <v>9232</v>
      </c>
      <c r="M17" s="178"/>
      <c r="N17" s="178"/>
      <c r="O17" s="178">
        <v>1925</v>
      </c>
      <c r="P17" s="178"/>
      <c r="Q17" s="178"/>
      <c r="R17" s="178">
        <v>5965</v>
      </c>
      <c r="S17" s="178"/>
      <c r="T17" s="178"/>
      <c r="U17" s="199">
        <f>SUM(I17:R17)+'(8)課標段階別2'!AD43+'(8)課標段階別2'!AG43+'(8)課標段階別2'!AJ43+'(8)課標段階別2'!AM43</f>
        <v>16742642</v>
      </c>
      <c r="V17" s="177"/>
      <c r="W17" s="177"/>
      <c r="X17" s="177">
        <v>177156</v>
      </c>
      <c r="Y17" s="177"/>
      <c r="Z17" s="177"/>
      <c r="AA17" s="177">
        <v>4896</v>
      </c>
      <c r="AB17" s="177"/>
      <c r="AC17" s="177"/>
      <c r="AD17" s="177">
        <v>704208</v>
      </c>
      <c r="AE17" s="177"/>
      <c r="AF17" s="177"/>
      <c r="AG17" s="177">
        <v>609885</v>
      </c>
      <c r="AH17" s="177"/>
      <c r="AI17" s="177"/>
      <c r="AJ17" s="178">
        <v>163</v>
      </c>
      <c r="AK17" s="178"/>
      <c r="AL17" s="178"/>
      <c r="AM17" s="177">
        <f t="shared" si="1"/>
        <v>1496308</v>
      </c>
      <c r="AN17" s="177"/>
      <c r="AO17" s="177"/>
      <c r="AP17" s="117">
        <v>0</v>
      </c>
      <c r="AQ17" s="177"/>
      <c r="AR17" s="177"/>
      <c r="AS17" s="178">
        <v>5663</v>
      </c>
      <c r="AT17" s="177"/>
      <c r="AU17" s="177"/>
      <c r="AV17" s="178">
        <v>5151</v>
      </c>
    </row>
    <row r="18" spans="1:49" ht="18.75" customHeight="1">
      <c r="A18" s="364">
        <v>300</v>
      </c>
      <c r="B18" s="186" t="s">
        <v>31</v>
      </c>
      <c r="C18" s="211" t="s">
        <v>30</v>
      </c>
      <c r="D18" s="1">
        <v>400</v>
      </c>
      <c r="E18" s="1" t="s">
        <v>31</v>
      </c>
      <c r="F18" s="211" t="s">
        <v>30</v>
      </c>
      <c r="G18" s="211"/>
      <c r="H18" s="467"/>
      <c r="I18" s="177">
        <v>33034</v>
      </c>
      <c r="J18" s="177"/>
      <c r="K18" s="177"/>
      <c r="L18" s="177">
        <v>6282</v>
      </c>
      <c r="M18" s="177"/>
      <c r="N18" s="177"/>
      <c r="O18" s="177">
        <v>1722</v>
      </c>
      <c r="P18" s="177"/>
      <c r="Q18" s="177"/>
      <c r="R18" s="178">
        <v>2825</v>
      </c>
      <c r="S18" s="178"/>
      <c r="T18" s="178"/>
      <c r="U18" s="199">
        <f>SUM(I18:R18)+'(8)課標段階別2'!AD44+'(8)課標段階別2'!AG44+'(8)課標段階別2'!AJ44+'(8)課標段階別2'!AM44</f>
        <v>12983350</v>
      </c>
      <c r="V18" s="177"/>
      <c r="W18" s="177"/>
      <c r="X18" s="177">
        <v>92672</v>
      </c>
      <c r="Y18" s="177"/>
      <c r="Z18" s="177"/>
      <c r="AA18" s="177">
        <v>5722</v>
      </c>
      <c r="AB18" s="177"/>
      <c r="AC18" s="177"/>
      <c r="AD18" s="177">
        <v>208818</v>
      </c>
      <c r="AE18" s="177"/>
      <c r="AF18" s="177"/>
      <c r="AG18" s="177">
        <v>582897</v>
      </c>
      <c r="AH18" s="177"/>
      <c r="AI18" s="177"/>
      <c r="AJ18" s="178">
        <v>160</v>
      </c>
      <c r="AK18" s="178"/>
      <c r="AL18" s="178"/>
      <c r="AM18" s="177">
        <f>SUM(X18:AJ18)</f>
        <v>890269</v>
      </c>
      <c r="AN18" s="177"/>
      <c r="AO18" s="177"/>
      <c r="AP18" s="117">
        <v>0</v>
      </c>
      <c r="AQ18" s="177"/>
      <c r="AR18" s="177"/>
      <c r="AS18" s="178">
        <v>4753</v>
      </c>
      <c r="AT18" s="177"/>
      <c r="AU18" s="177"/>
      <c r="AV18" s="178">
        <v>3744</v>
      </c>
    </row>
    <row r="19" spans="1:49" ht="18.75" customHeight="1">
      <c r="A19" s="364">
        <v>400</v>
      </c>
      <c r="B19" s="186" t="s">
        <v>31</v>
      </c>
      <c r="C19" s="211" t="s">
        <v>30</v>
      </c>
      <c r="D19" s="1">
        <v>550</v>
      </c>
      <c r="E19" s="1" t="s">
        <v>31</v>
      </c>
      <c r="F19" s="211" t="s">
        <v>30</v>
      </c>
      <c r="G19" s="211"/>
      <c r="H19" s="467"/>
      <c r="I19" s="177">
        <v>20905</v>
      </c>
      <c r="J19" s="177"/>
      <c r="K19" s="177"/>
      <c r="L19" s="177">
        <v>9492</v>
      </c>
      <c r="M19" s="177"/>
      <c r="N19" s="177"/>
      <c r="O19" s="177">
        <v>1624</v>
      </c>
      <c r="P19" s="177"/>
      <c r="Q19" s="177"/>
      <c r="R19" s="178">
        <v>3074</v>
      </c>
      <c r="S19" s="178"/>
      <c r="T19" s="178"/>
      <c r="U19" s="199">
        <f>SUM(I19:R19)+'(8)課標段階別2'!AD45+'(8)課標段階別2'!AG45+'(8)課標段階別2'!AJ45+'(8)課標段階別2'!AM45</f>
        <v>12456558</v>
      </c>
      <c r="V19" s="177"/>
      <c r="W19" s="177"/>
      <c r="X19" s="177">
        <v>66382</v>
      </c>
      <c r="Y19" s="177"/>
      <c r="Z19" s="177"/>
      <c r="AA19" s="177">
        <v>7565</v>
      </c>
      <c r="AB19" s="177"/>
      <c r="AC19" s="177"/>
      <c r="AD19" s="177">
        <v>6570</v>
      </c>
      <c r="AE19" s="177"/>
      <c r="AF19" s="177"/>
      <c r="AG19" s="177">
        <v>648764</v>
      </c>
      <c r="AH19" s="177"/>
      <c r="AI19" s="177"/>
      <c r="AJ19" s="178">
        <v>420</v>
      </c>
      <c r="AK19" s="178"/>
      <c r="AL19" s="178"/>
      <c r="AM19" s="177">
        <f t="shared" si="1"/>
        <v>729701</v>
      </c>
      <c r="AN19" s="177"/>
      <c r="AO19" s="177"/>
      <c r="AP19" s="117">
        <v>0</v>
      </c>
      <c r="AQ19" s="178"/>
      <c r="AR19" s="177"/>
      <c r="AS19" s="178">
        <v>5615</v>
      </c>
      <c r="AT19" s="177"/>
      <c r="AU19" s="177"/>
      <c r="AV19" s="178">
        <v>5183</v>
      </c>
    </row>
    <row r="20" spans="1:49" ht="18.75" customHeight="1">
      <c r="A20" s="364">
        <v>550</v>
      </c>
      <c r="B20" s="186" t="s">
        <v>31</v>
      </c>
      <c r="C20" s="211" t="s">
        <v>30</v>
      </c>
      <c r="D20" s="1">
        <v>700</v>
      </c>
      <c r="E20" s="1" t="s">
        <v>31</v>
      </c>
      <c r="F20" s="211" t="s">
        <v>30</v>
      </c>
      <c r="G20" s="211"/>
      <c r="H20" s="467"/>
      <c r="I20" s="177">
        <v>23649</v>
      </c>
      <c r="J20" s="177"/>
      <c r="K20" s="177"/>
      <c r="L20" s="177">
        <v>7507</v>
      </c>
      <c r="M20" s="177"/>
      <c r="N20" s="177"/>
      <c r="O20" s="177">
        <v>2190</v>
      </c>
      <c r="P20" s="177"/>
      <c r="Q20" s="177"/>
      <c r="R20" s="178">
        <v>1323</v>
      </c>
      <c r="S20" s="178"/>
      <c r="T20" s="178"/>
      <c r="U20" s="199">
        <f>SUM(I20:R20)+'(8)課標段階別2'!AD46+'(8)課標段階別2'!AG46+'(8)課標段階別2'!AJ46+'(8)課標段階別2'!AM46</f>
        <v>6087548</v>
      </c>
      <c r="V20" s="177"/>
      <c r="W20" s="177"/>
      <c r="X20" s="177">
        <v>24136</v>
      </c>
      <c r="Y20" s="177"/>
      <c r="Z20" s="177"/>
      <c r="AA20" s="177">
        <v>5428</v>
      </c>
      <c r="AB20" s="177"/>
      <c r="AC20" s="177"/>
      <c r="AD20" s="178">
        <v>109</v>
      </c>
      <c r="AE20" s="177"/>
      <c r="AF20" s="177"/>
      <c r="AG20" s="177">
        <v>368946</v>
      </c>
      <c r="AH20" s="177"/>
      <c r="AI20" s="177"/>
      <c r="AJ20" s="117">
        <v>22</v>
      </c>
      <c r="AK20" s="178"/>
      <c r="AL20" s="178"/>
      <c r="AM20" s="177">
        <f t="shared" si="1"/>
        <v>398641</v>
      </c>
      <c r="AN20" s="177"/>
      <c r="AO20" s="177"/>
      <c r="AP20" s="117">
        <v>0</v>
      </c>
      <c r="AQ20" s="178"/>
      <c r="AR20" s="177"/>
      <c r="AS20" s="178">
        <v>3900</v>
      </c>
      <c r="AT20" s="177"/>
      <c r="AU20" s="177"/>
      <c r="AV20" s="178">
        <v>4628</v>
      </c>
    </row>
    <row r="21" spans="1:49" ht="18.75" customHeight="1">
      <c r="A21" s="364">
        <v>700</v>
      </c>
      <c r="B21" s="186" t="s">
        <v>31</v>
      </c>
      <c r="C21" s="211" t="s">
        <v>30</v>
      </c>
      <c r="D21" s="1">
        <v>1000</v>
      </c>
      <c r="E21" s="1" t="s">
        <v>31</v>
      </c>
      <c r="F21" s="211" t="s">
        <v>30</v>
      </c>
      <c r="G21" s="211"/>
      <c r="H21" s="467"/>
      <c r="I21" s="177">
        <v>34071</v>
      </c>
      <c r="J21" s="177"/>
      <c r="K21" s="177"/>
      <c r="L21" s="177">
        <v>8489</v>
      </c>
      <c r="M21" s="177"/>
      <c r="N21" s="177"/>
      <c r="O21" s="177">
        <v>1534</v>
      </c>
      <c r="P21" s="177"/>
      <c r="Q21" s="177"/>
      <c r="R21" s="178">
        <v>4378</v>
      </c>
      <c r="S21" s="178"/>
      <c r="T21" s="178"/>
      <c r="U21" s="199">
        <f>SUM(I21:R21)+'(8)課標段階別2'!AD47+'(8)課標段階別2'!AG47+'(8)課標段階別2'!AJ47+'(8)課標段階別2'!AM47</f>
        <v>7210305</v>
      </c>
      <c r="V21" s="177"/>
      <c r="W21" s="177"/>
      <c r="X21" s="177">
        <v>21322</v>
      </c>
      <c r="Y21" s="177"/>
      <c r="Z21" s="177"/>
      <c r="AA21" s="177">
        <v>6904</v>
      </c>
      <c r="AB21" s="177"/>
      <c r="AC21" s="177"/>
      <c r="AD21" s="178">
        <v>85</v>
      </c>
      <c r="AE21" s="177"/>
      <c r="AF21" s="177"/>
      <c r="AG21" s="177">
        <v>509483</v>
      </c>
      <c r="AH21" s="177"/>
      <c r="AI21" s="177"/>
      <c r="AJ21" s="178">
        <v>428</v>
      </c>
      <c r="AK21" s="178"/>
      <c r="AL21" s="178"/>
      <c r="AM21" s="177">
        <f t="shared" si="1"/>
        <v>538222</v>
      </c>
      <c r="AN21" s="177"/>
      <c r="AO21" s="177"/>
      <c r="AP21" s="117">
        <v>0</v>
      </c>
      <c r="AQ21" s="178"/>
      <c r="AR21" s="177"/>
      <c r="AS21" s="178">
        <v>2725</v>
      </c>
      <c r="AT21" s="177"/>
      <c r="AU21" s="177"/>
      <c r="AV21" s="178">
        <v>5090</v>
      </c>
    </row>
    <row r="22" spans="1:49" ht="18.75" customHeight="1" thickBot="1">
      <c r="A22" s="367">
        <v>1000</v>
      </c>
      <c r="B22" s="195" t="s">
        <v>31</v>
      </c>
      <c r="C22" s="368" t="s">
        <v>33</v>
      </c>
      <c r="D22" s="115"/>
      <c r="E22" s="115"/>
      <c r="F22" s="361"/>
      <c r="G22" s="361"/>
      <c r="H22" s="468"/>
      <c r="I22" s="179">
        <v>473247</v>
      </c>
      <c r="J22" s="179"/>
      <c r="K22" s="179"/>
      <c r="L22" s="179">
        <v>33090</v>
      </c>
      <c r="M22" s="179"/>
      <c r="N22" s="179"/>
      <c r="O22" s="179">
        <v>15910</v>
      </c>
      <c r="P22" s="179"/>
      <c r="Q22" s="179"/>
      <c r="R22" s="179">
        <v>24139</v>
      </c>
      <c r="S22" s="179"/>
      <c r="T22" s="179"/>
      <c r="U22" s="199">
        <f>SUM(I22:R22)+'(8)課標段階別2'!AD48+'(8)課標段階別2'!AG48+'(8)課標段階別2'!AJ48+'(8)課標段階別2'!AM48</f>
        <v>17670918</v>
      </c>
      <c r="V22" s="179"/>
      <c r="W22" s="179"/>
      <c r="X22" s="179">
        <v>17256</v>
      </c>
      <c r="Y22" s="179"/>
      <c r="Z22" s="179"/>
      <c r="AA22" s="179">
        <v>52827</v>
      </c>
      <c r="AB22" s="179"/>
      <c r="AC22" s="179"/>
      <c r="AD22" s="180">
        <v>0</v>
      </c>
      <c r="AE22" s="179"/>
      <c r="AF22" s="179"/>
      <c r="AG22" s="179">
        <v>1444730</v>
      </c>
      <c r="AH22" s="179"/>
      <c r="AI22" s="179"/>
      <c r="AJ22" s="180">
        <v>431</v>
      </c>
      <c r="AK22" s="180"/>
      <c r="AL22" s="180"/>
      <c r="AM22" s="179">
        <f t="shared" si="1"/>
        <v>1515244</v>
      </c>
      <c r="AN22" s="179"/>
      <c r="AO22" s="179"/>
      <c r="AP22" s="119">
        <v>0</v>
      </c>
      <c r="AQ22" s="180"/>
      <c r="AR22" s="179"/>
      <c r="AS22" s="180">
        <v>14787</v>
      </c>
      <c r="AT22" s="179"/>
      <c r="AU22" s="179"/>
      <c r="AV22" s="180">
        <v>17543</v>
      </c>
      <c r="AW22" s="370"/>
    </row>
    <row r="23" spans="1:49" ht="15.75" customHeight="1">
      <c r="A23" s="449"/>
      <c r="U23" s="469"/>
    </row>
    <row r="24" spans="1:49" ht="15.75" customHeight="1">
      <c r="A24" s="449"/>
    </row>
    <row r="25" spans="1:49" ht="15.75" customHeight="1" thickBot="1">
      <c r="A25" s="370"/>
      <c r="B25" s="370"/>
      <c r="C25" s="370"/>
      <c r="D25" s="370"/>
      <c r="E25" s="370"/>
      <c r="F25" s="370"/>
      <c r="G25" s="370"/>
      <c r="H25" s="370"/>
      <c r="I25" s="370"/>
      <c r="J25" s="370"/>
      <c r="K25" s="370"/>
      <c r="L25" s="370"/>
      <c r="M25" s="370"/>
      <c r="N25" s="370"/>
      <c r="O25" s="370"/>
    </row>
    <row r="26" spans="1:49" ht="15.75" customHeight="1">
      <c r="A26" s="469"/>
      <c r="B26" s="469"/>
      <c r="C26" s="469"/>
      <c r="D26" s="608" t="s">
        <v>25</v>
      </c>
      <c r="E26" s="608"/>
      <c r="F26" s="608"/>
      <c r="G26" s="470"/>
      <c r="H26" s="471"/>
      <c r="I26" s="603" t="s">
        <v>188</v>
      </c>
      <c r="J26" s="603"/>
      <c r="K26" s="603"/>
      <c r="L26" s="603"/>
      <c r="M26" s="603"/>
      <c r="N26" s="603"/>
      <c r="O26" s="603"/>
      <c r="P26" s="603"/>
      <c r="Q26" s="472"/>
      <c r="R26" s="472"/>
      <c r="S26" s="472"/>
      <c r="T26" s="472"/>
    </row>
    <row r="27" spans="1:49" ht="15.75" customHeight="1">
      <c r="A27" s="219"/>
      <c r="B27" s="219"/>
      <c r="C27" s="219"/>
      <c r="D27" s="589"/>
      <c r="E27" s="589"/>
      <c r="F27" s="589"/>
      <c r="G27" s="387"/>
      <c r="H27" s="388"/>
      <c r="I27" s="604" t="s">
        <v>57</v>
      </c>
      <c r="J27" s="604"/>
      <c r="K27" s="604"/>
      <c r="L27" s="604"/>
      <c r="M27" s="231"/>
      <c r="N27" s="4"/>
      <c r="O27" s="606" t="s">
        <v>1</v>
      </c>
      <c r="P27" s="395"/>
      <c r="Q27" s="395"/>
      <c r="R27" s="395"/>
      <c r="S27" s="395"/>
      <c r="T27" s="395"/>
    </row>
    <row r="28" spans="1:49" ht="15.75" customHeight="1">
      <c r="A28" s="587" t="str">
        <f>A4</f>
        <v>課税標準の段階</v>
      </c>
      <c r="B28" s="587"/>
      <c r="C28" s="587"/>
      <c r="D28" s="587"/>
      <c r="E28" s="387"/>
      <c r="F28" s="387"/>
      <c r="G28" s="387"/>
      <c r="H28" s="473"/>
      <c r="I28" s="605" t="s">
        <v>118</v>
      </c>
      <c r="J28" s="3"/>
      <c r="K28" s="4"/>
      <c r="L28" s="605" t="s">
        <v>119</v>
      </c>
      <c r="M28" s="3"/>
      <c r="N28" s="2"/>
      <c r="O28" s="595"/>
      <c r="P28" s="395"/>
      <c r="Q28" s="395"/>
      <c r="R28" s="395"/>
      <c r="S28" s="395"/>
      <c r="T28" s="395"/>
    </row>
    <row r="29" spans="1:49" ht="15.75" customHeight="1">
      <c r="A29" s="588"/>
      <c r="B29" s="588"/>
      <c r="C29" s="588"/>
      <c r="D29" s="588"/>
      <c r="E29" s="386"/>
      <c r="F29" s="386"/>
      <c r="G29" s="386"/>
      <c r="H29" s="407"/>
      <c r="I29" s="578"/>
      <c r="J29" s="411"/>
      <c r="K29" s="412"/>
      <c r="L29" s="578"/>
      <c r="M29" s="411"/>
      <c r="N29" s="412"/>
      <c r="O29" s="607"/>
      <c r="P29" s="358"/>
      <c r="Q29" s="353"/>
      <c r="R29" s="353"/>
      <c r="S29" s="353"/>
      <c r="T29" s="353"/>
    </row>
    <row r="30" spans="1:49" ht="4.5" customHeight="1">
      <c r="A30" s="1"/>
      <c r="B30" s="219"/>
      <c r="C30" s="219"/>
      <c r="D30" s="219"/>
      <c r="E30" s="219"/>
      <c r="F30" s="219"/>
      <c r="G30" s="219"/>
      <c r="H30" s="419"/>
      <c r="I30" s="395"/>
      <c r="J30" s="395"/>
      <c r="K30" s="395"/>
      <c r="L30" s="395"/>
      <c r="M30" s="395"/>
      <c r="N30" s="395"/>
      <c r="O30" s="353"/>
      <c r="P30" s="353"/>
      <c r="Q30" s="353"/>
      <c r="R30" s="353"/>
      <c r="S30" s="353"/>
      <c r="T30" s="353"/>
    </row>
    <row r="31" spans="1:49" ht="16.5" customHeight="1">
      <c r="A31" s="589" t="str">
        <f>'(8)課標段階別2'!A7:B7</f>
        <v>平　成</v>
      </c>
      <c r="B31" s="589"/>
      <c r="C31" s="462">
        <f>'(8)課標段階別2'!C7</f>
        <v>30</v>
      </c>
      <c r="D31" s="595" t="s">
        <v>78</v>
      </c>
      <c r="E31" s="595"/>
      <c r="F31" s="474"/>
      <c r="G31" s="219"/>
      <c r="H31" s="419"/>
      <c r="I31" s="174">
        <v>84645160</v>
      </c>
      <c r="J31" s="174"/>
      <c r="K31" s="174"/>
      <c r="L31" s="174">
        <v>2272166</v>
      </c>
      <c r="M31" s="174"/>
      <c r="N31" s="174"/>
      <c r="O31" s="174">
        <f t="shared" ref="O31:O36" si="2">SUM(I31:L31)</f>
        <v>86917326</v>
      </c>
      <c r="P31" s="1"/>
      <c r="Q31" s="1"/>
      <c r="R31" s="46"/>
      <c r="S31" s="46"/>
      <c r="T31" s="46"/>
    </row>
    <row r="32" spans="1:49" ht="16.5" customHeight="1">
      <c r="A32" s="589" t="str">
        <f>'(8)課標段階別2'!A8:B8</f>
        <v>令　和</v>
      </c>
      <c r="B32" s="589"/>
      <c r="C32" s="462" t="str">
        <f>'(8)課標段階別2'!C8</f>
        <v>元</v>
      </c>
      <c r="D32" s="595" t="s">
        <v>78</v>
      </c>
      <c r="E32" s="595"/>
      <c r="F32" s="474"/>
      <c r="G32" s="219"/>
      <c r="H32" s="419"/>
      <c r="I32" s="174">
        <v>85626241</v>
      </c>
      <c r="J32" s="174"/>
      <c r="K32" s="174"/>
      <c r="L32" s="174">
        <v>2456428</v>
      </c>
      <c r="M32" s="174"/>
      <c r="N32" s="174"/>
      <c r="O32" s="174">
        <f t="shared" si="2"/>
        <v>88082669</v>
      </c>
      <c r="P32" s="1"/>
      <c r="Q32" s="1"/>
      <c r="R32" s="46"/>
      <c r="S32" s="46"/>
      <c r="T32" s="46"/>
    </row>
    <row r="33" spans="1:24" ht="16.5" customHeight="1">
      <c r="A33" s="589" t="str">
        <f>'(8)課標段階別2'!A9:B9</f>
        <v xml:space="preserve">　　 〃 </v>
      </c>
      <c r="B33" s="589"/>
      <c r="C33" s="462" t="str">
        <f>'(8)課標段階別2'!C9</f>
        <v>２</v>
      </c>
      <c r="D33" s="595" t="s">
        <v>78</v>
      </c>
      <c r="E33" s="595"/>
      <c r="F33" s="474"/>
      <c r="G33" s="219"/>
      <c r="H33" s="419"/>
      <c r="I33" s="174">
        <v>86527208</v>
      </c>
      <c r="J33" s="174"/>
      <c r="K33" s="174"/>
      <c r="L33" s="174">
        <v>2527383</v>
      </c>
      <c r="M33" s="174"/>
      <c r="N33" s="174"/>
      <c r="O33" s="174">
        <f t="shared" si="2"/>
        <v>89054591</v>
      </c>
      <c r="P33" s="1"/>
      <c r="Q33" s="1"/>
      <c r="R33" s="46"/>
      <c r="S33" s="46"/>
      <c r="T33" s="46"/>
    </row>
    <row r="34" spans="1:24" ht="16.5" customHeight="1">
      <c r="A34" s="589" t="str">
        <f>'(8)課標段階別2'!A10:B10</f>
        <v xml:space="preserve">　　 〃 </v>
      </c>
      <c r="B34" s="589"/>
      <c r="C34" s="462" t="str">
        <f>'(8)課標段階別2'!C10</f>
        <v>３</v>
      </c>
      <c r="D34" s="595" t="s">
        <v>78</v>
      </c>
      <c r="E34" s="595"/>
      <c r="F34" s="474"/>
      <c r="G34" s="219"/>
      <c r="H34" s="419"/>
      <c r="I34" s="174">
        <v>85339802</v>
      </c>
      <c r="J34" s="174"/>
      <c r="K34" s="174"/>
      <c r="L34" s="174">
        <v>2672076</v>
      </c>
      <c r="M34" s="174"/>
      <c r="N34" s="174"/>
      <c r="O34" s="174">
        <f t="shared" si="2"/>
        <v>88011878</v>
      </c>
      <c r="P34" s="1"/>
      <c r="Q34" s="1"/>
      <c r="R34" s="46"/>
      <c r="S34" s="46"/>
      <c r="T34" s="46"/>
    </row>
    <row r="35" spans="1:24" ht="16.5" customHeight="1">
      <c r="A35" s="589" t="str">
        <f>'(8)課標段階別2'!A11:B11</f>
        <v xml:space="preserve">　　 〃 </v>
      </c>
      <c r="B35" s="589"/>
      <c r="C35" s="462" t="str">
        <f>'(8)課標段階別2'!C11</f>
        <v>４</v>
      </c>
      <c r="D35" s="595" t="s">
        <v>78</v>
      </c>
      <c r="E35" s="595"/>
      <c r="F35" s="474"/>
      <c r="G35" s="219"/>
      <c r="H35" s="419"/>
      <c r="I35" s="199">
        <v>87267477</v>
      </c>
      <c r="J35" s="199"/>
      <c r="K35" s="199"/>
      <c r="L35" s="199">
        <v>2768398</v>
      </c>
      <c r="M35" s="199"/>
      <c r="N35" s="199"/>
      <c r="O35" s="199">
        <f t="shared" si="2"/>
        <v>90035875</v>
      </c>
      <c r="P35" s="1"/>
      <c r="Q35" s="1"/>
      <c r="R35" s="46"/>
      <c r="S35" s="46"/>
      <c r="T35" s="46"/>
    </row>
    <row r="36" spans="1:24" ht="16.5" customHeight="1">
      <c r="A36" s="589" t="str">
        <f>'(8)課標段階別2'!A12:B12</f>
        <v xml:space="preserve">　　 〃 </v>
      </c>
      <c r="B36" s="589"/>
      <c r="C36" s="462" t="str">
        <f>'(8)課標段階別2'!C12</f>
        <v>５</v>
      </c>
      <c r="D36" s="595" t="s">
        <v>78</v>
      </c>
      <c r="E36" s="595"/>
      <c r="F36" s="474"/>
      <c r="G36" s="219"/>
      <c r="H36" s="419"/>
      <c r="I36" s="199">
        <v>89001406</v>
      </c>
      <c r="J36" s="199"/>
      <c r="K36" s="199"/>
      <c r="L36" s="199">
        <v>2770279</v>
      </c>
      <c r="M36" s="199"/>
      <c r="N36" s="199"/>
      <c r="O36" s="199">
        <f t="shared" si="2"/>
        <v>91771685</v>
      </c>
      <c r="P36" s="5"/>
      <c r="Q36" s="5"/>
      <c r="R36" s="5"/>
      <c r="S36" s="5"/>
      <c r="T36" s="5"/>
      <c r="X36" s="219"/>
    </row>
    <row r="37" spans="1:24" ht="4.5" customHeight="1" thickBot="1">
      <c r="A37" s="370"/>
      <c r="B37" s="361"/>
      <c r="C37" s="361"/>
      <c r="D37" s="370"/>
      <c r="E37" s="370"/>
      <c r="F37" s="370"/>
      <c r="G37" s="370"/>
      <c r="H37" s="421"/>
      <c r="I37" s="464"/>
      <c r="J37" s="464"/>
      <c r="K37" s="464"/>
      <c r="L37" s="464"/>
      <c r="M37" s="464"/>
      <c r="N37" s="464"/>
      <c r="O37" s="464"/>
      <c r="P37" s="217"/>
      <c r="Q37" s="12"/>
      <c r="R37" s="12"/>
      <c r="S37" s="12"/>
      <c r="T37" s="12"/>
    </row>
    <row r="38" spans="1:24" ht="18" customHeight="1">
      <c r="A38" s="364">
        <v>10</v>
      </c>
      <c r="B38" s="1" t="s">
        <v>241</v>
      </c>
      <c r="C38" s="1" t="s">
        <v>161</v>
      </c>
      <c r="D38" s="1"/>
      <c r="E38" s="1"/>
      <c r="F38" s="1"/>
      <c r="G38" s="1"/>
      <c r="H38" s="419"/>
      <c r="I38" s="174">
        <v>541900</v>
      </c>
      <c r="J38" s="174"/>
      <c r="K38" s="174"/>
      <c r="L38" s="174">
        <v>19091</v>
      </c>
      <c r="M38" s="174"/>
      <c r="N38" s="174"/>
      <c r="O38" s="174">
        <f t="shared" ref="O38:O46" si="3">SUM(I38:L38)</f>
        <v>560991</v>
      </c>
      <c r="P38" s="1"/>
      <c r="Q38" s="1"/>
      <c r="R38" s="1"/>
      <c r="S38" s="1"/>
      <c r="T38" s="1"/>
    </row>
    <row r="39" spans="1:24" ht="18" customHeight="1">
      <c r="A39" s="364">
        <v>10</v>
      </c>
      <c r="B39" s="186" t="s">
        <v>241</v>
      </c>
      <c r="C39" s="186" t="s">
        <v>243</v>
      </c>
      <c r="D39" s="1">
        <v>100</v>
      </c>
      <c r="E39" s="1" t="s">
        <v>31</v>
      </c>
      <c r="F39" s="186" t="s">
        <v>32</v>
      </c>
      <c r="G39" s="186"/>
      <c r="H39" s="466"/>
      <c r="I39" s="174">
        <v>7002505</v>
      </c>
      <c r="J39" s="174"/>
      <c r="K39" s="174"/>
      <c r="L39" s="174">
        <v>116030</v>
      </c>
      <c r="M39" s="174"/>
      <c r="N39" s="174"/>
      <c r="O39" s="174">
        <f>SUM(I39:L39)</f>
        <v>7118535</v>
      </c>
      <c r="P39" s="1"/>
      <c r="Q39" s="1"/>
      <c r="R39" s="1"/>
      <c r="S39" s="1"/>
      <c r="T39" s="1"/>
    </row>
    <row r="40" spans="1:24" ht="18" customHeight="1">
      <c r="A40" s="364">
        <v>100</v>
      </c>
      <c r="B40" s="186" t="s">
        <v>31</v>
      </c>
      <c r="C40" s="211" t="s">
        <v>30</v>
      </c>
      <c r="D40" s="1">
        <v>200</v>
      </c>
      <c r="E40" s="1" t="s">
        <v>31</v>
      </c>
      <c r="F40" s="211" t="s">
        <v>30</v>
      </c>
      <c r="G40" s="211"/>
      <c r="H40" s="467"/>
      <c r="I40" s="174">
        <v>15936125</v>
      </c>
      <c r="J40" s="174"/>
      <c r="K40" s="174"/>
      <c r="L40" s="175">
        <v>651880</v>
      </c>
      <c r="M40" s="174"/>
      <c r="N40" s="174"/>
      <c r="O40" s="174">
        <f t="shared" si="3"/>
        <v>16588005</v>
      </c>
      <c r="P40" s="1"/>
      <c r="Q40" s="1"/>
      <c r="R40" s="1"/>
      <c r="S40" s="1"/>
      <c r="T40" s="1"/>
    </row>
    <row r="41" spans="1:24" ht="18" customHeight="1">
      <c r="A41" s="364">
        <v>200</v>
      </c>
      <c r="B41" s="186" t="s">
        <v>31</v>
      </c>
      <c r="C41" s="211" t="s">
        <v>30</v>
      </c>
      <c r="D41" s="1">
        <v>300</v>
      </c>
      <c r="E41" s="1" t="s">
        <v>31</v>
      </c>
      <c r="F41" s="211" t="s">
        <v>30</v>
      </c>
      <c r="G41" s="211">
        <v>2</v>
      </c>
      <c r="H41" s="467">
        <v>3</v>
      </c>
      <c r="I41" s="174">
        <v>14008551</v>
      </c>
      <c r="J41" s="174"/>
      <c r="K41" s="174"/>
      <c r="L41" s="175">
        <v>1226969</v>
      </c>
      <c r="M41" s="174"/>
      <c r="N41" s="174"/>
      <c r="O41" s="174">
        <f>SUM(I41:L41)</f>
        <v>15235520</v>
      </c>
      <c r="P41" s="1"/>
      <c r="Q41" s="1"/>
      <c r="R41" s="1"/>
      <c r="S41" s="1"/>
      <c r="T41" s="1"/>
    </row>
    <row r="42" spans="1:24" ht="18" customHeight="1">
      <c r="A42" s="364">
        <v>300</v>
      </c>
      <c r="B42" s="186" t="s">
        <v>31</v>
      </c>
      <c r="C42" s="211" t="s">
        <v>30</v>
      </c>
      <c r="D42" s="1">
        <v>400</v>
      </c>
      <c r="E42" s="1" t="s">
        <v>31</v>
      </c>
      <c r="F42" s="211" t="s">
        <v>30</v>
      </c>
      <c r="G42" s="211"/>
      <c r="H42" s="467"/>
      <c r="I42" s="174">
        <v>11386167</v>
      </c>
      <c r="J42" s="174"/>
      <c r="K42" s="174"/>
      <c r="L42" s="175">
        <v>698417</v>
      </c>
      <c r="M42" s="174"/>
      <c r="N42" s="174"/>
      <c r="O42" s="174">
        <f t="shared" si="3"/>
        <v>12084584</v>
      </c>
      <c r="P42" s="1"/>
      <c r="Q42" s="1"/>
      <c r="R42" s="1"/>
      <c r="S42" s="1"/>
      <c r="T42" s="1"/>
    </row>
    <row r="43" spans="1:24" ht="18" customHeight="1">
      <c r="A43" s="364">
        <v>400</v>
      </c>
      <c r="B43" s="186" t="s">
        <v>31</v>
      </c>
      <c r="C43" s="211" t="s">
        <v>30</v>
      </c>
      <c r="D43" s="1">
        <v>550</v>
      </c>
      <c r="E43" s="1" t="s">
        <v>31</v>
      </c>
      <c r="F43" s="211" t="s">
        <v>30</v>
      </c>
      <c r="G43" s="211"/>
      <c r="H43" s="467"/>
      <c r="I43" s="174">
        <v>11658470</v>
      </c>
      <c r="J43" s="174"/>
      <c r="K43" s="174"/>
      <c r="L43" s="175">
        <v>57589</v>
      </c>
      <c r="M43" s="174"/>
      <c r="N43" s="174"/>
      <c r="O43" s="174">
        <f t="shared" si="3"/>
        <v>11716059</v>
      </c>
      <c r="P43" s="1"/>
      <c r="Q43" s="1"/>
      <c r="R43" s="1"/>
      <c r="S43" s="1"/>
      <c r="T43" s="1"/>
    </row>
    <row r="44" spans="1:24" ht="18" customHeight="1">
      <c r="A44" s="364">
        <v>550</v>
      </c>
      <c r="B44" s="186" t="s">
        <v>31</v>
      </c>
      <c r="C44" s="211" t="s">
        <v>30</v>
      </c>
      <c r="D44" s="1">
        <v>700</v>
      </c>
      <c r="E44" s="1" t="s">
        <v>31</v>
      </c>
      <c r="F44" s="211" t="s">
        <v>30</v>
      </c>
      <c r="G44" s="211"/>
      <c r="H44" s="467"/>
      <c r="I44" s="174">
        <v>5680076</v>
      </c>
      <c r="J44" s="174"/>
      <c r="K44" s="174"/>
      <c r="L44" s="117">
        <v>303</v>
      </c>
      <c r="M44" s="174"/>
      <c r="N44" s="174"/>
      <c r="O44" s="174">
        <f t="shared" si="3"/>
        <v>5680379</v>
      </c>
      <c r="P44" s="1"/>
      <c r="Q44" s="1"/>
      <c r="R44" s="1"/>
      <c r="S44" s="1"/>
      <c r="T44" s="1"/>
    </row>
    <row r="45" spans="1:24" ht="18" customHeight="1">
      <c r="A45" s="364">
        <v>700</v>
      </c>
      <c r="B45" s="186" t="s">
        <v>31</v>
      </c>
      <c r="C45" s="211" t="s">
        <v>30</v>
      </c>
      <c r="D45" s="1">
        <v>1000</v>
      </c>
      <c r="E45" s="1" t="s">
        <v>31</v>
      </c>
      <c r="F45" s="211" t="s">
        <v>30</v>
      </c>
      <c r="G45" s="211"/>
      <c r="H45" s="467"/>
      <c r="I45" s="174">
        <v>6664268</v>
      </c>
      <c r="J45" s="174"/>
      <c r="K45" s="174"/>
      <c r="L45" s="117">
        <v>0</v>
      </c>
      <c r="M45" s="174"/>
      <c r="N45" s="174"/>
      <c r="O45" s="174">
        <f t="shared" si="3"/>
        <v>6664268</v>
      </c>
      <c r="P45" s="1"/>
      <c r="Q45" s="1"/>
      <c r="R45" s="1"/>
      <c r="S45" s="1"/>
      <c r="T45" s="1"/>
    </row>
    <row r="46" spans="1:24" ht="18" customHeight="1" thickBot="1">
      <c r="A46" s="367">
        <v>1000</v>
      </c>
      <c r="B46" s="195" t="s">
        <v>31</v>
      </c>
      <c r="C46" s="368" t="s">
        <v>33</v>
      </c>
      <c r="D46" s="115"/>
      <c r="E46" s="115"/>
      <c r="F46" s="361"/>
      <c r="G46" s="361"/>
      <c r="H46" s="468"/>
      <c r="I46" s="176">
        <v>16123344</v>
      </c>
      <c r="J46" s="176"/>
      <c r="K46" s="176"/>
      <c r="L46" s="119">
        <v>0</v>
      </c>
      <c r="M46" s="176"/>
      <c r="N46" s="176"/>
      <c r="O46" s="176">
        <f t="shared" si="3"/>
        <v>16123344</v>
      </c>
      <c r="P46" s="115"/>
      <c r="Q46" s="1"/>
      <c r="R46" s="1"/>
      <c r="S46" s="1"/>
      <c r="T46" s="1"/>
    </row>
    <row r="47" spans="1:24" ht="15.75" customHeight="1"/>
    <row r="48" spans="1:24" ht="15.75" customHeight="1"/>
    <row r="49" spans="1:1" ht="20.100000000000001" customHeight="1">
      <c r="A49" s="46"/>
    </row>
  </sheetData>
  <mergeCells count="48">
    <mergeCell ref="A36:B36"/>
    <mergeCell ref="D36:E36"/>
    <mergeCell ref="I26:P26"/>
    <mergeCell ref="I27:L27"/>
    <mergeCell ref="I28:I29"/>
    <mergeCell ref="A35:B35"/>
    <mergeCell ref="A34:B34"/>
    <mergeCell ref="D33:E33"/>
    <mergeCell ref="O27:O29"/>
    <mergeCell ref="L28:L29"/>
    <mergeCell ref="D26:F27"/>
    <mergeCell ref="A28:D29"/>
    <mergeCell ref="A11:B11"/>
    <mergeCell ref="A12:B12"/>
    <mergeCell ref="D11:E11"/>
    <mergeCell ref="D12:E12"/>
    <mergeCell ref="D35:E35"/>
    <mergeCell ref="A32:B32"/>
    <mergeCell ref="D32:E32"/>
    <mergeCell ref="A33:B33"/>
    <mergeCell ref="A31:B31"/>
    <mergeCell ref="D31:E31"/>
    <mergeCell ref="D34:E34"/>
    <mergeCell ref="A10:B10"/>
    <mergeCell ref="I3:I5"/>
    <mergeCell ref="D9:E9"/>
    <mergeCell ref="AG3:AG5"/>
    <mergeCell ref="Q3:S5"/>
    <mergeCell ref="O3:O5"/>
    <mergeCell ref="D2:F3"/>
    <mergeCell ref="A4:D5"/>
    <mergeCell ref="D7:E7"/>
    <mergeCell ref="D10:E10"/>
    <mergeCell ref="L3:L5"/>
    <mergeCell ref="X2:AM2"/>
    <mergeCell ref="H2:V2"/>
    <mergeCell ref="AA3:AA5"/>
    <mergeCell ref="AD3:AD5"/>
    <mergeCell ref="X3:X5"/>
    <mergeCell ref="AS1:AV1"/>
    <mergeCell ref="A7:B7"/>
    <mergeCell ref="A8:B8"/>
    <mergeCell ref="D8:E8"/>
    <mergeCell ref="A9:B9"/>
    <mergeCell ref="AJ3:AJ5"/>
    <mergeCell ref="AV3:AV4"/>
    <mergeCell ref="AS3:AS4"/>
    <mergeCell ref="AP3:AP4"/>
  </mergeCells>
  <phoneticPr fontId="5"/>
  <conditionalFormatting sqref="I7:AS13 I31:O37">
    <cfRule type="cellIs" dxfId="7" priority="9" stopIfTrue="1" operator="equal">
      <formula>0</formula>
    </cfRule>
  </conditionalFormatting>
  <conditionalFormatting sqref="AV12">
    <cfRule type="cellIs" dxfId="6" priority="8" stopIfTrue="1" operator="equal">
      <formula>0</formula>
    </cfRule>
  </conditionalFormatting>
  <conditionalFormatting sqref="AV11">
    <cfRule type="cellIs" dxfId="5" priority="7" stopIfTrue="1" operator="equal">
      <formula>0</formula>
    </cfRule>
  </conditionalFormatting>
  <conditionalFormatting sqref="I14:T22 V14:AS22">
    <cfRule type="cellIs" dxfId="4" priority="6" stopIfTrue="1" operator="equal">
      <formula>0</formula>
    </cfRule>
  </conditionalFormatting>
  <conditionalFormatting sqref="I38:O46">
    <cfRule type="cellIs" dxfId="3" priority="5" stopIfTrue="1" operator="equal">
      <formula>0</formula>
    </cfRule>
  </conditionalFormatting>
  <conditionalFormatting sqref="U14">
    <cfRule type="cellIs" dxfId="2" priority="4" stopIfTrue="1" operator="equal">
      <formula>0</formula>
    </cfRule>
  </conditionalFormatting>
  <conditionalFormatting sqref="U15:U21">
    <cfRule type="cellIs" dxfId="1" priority="3" stopIfTrue="1" operator="equal">
      <formula>0</formula>
    </cfRule>
  </conditionalFormatting>
  <conditionalFormatting sqref="U22">
    <cfRule type="cellIs" dxfId="0" priority="1" stopIfTrue="1" operator="equal">
      <formula>0</formula>
    </cfRule>
  </conditionalFormatting>
  <pageMargins left="0.55118110236220474" right="0.55118110236220474" top="0.74803149606299213" bottom="0.94488188976377963" header="0.51181102362204722" footer="0.31496062992125984"/>
  <pageSetup paperSize="9" scale="87" firstPageNumber="46" fitToWidth="2" orientation="portrait" blackAndWhite="1" r:id="rId1"/>
  <headerFooter scaleWithDoc="0" alignWithMargins="0">
    <oddFooter>&amp;C&amp;"游明朝,標準"&amp;10&amp;P</oddFooter>
  </headerFooter>
  <colBreaks count="1" manualBreakCount="1">
    <brk id="22" max="4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N66"/>
  <sheetViews>
    <sheetView view="pageBreakPreview" topLeftCell="A16" zoomScaleNormal="100" zoomScaleSheetLayoutView="100" workbookViewId="0">
      <selection activeCell="I21" sqref="I21"/>
    </sheetView>
  </sheetViews>
  <sheetFormatPr defaultRowHeight="14.1" customHeight="1"/>
  <cols>
    <col min="1" max="1" width="6.875" style="46" customWidth="1"/>
    <col min="2" max="2" width="4.375" style="46" customWidth="1"/>
    <col min="3" max="3" width="5.125" style="46" customWidth="1"/>
    <col min="4" max="4" width="6.875" style="46" customWidth="1"/>
    <col min="5" max="5" width="4.5" style="46" customWidth="1"/>
    <col min="6" max="6" width="5.125" style="46" customWidth="1"/>
    <col min="7" max="7" width="0.625" style="46" customWidth="1"/>
    <col min="8" max="8" width="15.125" style="46" customWidth="1"/>
    <col min="9" max="10" width="0.625" style="46" customWidth="1"/>
    <col min="11" max="11" width="15.125" style="46" customWidth="1"/>
    <col min="12" max="13" width="0.625" style="46" customWidth="1"/>
    <col min="14" max="14" width="15.125" style="46" customWidth="1"/>
    <col min="15" max="16" width="0.625" style="46" customWidth="1"/>
    <col min="17" max="17" width="15.125" style="46" customWidth="1"/>
    <col min="18" max="19" width="0.625" style="46" customWidth="1"/>
    <col min="20" max="20" width="13.625" style="46" customWidth="1"/>
    <col min="21" max="22" width="0.625" style="46" customWidth="1"/>
    <col min="23" max="23" width="13.625" style="46" customWidth="1"/>
    <col min="24" max="25" width="0.625" style="46" customWidth="1"/>
    <col min="26" max="26" width="13.625" style="46" customWidth="1"/>
    <col min="27" max="28" width="0.625" style="46" customWidth="1"/>
    <col min="29" max="29" width="13.625" style="46" customWidth="1"/>
    <col min="30" max="31" width="0.625" style="46" customWidth="1"/>
    <col min="32" max="32" width="13.625" style="46" customWidth="1"/>
    <col min="33" max="34" width="0.625" style="46" customWidth="1"/>
    <col min="35" max="35" width="13.625" style="46" customWidth="1"/>
    <col min="36" max="37" width="0.625" style="46" customWidth="1"/>
    <col min="38" max="38" width="13.625" style="46" customWidth="1"/>
    <col min="39" max="39" width="0.625" style="46" customWidth="1"/>
    <col min="40" max="16384" width="9" style="46"/>
  </cols>
  <sheetData>
    <row r="1" spans="1:40" ht="26.25" customHeight="1" thickBot="1">
      <c r="A1" s="370" t="s">
        <v>217</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6" t="s">
        <v>42</v>
      </c>
      <c r="AJ1" s="475"/>
      <c r="AK1" s="348"/>
      <c r="AL1" s="210"/>
      <c r="AM1" s="1"/>
      <c r="AN1" s="1"/>
    </row>
    <row r="2" spans="1:40" ht="15" customHeight="1">
      <c r="A2" s="1"/>
      <c r="B2" s="1"/>
      <c r="C2" s="1"/>
      <c r="D2" s="615" t="s">
        <v>25</v>
      </c>
      <c r="E2" s="615"/>
      <c r="F2" s="616"/>
      <c r="G2" s="348"/>
      <c r="H2" s="617" t="s">
        <v>85</v>
      </c>
      <c r="I2" s="55"/>
      <c r="J2" s="235"/>
      <c r="K2" s="617" t="s">
        <v>43</v>
      </c>
      <c r="L2" s="55"/>
      <c r="M2" s="235"/>
      <c r="N2" s="617" t="s">
        <v>44</v>
      </c>
      <c r="O2" s="235"/>
      <c r="P2" s="56"/>
      <c r="Q2" s="610" t="s">
        <v>45</v>
      </c>
      <c r="R2" s="235"/>
      <c r="S2" s="235"/>
      <c r="T2" s="609" t="s">
        <v>59</v>
      </c>
      <c r="U2" s="476"/>
      <c r="V2" s="234"/>
      <c r="W2" s="609" t="s">
        <v>60</v>
      </c>
      <c r="X2" s="476"/>
      <c r="Y2" s="234"/>
      <c r="Z2" s="609" t="s">
        <v>61</v>
      </c>
      <c r="AA2" s="476"/>
      <c r="AB2" s="234"/>
      <c r="AC2" s="609" t="s">
        <v>69</v>
      </c>
      <c r="AD2" s="476"/>
      <c r="AE2" s="234"/>
      <c r="AF2" s="609" t="s">
        <v>210</v>
      </c>
      <c r="AG2" s="55"/>
      <c r="AH2" s="235"/>
      <c r="AI2" s="621" t="s">
        <v>47</v>
      </c>
      <c r="AJ2" s="237"/>
      <c r="AK2" s="237"/>
      <c r="AL2" s="563"/>
      <c r="AM2" s="1"/>
      <c r="AN2" s="1"/>
    </row>
    <row r="3" spans="1:40" ht="15" customHeight="1">
      <c r="A3" s="477" t="s">
        <v>219</v>
      </c>
      <c r="B3" s="182"/>
      <c r="C3" s="182"/>
      <c r="D3" s="182"/>
      <c r="E3" s="182"/>
      <c r="F3" s="354"/>
      <c r="G3" s="182"/>
      <c r="H3" s="618"/>
      <c r="I3" s="478"/>
      <c r="J3" s="442"/>
      <c r="K3" s="618"/>
      <c r="L3" s="478"/>
      <c r="M3" s="442"/>
      <c r="N3" s="619"/>
      <c r="O3" s="236"/>
      <c r="P3" s="60"/>
      <c r="Q3" s="554"/>
      <c r="R3" s="236"/>
      <c r="S3" s="236"/>
      <c r="T3" s="564"/>
      <c r="U3" s="355"/>
      <c r="V3" s="230"/>
      <c r="W3" s="554"/>
      <c r="X3" s="59"/>
      <c r="Y3" s="236"/>
      <c r="Z3" s="564"/>
      <c r="AA3" s="355"/>
      <c r="AB3" s="230"/>
      <c r="AC3" s="564"/>
      <c r="AD3" s="355"/>
      <c r="AE3" s="230"/>
      <c r="AF3" s="564"/>
      <c r="AG3" s="59"/>
      <c r="AH3" s="236"/>
      <c r="AI3" s="622"/>
      <c r="AJ3" s="237"/>
      <c r="AK3" s="237"/>
      <c r="AL3" s="563"/>
      <c r="AM3" s="1"/>
      <c r="AN3" s="1"/>
    </row>
    <row r="4" spans="1:40" ht="4.5" customHeight="1">
      <c r="A4" s="444"/>
      <c r="B4" s="1"/>
      <c r="C4" s="1"/>
      <c r="D4" s="1"/>
      <c r="E4" s="1"/>
      <c r="F4" s="359"/>
      <c r="G4" s="1"/>
      <c r="H4" s="479"/>
      <c r="I4" s="437"/>
      <c r="J4" s="437"/>
      <c r="K4" s="479"/>
      <c r="L4" s="437"/>
      <c r="M4" s="437"/>
      <c r="N4" s="480"/>
      <c r="O4" s="237"/>
      <c r="P4" s="237"/>
      <c r="Q4" s="237"/>
      <c r="R4" s="237"/>
      <c r="S4" s="237"/>
      <c r="T4" s="229"/>
      <c r="U4" s="229"/>
      <c r="V4" s="229"/>
      <c r="W4" s="237"/>
      <c r="X4" s="237"/>
      <c r="Y4" s="237"/>
      <c r="Z4" s="229"/>
      <c r="AA4" s="229"/>
      <c r="AB4" s="229"/>
      <c r="AC4" s="229"/>
      <c r="AD4" s="229"/>
      <c r="AE4" s="229"/>
      <c r="AF4" s="229"/>
      <c r="AG4" s="237"/>
      <c r="AH4" s="237"/>
      <c r="AI4" s="481"/>
      <c r="AJ4" s="188"/>
      <c r="AK4" s="237"/>
      <c r="AL4" s="229"/>
      <c r="AM4" s="1"/>
    </row>
    <row r="5" spans="1:40" ht="17.25" customHeight="1">
      <c r="A5" s="595" t="str">
        <f>'(8)課標段階別2'!A33:B33</f>
        <v>平　成</v>
      </c>
      <c r="B5" s="595"/>
      <c r="C5" s="211">
        <f>'(8)課標段階別2'!C7</f>
        <v>30</v>
      </c>
      <c r="D5" s="539" t="s">
        <v>194</v>
      </c>
      <c r="E5" s="539"/>
      <c r="F5" s="359"/>
      <c r="G5" s="1"/>
      <c r="H5" s="61">
        <v>347929</v>
      </c>
      <c r="I5" s="61"/>
      <c r="J5" s="61"/>
      <c r="K5" s="61">
        <v>1733245416</v>
      </c>
      <c r="L5" s="61"/>
      <c r="M5" s="61"/>
      <c r="N5" s="61">
        <v>11507</v>
      </c>
      <c r="O5" s="61"/>
      <c r="P5" s="61"/>
      <c r="Q5" s="61">
        <v>4569930</v>
      </c>
      <c r="R5" s="61"/>
      <c r="S5" s="61"/>
      <c r="T5" s="61">
        <v>234052276</v>
      </c>
      <c r="U5" s="61"/>
      <c r="V5" s="61"/>
      <c r="W5" s="61">
        <v>2171200</v>
      </c>
      <c r="X5" s="61"/>
      <c r="Y5" s="61"/>
      <c r="Z5" s="61">
        <v>13703491</v>
      </c>
      <c r="AA5" s="61"/>
      <c r="AB5" s="61"/>
      <c r="AC5" s="61">
        <v>445168</v>
      </c>
      <c r="AD5" s="61"/>
      <c r="AE5" s="61"/>
      <c r="AF5" s="61">
        <v>1602380</v>
      </c>
      <c r="AG5" s="61"/>
      <c r="AH5" s="61"/>
      <c r="AI5" s="1">
        <v>2107160</v>
      </c>
      <c r="AJ5" s="1"/>
      <c r="AK5" s="1"/>
      <c r="AL5" s="1"/>
      <c r="AM5" s="1"/>
    </row>
    <row r="6" spans="1:40" ht="17.25" customHeight="1">
      <c r="A6" s="595" t="str">
        <f>'(8)課標段階別2'!A34:B34</f>
        <v>令　和</v>
      </c>
      <c r="B6" s="595"/>
      <c r="C6" s="211" t="str">
        <f>'(8)課標段階別2'!C8</f>
        <v>元</v>
      </c>
      <c r="D6" s="539" t="s">
        <v>78</v>
      </c>
      <c r="E6" s="539"/>
      <c r="F6" s="359"/>
      <c r="G6" s="1"/>
      <c r="H6" s="61">
        <v>354462</v>
      </c>
      <c r="I6" s="61"/>
      <c r="J6" s="61"/>
      <c r="K6" s="61">
        <v>1774109026</v>
      </c>
      <c r="L6" s="61"/>
      <c r="M6" s="61"/>
      <c r="N6" s="61">
        <v>7054</v>
      </c>
      <c r="O6" s="61"/>
      <c r="P6" s="61"/>
      <c r="Q6" s="61">
        <v>4527690</v>
      </c>
      <c r="R6" s="61"/>
      <c r="S6" s="61"/>
      <c r="T6" s="61">
        <v>240331567</v>
      </c>
      <c r="U6" s="61"/>
      <c r="V6" s="61"/>
      <c r="W6" s="61">
        <v>2792809</v>
      </c>
      <c r="X6" s="61"/>
      <c r="Y6" s="61"/>
      <c r="Z6" s="61">
        <v>14020330</v>
      </c>
      <c r="AA6" s="61"/>
      <c r="AB6" s="61"/>
      <c r="AC6" s="61">
        <v>469056</v>
      </c>
      <c r="AD6" s="61"/>
      <c r="AE6" s="61"/>
      <c r="AF6" s="61">
        <v>1665040</v>
      </c>
      <c r="AG6" s="61"/>
      <c r="AH6" s="61"/>
      <c r="AI6" s="46">
        <v>2167440</v>
      </c>
      <c r="AJ6" s="61"/>
      <c r="AK6" s="61"/>
      <c r="AL6" s="61"/>
      <c r="AM6" s="1"/>
    </row>
    <row r="7" spans="1:40" ht="17.25" customHeight="1">
      <c r="A7" s="595" t="str">
        <f>'(8)課標段階別2'!A35:B35</f>
        <v xml:space="preserve">　　 〃 </v>
      </c>
      <c r="B7" s="595"/>
      <c r="C7" s="211" t="str">
        <f>'(8)課標段階別2'!C9</f>
        <v>２</v>
      </c>
      <c r="D7" s="539" t="s">
        <v>78</v>
      </c>
      <c r="E7" s="539"/>
      <c r="F7" s="359"/>
      <c r="G7" s="1"/>
      <c r="H7" s="61">
        <v>359469</v>
      </c>
      <c r="I7" s="61"/>
      <c r="J7" s="61"/>
      <c r="K7" s="61">
        <v>1802263387</v>
      </c>
      <c r="L7" s="61"/>
      <c r="M7" s="61"/>
      <c r="N7" s="61">
        <v>63949</v>
      </c>
      <c r="O7" s="61"/>
      <c r="P7" s="61"/>
      <c r="Q7" s="61">
        <v>4474306</v>
      </c>
      <c r="R7" s="61"/>
      <c r="S7" s="61"/>
      <c r="T7" s="61">
        <v>245717198</v>
      </c>
      <c r="U7" s="61"/>
      <c r="V7" s="61"/>
      <c r="W7" s="61">
        <v>3288244</v>
      </c>
      <c r="X7" s="61"/>
      <c r="Y7" s="61"/>
      <c r="Z7" s="61">
        <v>14272551</v>
      </c>
      <c r="AA7" s="61"/>
      <c r="AB7" s="61"/>
      <c r="AC7" s="61">
        <v>501092</v>
      </c>
      <c r="AD7" s="61"/>
      <c r="AE7" s="61"/>
      <c r="AF7" s="61">
        <v>1708700</v>
      </c>
      <c r="AG7" s="61"/>
      <c r="AH7" s="61"/>
      <c r="AI7" s="46">
        <v>2210740</v>
      </c>
      <c r="AJ7" s="61"/>
      <c r="AK7" s="61"/>
      <c r="AL7" s="61"/>
      <c r="AM7" s="1"/>
    </row>
    <row r="8" spans="1:40" ht="17.25" customHeight="1">
      <c r="A8" s="595" t="str">
        <f>'(8)課標段階別2'!A36:B36</f>
        <v xml:space="preserve">　　 〃 </v>
      </c>
      <c r="B8" s="595"/>
      <c r="C8" s="211" t="str">
        <f>'(8)課標段階別2'!C10</f>
        <v>３</v>
      </c>
      <c r="D8" s="539" t="s">
        <v>78</v>
      </c>
      <c r="E8" s="539"/>
      <c r="F8" s="359"/>
      <c r="G8" s="1"/>
      <c r="H8" s="61">
        <v>362997</v>
      </c>
      <c r="I8" s="61"/>
      <c r="J8" s="61"/>
      <c r="K8" s="61">
        <v>1806243035</v>
      </c>
      <c r="L8" s="61"/>
      <c r="M8" s="61"/>
      <c r="N8" s="61">
        <v>8055</v>
      </c>
      <c r="O8" s="61"/>
      <c r="P8" s="61"/>
      <c r="Q8" s="61">
        <v>4470322</v>
      </c>
      <c r="R8" s="61"/>
      <c r="S8" s="61"/>
      <c r="T8" s="61">
        <v>248746275</v>
      </c>
      <c r="U8" s="61"/>
      <c r="V8" s="61"/>
      <c r="W8" s="61">
        <v>3753798</v>
      </c>
      <c r="X8" s="61"/>
      <c r="Y8" s="61"/>
      <c r="Z8" s="61">
        <v>14463430</v>
      </c>
      <c r="AA8" s="61"/>
      <c r="AB8" s="61"/>
      <c r="AC8" s="61">
        <v>527909</v>
      </c>
      <c r="AD8" s="61"/>
      <c r="AE8" s="61"/>
      <c r="AF8" s="61">
        <v>1729440</v>
      </c>
      <c r="AG8" s="61"/>
      <c r="AH8" s="61"/>
      <c r="AI8" s="46">
        <v>2263640</v>
      </c>
      <c r="AJ8" s="61"/>
      <c r="AK8" s="61"/>
      <c r="AL8" s="61"/>
      <c r="AM8" s="1"/>
    </row>
    <row r="9" spans="1:40" ht="17.25" customHeight="1">
      <c r="A9" s="595" t="str">
        <f>'(8)課標段階別2'!A37:B37</f>
        <v xml:space="preserve">　　 〃 </v>
      </c>
      <c r="B9" s="595"/>
      <c r="C9" s="211" t="str">
        <f>'(8)課標段階別2'!C11</f>
        <v>４</v>
      </c>
      <c r="D9" s="539" t="s">
        <v>78</v>
      </c>
      <c r="E9" s="539"/>
      <c r="F9" s="359"/>
      <c r="G9" s="1"/>
      <c r="H9" s="61">
        <v>364475</v>
      </c>
      <c r="I9" s="61"/>
      <c r="J9" s="61"/>
      <c r="K9" s="61">
        <v>1836476748</v>
      </c>
      <c r="L9" s="61"/>
      <c r="M9" s="61"/>
      <c r="N9" s="61">
        <v>40824</v>
      </c>
      <c r="O9" s="61"/>
      <c r="P9" s="61"/>
      <c r="Q9" s="61">
        <v>4725222</v>
      </c>
      <c r="R9" s="61"/>
      <c r="S9" s="61"/>
      <c r="T9" s="61">
        <v>251728892</v>
      </c>
      <c r="U9" s="61"/>
      <c r="V9" s="61"/>
      <c r="W9" s="61">
        <v>4317140</v>
      </c>
      <c r="X9" s="61"/>
      <c r="Y9" s="61"/>
      <c r="Z9" s="61">
        <v>14514180</v>
      </c>
      <c r="AA9" s="61"/>
      <c r="AB9" s="61"/>
      <c r="AC9" s="61">
        <v>573134</v>
      </c>
      <c r="AD9" s="61"/>
      <c r="AE9" s="61"/>
      <c r="AF9" s="61">
        <v>1757580</v>
      </c>
      <c r="AG9" s="61"/>
      <c r="AH9" s="61"/>
      <c r="AI9" s="61">
        <v>2335340</v>
      </c>
      <c r="AJ9" s="61"/>
      <c r="AK9" s="61"/>
      <c r="AL9" s="61"/>
      <c r="AM9" s="1"/>
    </row>
    <row r="10" spans="1:40" ht="17.25" customHeight="1">
      <c r="A10" s="595" t="str">
        <f>'(8)課標段階別2'!A38:B38</f>
        <v xml:space="preserve">　　 〃 </v>
      </c>
      <c r="B10" s="595"/>
      <c r="C10" s="211" t="str">
        <f>'(8)課標段階別2'!C12</f>
        <v>５</v>
      </c>
      <c r="D10" s="539" t="s">
        <v>78</v>
      </c>
      <c r="E10" s="539"/>
      <c r="F10" s="359"/>
      <c r="G10" s="1"/>
      <c r="H10" s="61">
        <v>367883</v>
      </c>
      <c r="I10" s="61"/>
      <c r="J10" s="61"/>
      <c r="K10" s="61">
        <v>1877407844</v>
      </c>
      <c r="L10" s="61"/>
      <c r="M10" s="61"/>
      <c r="N10" s="61">
        <v>59958</v>
      </c>
      <c r="O10" s="61"/>
      <c r="P10" s="61"/>
      <c r="Q10" s="61">
        <v>4650956</v>
      </c>
      <c r="R10" s="61"/>
      <c r="S10" s="61"/>
      <c r="T10" s="61">
        <v>258666785</v>
      </c>
      <c r="U10" s="61"/>
      <c r="V10" s="61"/>
      <c r="W10" s="61">
        <v>4864459</v>
      </c>
      <c r="X10" s="61"/>
      <c r="Y10" s="61"/>
      <c r="Z10" s="61">
        <v>14542496</v>
      </c>
      <c r="AA10" s="61"/>
      <c r="AB10" s="61"/>
      <c r="AC10" s="61">
        <v>611611</v>
      </c>
      <c r="AD10" s="61"/>
      <c r="AE10" s="61"/>
      <c r="AF10" s="61">
        <v>1734980</v>
      </c>
      <c r="AG10" s="61"/>
      <c r="AH10" s="61"/>
      <c r="AI10" s="61">
        <v>2423120</v>
      </c>
      <c r="AJ10" s="61"/>
      <c r="AK10" s="61"/>
      <c r="AL10" s="61"/>
      <c r="AM10" s="1"/>
    </row>
    <row r="11" spans="1:40" ht="4.5" customHeight="1" thickBot="1">
      <c r="A11" s="1"/>
      <c r="B11" s="211"/>
      <c r="C11" s="211"/>
      <c r="D11" s="1"/>
      <c r="E11" s="1"/>
      <c r="F11" s="359"/>
      <c r="G11" s="1"/>
      <c r="H11" s="61"/>
      <c r="I11" s="61"/>
      <c r="J11" s="61"/>
      <c r="K11" s="61"/>
      <c r="L11" s="61"/>
      <c r="M11" s="61"/>
      <c r="N11" s="61"/>
      <c r="O11" s="61"/>
      <c r="P11" s="61"/>
      <c r="Q11" s="61"/>
      <c r="R11" s="61"/>
      <c r="S11" s="61"/>
      <c r="T11" s="196"/>
      <c r="U11" s="196"/>
      <c r="V11" s="196"/>
      <c r="W11" s="196"/>
      <c r="X11" s="196"/>
      <c r="Y11" s="196"/>
      <c r="Z11" s="196"/>
      <c r="AA11" s="196"/>
      <c r="AB11" s="196"/>
      <c r="AC11" s="196"/>
      <c r="AD11" s="196"/>
      <c r="AE11" s="196"/>
      <c r="AF11" s="196"/>
      <c r="AG11" s="196"/>
      <c r="AH11" s="196"/>
      <c r="AI11" s="196"/>
      <c r="AJ11" s="196"/>
      <c r="AK11" s="61"/>
      <c r="AL11" s="61"/>
      <c r="AM11" s="1"/>
      <c r="AN11" s="1"/>
    </row>
    <row r="12" spans="1:40" ht="4.5" customHeight="1">
      <c r="A12" s="338"/>
      <c r="B12" s="470"/>
      <c r="C12" s="470"/>
      <c r="D12" s="338"/>
      <c r="E12" s="338"/>
      <c r="F12" s="482"/>
      <c r="G12" s="338"/>
      <c r="H12" s="201"/>
      <c r="I12" s="201"/>
      <c r="J12" s="201"/>
      <c r="K12" s="201"/>
      <c r="L12" s="201"/>
      <c r="M12" s="201"/>
      <c r="N12" s="201"/>
      <c r="O12" s="201"/>
      <c r="P12" s="201"/>
      <c r="Q12" s="201"/>
      <c r="R12" s="201"/>
      <c r="S12" s="201"/>
      <c r="T12" s="62"/>
      <c r="U12" s="62"/>
      <c r="V12" s="62"/>
      <c r="W12" s="62"/>
      <c r="X12" s="62"/>
      <c r="Y12" s="62"/>
      <c r="Z12" s="62"/>
      <c r="AA12" s="62"/>
      <c r="AB12" s="62"/>
      <c r="AC12" s="61"/>
      <c r="AD12" s="61"/>
      <c r="AE12" s="61"/>
      <c r="AF12" s="61"/>
      <c r="AG12" s="61"/>
      <c r="AH12" s="61"/>
      <c r="AI12" s="61"/>
      <c r="AJ12" s="62"/>
      <c r="AK12" s="61"/>
      <c r="AL12" s="61"/>
      <c r="AM12" s="1"/>
    </row>
    <row r="13" spans="1:40" ht="13.5" customHeight="1">
      <c r="A13" s="1">
        <v>1000</v>
      </c>
      <c r="B13" s="1" t="s">
        <v>160</v>
      </c>
      <c r="C13" s="1" t="s">
        <v>162</v>
      </c>
      <c r="D13" s="1"/>
      <c r="E13" s="1"/>
      <c r="F13" s="359"/>
      <c r="G13" s="1"/>
      <c r="H13" s="38">
        <v>330</v>
      </c>
      <c r="I13" s="38"/>
      <c r="J13" s="38"/>
      <c r="K13" s="38">
        <v>235254</v>
      </c>
      <c r="L13" s="38"/>
      <c r="M13" s="38"/>
      <c r="N13" s="118">
        <v>0</v>
      </c>
      <c r="O13" s="38"/>
      <c r="P13" s="38"/>
      <c r="Q13" s="38">
        <v>8177</v>
      </c>
      <c r="R13" s="38"/>
      <c r="S13" s="38"/>
      <c r="T13" s="38">
        <v>66336</v>
      </c>
      <c r="U13" s="38"/>
      <c r="V13" s="38"/>
      <c r="W13" s="38">
        <v>11587</v>
      </c>
      <c r="X13" s="38"/>
      <c r="Y13" s="38"/>
      <c r="Z13" s="38">
        <v>10744</v>
      </c>
      <c r="AA13" s="38"/>
      <c r="AB13" s="38"/>
      <c r="AC13" s="38">
        <v>747</v>
      </c>
      <c r="AD13" s="38"/>
      <c r="AE13" s="38"/>
      <c r="AF13" s="38">
        <v>1080</v>
      </c>
      <c r="AG13" s="38"/>
      <c r="AH13" s="38"/>
      <c r="AI13" s="38">
        <v>3440</v>
      </c>
      <c r="AJ13" s="38"/>
      <c r="AK13" s="38"/>
      <c r="AL13" s="38"/>
      <c r="AM13" s="1"/>
    </row>
    <row r="14" spans="1:40" ht="13.5" customHeight="1">
      <c r="A14" s="46">
        <v>1000</v>
      </c>
      <c r="B14" s="483" t="s">
        <v>46</v>
      </c>
      <c r="C14" s="483" t="s">
        <v>155</v>
      </c>
      <c r="D14" s="46">
        <v>1500</v>
      </c>
      <c r="E14" s="46" t="s">
        <v>46</v>
      </c>
      <c r="F14" s="359" t="s">
        <v>157</v>
      </c>
      <c r="H14" s="38">
        <v>16596</v>
      </c>
      <c r="I14" s="38"/>
      <c r="J14" s="38"/>
      <c r="K14" s="38">
        <v>20090185</v>
      </c>
      <c r="L14" s="38"/>
      <c r="M14" s="38"/>
      <c r="N14" s="118">
        <v>0</v>
      </c>
      <c r="O14" s="38"/>
      <c r="P14" s="38"/>
      <c r="Q14" s="38">
        <v>25535</v>
      </c>
      <c r="R14" s="38"/>
      <c r="S14" s="38"/>
      <c r="T14" s="38">
        <v>1117618</v>
      </c>
      <c r="U14" s="38"/>
      <c r="V14" s="38"/>
      <c r="W14" s="38">
        <v>27189</v>
      </c>
      <c r="X14" s="38"/>
      <c r="Y14" s="38"/>
      <c r="Z14" s="38">
        <v>332009</v>
      </c>
      <c r="AA14" s="38"/>
      <c r="AB14" s="38"/>
      <c r="AC14" s="38">
        <v>3544</v>
      </c>
      <c r="AD14" s="38"/>
      <c r="AE14" s="38"/>
      <c r="AF14" s="38">
        <v>1420</v>
      </c>
      <c r="AG14" s="38"/>
      <c r="AH14" s="38"/>
      <c r="AI14" s="38">
        <v>3500</v>
      </c>
      <c r="AJ14" s="1"/>
      <c r="AK14" s="1"/>
      <c r="AL14" s="1"/>
      <c r="AM14" s="1"/>
    </row>
    <row r="15" spans="1:40" ht="13.5" customHeight="1">
      <c r="A15" s="46">
        <v>1500</v>
      </c>
      <c r="B15" s="483" t="s">
        <v>46</v>
      </c>
      <c r="C15" s="483" t="s">
        <v>30</v>
      </c>
      <c r="D15" s="46">
        <v>2000</v>
      </c>
      <c r="E15" s="46" t="s">
        <v>46</v>
      </c>
      <c r="F15" s="484" t="s">
        <v>159</v>
      </c>
      <c r="G15" s="483"/>
      <c r="H15" s="38">
        <v>17790</v>
      </c>
      <c r="I15" s="38"/>
      <c r="J15" s="38"/>
      <c r="K15" s="38">
        <v>31662013</v>
      </c>
      <c r="L15" s="38"/>
      <c r="M15" s="38"/>
      <c r="N15" s="118">
        <v>0</v>
      </c>
      <c r="O15" s="38"/>
      <c r="P15" s="38"/>
      <c r="Q15" s="38">
        <v>60368</v>
      </c>
      <c r="R15" s="38"/>
      <c r="S15" s="38"/>
      <c r="T15" s="38">
        <v>4501634</v>
      </c>
      <c r="U15" s="38"/>
      <c r="V15" s="38"/>
      <c r="W15" s="38">
        <v>52586</v>
      </c>
      <c r="X15" s="38"/>
      <c r="Y15" s="38"/>
      <c r="Z15" s="38">
        <v>470268</v>
      </c>
      <c r="AA15" s="38"/>
      <c r="AB15" s="38"/>
      <c r="AC15" s="38">
        <v>6881</v>
      </c>
      <c r="AD15" s="38"/>
      <c r="AE15" s="38"/>
      <c r="AF15" s="38">
        <v>5720</v>
      </c>
      <c r="AG15" s="38"/>
      <c r="AH15" s="38"/>
      <c r="AI15" s="162">
        <v>4700</v>
      </c>
      <c r="AJ15" s="1"/>
      <c r="AK15" s="1"/>
      <c r="AL15" s="1"/>
      <c r="AM15" s="1"/>
    </row>
    <row r="16" spans="1:40" ht="13.5" customHeight="1">
      <c r="A16" s="46">
        <v>2000</v>
      </c>
      <c r="B16" s="483" t="s">
        <v>46</v>
      </c>
      <c r="C16" s="483" t="s">
        <v>30</v>
      </c>
      <c r="D16" s="46">
        <v>2500</v>
      </c>
      <c r="E16" s="46" t="s">
        <v>46</v>
      </c>
      <c r="F16" s="484" t="s">
        <v>159</v>
      </c>
      <c r="G16" s="483"/>
      <c r="H16" s="38">
        <v>27109</v>
      </c>
      <c r="I16" s="38"/>
      <c r="J16" s="38"/>
      <c r="K16" s="38">
        <v>61343277</v>
      </c>
      <c r="L16" s="38"/>
      <c r="M16" s="38"/>
      <c r="N16" s="118">
        <v>315</v>
      </c>
      <c r="O16" s="38"/>
      <c r="P16" s="38"/>
      <c r="Q16" s="38">
        <v>101609</v>
      </c>
      <c r="R16" s="38"/>
      <c r="S16" s="38"/>
      <c r="T16" s="38">
        <v>8856692</v>
      </c>
      <c r="U16" s="38"/>
      <c r="V16" s="38"/>
      <c r="W16" s="38">
        <v>86061</v>
      </c>
      <c r="X16" s="38"/>
      <c r="Y16" s="38"/>
      <c r="Z16" s="38">
        <v>735650</v>
      </c>
      <c r="AA16" s="38"/>
      <c r="AB16" s="38"/>
      <c r="AC16" s="38">
        <v>12112</v>
      </c>
      <c r="AD16" s="38"/>
      <c r="AE16" s="38"/>
      <c r="AF16" s="38">
        <v>186200</v>
      </c>
      <c r="AG16" s="38"/>
      <c r="AH16" s="38"/>
      <c r="AI16" s="38">
        <v>130780</v>
      </c>
      <c r="AJ16" s="1"/>
      <c r="AK16" s="1"/>
      <c r="AL16" s="1"/>
      <c r="AM16" s="1"/>
    </row>
    <row r="17" spans="1:40" ht="13.5" customHeight="1">
      <c r="A17" s="46">
        <v>2500</v>
      </c>
      <c r="B17" s="483" t="s">
        <v>46</v>
      </c>
      <c r="C17" s="483" t="s">
        <v>30</v>
      </c>
      <c r="D17" s="46">
        <v>3000</v>
      </c>
      <c r="E17" s="46" t="s">
        <v>46</v>
      </c>
      <c r="F17" s="484" t="s">
        <v>159</v>
      </c>
      <c r="G17" s="483"/>
      <c r="H17" s="38">
        <v>30859</v>
      </c>
      <c r="I17" s="38"/>
      <c r="J17" s="38"/>
      <c r="K17" s="38">
        <v>85135217</v>
      </c>
      <c r="L17" s="38"/>
      <c r="M17" s="38"/>
      <c r="N17" s="118">
        <v>758</v>
      </c>
      <c r="O17" s="38"/>
      <c r="P17" s="38"/>
      <c r="Q17" s="38">
        <v>134678</v>
      </c>
      <c r="R17" s="38"/>
      <c r="S17" s="38"/>
      <c r="T17" s="38">
        <v>12293885</v>
      </c>
      <c r="U17" s="38"/>
      <c r="V17" s="38"/>
      <c r="W17" s="38">
        <v>126212</v>
      </c>
      <c r="X17" s="38"/>
      <c r="Y17" s="38"/>
      <c r="Z17" s="38">
        <v>915164</v>
      </c>
      <c r="AA17" s="38"/>
      <c r="AB17" s="38"/>
      <c r="AC17" s="38">
        <v>18753</v>
      </c>
      <c r="AD17" s="38"/>
      <c r="AE17" s="38"/>
      <c r="AF17" s="38">
        <v>280180</v>
      </c>
      <c r="AG17" s="38"/>
      <c r="AH17" s="38"/>
      <c r="AI17" s="38">
        <v>156940</v>
      </c>
      <c r="AJ17" s="1"/>
      <c r="AK17" s="1"/>
      <c r="AL17" s="1"/>
      <c r="AM17" s="1"/>
    </row>
    <row r="18" spans="1:40" ht="13.5" customHeight="1">
      <c r="A18" s="46">
        <v>3000</v>
      </c>
      <c r="B18" s="483" t="s">
        <v>46</v>
      </c>
      <c r="C18" s="483" t="s">
        <v>30</v>
      </c>
      <c r="D18" s="46">
        <v>3500</v>
      </c>
      <c r="E18" s="46" t="s">
        <v>46</v>
      </c>
      <c r="F18" s="484" t="s">
        <v>159</v>
      </c>
      <c r="G18" s="483"/>
      <c r="H18" s="38">
        <v>34009</v>
      </c>
      <c r="I18" s="38"/>
      <c r="J18" s="38"/>
      <c r="K18" s="38">
        <v>110678668</v>
      </c>
      <c r="L18" s="38"/>
      <c r="M18" s="38"/>
      <c r="N18" s="118">
        <v>871</v>
      </c>
      <c r="O18" s="38"/>
      <c r="P18" s="38"/>
      <c r="Q18" s="38">
        <v>161947</v>
      </c>
      <c r="R18" s="38"/>
      <c r="S18" s="38"/>
      <c r="T18" s="38">
        <v>15990180</v>
      </c>
      <c r="U18" s="38"/>
      <c r="V18" s="38"/>
      <c r="W18" s="38">
        <v>151897</v>
      </c>
      <c r="X18" s="38"/>
      <c r="Y18" s="38"/>
      <c r="Z18" s="38">
        <v>1092612</v>
      </c>
      <c r="AA18" s="38"/>
      <c r="AB18" s="38"/>
      <c r="AC18" s="38">
        <v>26541</v>
      </c>
      <c r="AD18" s="38"/>
      <c r="AE18" s="38"/>
      <c r="AF18" s="38">
        <v>303380</v>
      </c>
      <c r="AG18" s="38"/>
      <c r="AH18" s="38"/>
      <c r="AI18" s="38">
        <v>177140</v>
      </c>
      <c r="AJ18" s="1"/>
      <c r="AK18" s="1"/>
      <c r="AL18" s="1"/>
      <c r="AM18" s="1"/>
    </row>
    <row r="19" spans="1:40" ht="13.5" customHeight="1">
      <c r="A19" s="46">
        <v>3500</v>
      </c>
      <c r="B19" s="483" t="s">
        <v>46</v>
      </c>
      <c r="C19" s="483" t="s">
        <v>30</v>
      </c>
      <c r="D19" s="46">
        <v>4000</v>
      </c>
      <c r="E19" s="46" t="s">
        <v>46</v>
      </c>
      <c r="F19" s="484" t="s">
        <v>159</v>
      </c>
      <c r="G19" s="483"/>
      <c r="H19" s="38">
        <v>35247</v>
      </c>
      <c r="I19" s="38"/>
      <c r="J19" s="38"/>
      <c r="K19" s="38">
        <v>132075175</v>
      </c>
      <c r="L19" s="38"/>
      <c r="M19" s="38"/>
      <c r="N19" s="118">
        <v>2536</v>
      </c>
      <c r="O19" s="38"/>
      <c r="P19" s="38"/>
      <c r="Q19" s="38">
        <v>222895</v>
      </c>
      <c r="R19" s="38"/>
      <c r="S19" s="38"/>
      <c r="T19" s="38">
        <v>19179670</v>
      </c>
      <c r="U19" s="38"/>
      <c r="V19" s="38"/>
      <c r="W19" s="38">
        <v>208587</v>
      </c>
      <c r="X19" s="38"/>
      <c r="Y19" s="38"/>
      <c r="Z19" s="38">
        <v>1254476</v>
      </c>
      <c r="AA19" s="38"/>
      <c r="AB19" s="38"/>
      <c r="AC19" s="38">
        <v>37145</v>
      </c>
      <c r="AD19" s="38"/>
      <c r="AE19" s="38"/>
      <c r="AF19" s="38">
        <v>283660</v>
      </c>
      <c r="AG19" s="38"/>
      <c r="AH19" s="38"/>
      <c r="AI19" s="38">
        <v>210900</v>
      </c>
      <c r="AJ19" s="1"/>
      <c r="AK19" s="1"/>
      <c r="AL19" s="1"/>
      <c r="AM19" s="1"/>
    </row>
    <row r="20" spans="1:40" ht="13.5" customHeight="1">
      <c r="A20" s="46">
        <v>4000</v>
      </c>
      <c r="B20" s="483" t="s">
        <v>46</v>
      </c>
      <c r="C20" s="483" t="s">
        <v>30</v>
      </c>
      <c r="D20" s="46">
        <v>4500</v>
      </c>
      <c r="E20" s="46" t="s">
        <v>46</v>
      </c>
      <c r="F20" s="484" t="s">
        <v>159</v>
      </c>
      <c r="G20" s="483"/>
      <c r="H20" s="38">
        <v>32154</v>
      </c>
      <c r="I20" s="38"/>
      <c r="J20" s="38"/>
      <c r="K20" s="38">
        <v>136497151</v>
      </c>
      <c r="L20" s="38"/>
      <c r="M20" s="38"/>
      <c r="N20" s="118">
        <v>2378</v>
      </c>
      <c r="O20" s="38"/>
      <c r="P20" s="38"/>
      <c r="Q20" s="38">
        <v>251899</v>
      </c>
      <c r="R20" s="38"/>
      <c r="S20" s="38"/>
      <c r="T20" s="38">
        <v>19822928</v>
      </c>
      <c r="U20" s="38"/>
      <c r="V20" s="38"/>
      <c r="W20" s="38">
        <v>228443</v>
      </c>
      <c r="X20" s="38"/>
      <c r="Y20" s="38"/>
      <c r="Z20" s="38">
        <v>1233897</v>
      </c>
      <c r="AA20" s="38"/>
      <c r="AB20" s="38"/>
      <c r="AC20" s="38">
        <v>42205</v>
      </c>
      <c r="AD20" s="38"/>
      <c r="AE20" s="38"/>
      <c r="AF20" s="38">
        <v>213640</v>
      </c>
      <c r="AG20" s="38"/>
      <c r="AH20" s="38"/>
      <c r="AI20" s="38">
        <v>206080</v>
      </c>
      <c r="AJ20" s="1"/>
      <c r="AK20" s="1"/>
      <c r="AL20" s="1"/>
      <c r="AM20" s="1"/>
    </row>
    <row r="21" spans="1:40" ht="13.5" customHeight="1">
      <c r="A21" s="46">
        <v>4500</v>
      </c>
      <c r="B21" s="483" t="s">
        <v>46</v>
      </c>
      <c r="C21" s="483" t="s">
        <v>30</v>
      </c>
      <c r="D21" s="46">
        <v>5000</v>
      </c>
      <c r="E21" s="46" t="s">
        <v>46</v>
      </c>
      <c r="F21" s="484" t="s">
        <v>159</v>
      </c>
      <c r="G21" s="483"/>
      <c r="H21" s="38">
        <v>28032</v>
      </c>
      <c r="I21" s="38"/>
      <c r="J21" s="38"/>
      <c r="K21" s="38">
        <v>132997417</v>
      </c>
      <c r="L21" s="38"/>
      <c r="M21" s="38"/>
      <c r="N21" s="118">
        <v>4084</v>
      </c>
      <c r="O21" s="38"/>
      <c r="P21" s="38"/>
      <c r="Q21" s="38">
        <v>271100</v>
      </c>
      <c r="R21" s="38"/>
      <c r="S21" s="38"/>
      <c r="T21" s="38">
        <v>19278614</v>
      </c>
      <c r="U21" s="38"/>
      <c r="V21" s="38"/>
      <c r="W21" s="38">
        <v>277998</v>
      </c>
      <c r="X21" s="38"/>
      <c r="Y21" s="38"/>
      <c r="Z21" s="38">
        <v>1161119</v>
      </c>
      <c r="AA21" s="38"/>
      <c r="AB21" s="38"/>
      <c r="AC21" s="38">
        <v>45284</v>
      </c>
      <c r="AD21" s="38"/>
      <c r="AE21" s="38"/>
      <c r="AF21" s="38">
        <v>156340</v>
      </c>
      <c r="AG21" s="38"/>
      <c r="AH21" s="38"/>
      <c r="AI21" s="38">
        <v>193480</v>
      </c>
      <c r="AJ21" s="1"/>
      <c r="AK21" s="1"/>
      <c r="AL21" s="1"/>
      <c r="AM21" s="1"/>
    </row>
    <row r="22" spans="1:40" ht="13.5" customHeight="1">
      <c r="A22" s="46">
        <v>5000</v>
      </c>
      <c r="B22" s="483" t="s">
        <v>46</v>
      </c>
      <c r="C22" s="483" t="s">
        <v>30</v>
      </c>
      <c r="D22" s="46">
        <v>6000</v>
      </c>
      <c r="E22" s="46" t="s">
        <v>46</v>
      </c>
      <c r="F22" s="484" t="s">
        <v>159</v>
      </c>
      <c r="G22" s="483"/>
      <c r="H22" s="38">
        <v>42415</v>
      </c>
      <c r="I22" s="38"/>
      <c r="J22" s="38"/>
      <c r="K22" s="38">
        <v>232274418</v>
      </c>
      <c r="L22" s="38"/>
      <c r="M22" s="38"/>
      <c r="N22" s="118">
        <v>4515</v>
      </c>
      <c r="O22" s="38"/>
      <c r="P22" s="38"/>
      <c r="Q22" s="38">
        <v>473114</v>
      </c>
      <c r="R22" s="38"/>
      <c r="S22" s="38"/>
      <c r="T22" s="38">
        <v>33696258</v>
      </c>
      <c r="U22" s="38"/>
      <c r="V22" s="38"/>
      <c r="W22" s="38">
        <v>546994</v>
      </c>
      <c r="X22" s="38"/>
      <c r="Y22" s="38"/>
      <c r="Z22" s="38">
        <v>1904777</v>
      </c>
      <c r="AA22" s="38"/>
      <c r="AB22" s="38"/>
      <c r="AC22" s="38">
        <v>84915</v>
      </c>
      <c r="AD22" s="38"/>
      <c r="AE22" s="38"/>
      <c r="AF22" s="38">
        <v>201560</v>
      </c>
      <c r="AG22" s="38"/>
      <c r="AH22" s="38"/>
      <c r="AI22" s="38">
        <v>297360</v>
      </c>
      <c r="AJ22" s="1"/>
      <c r="AK22" s="1"/>
      <c r="AL22" s="1"/>
      <c r="AM22" s="1"/>
    </row>
    <row r="23" spans="1:40" ht="13.5" customHeight="1">
      <c r="A23" s="46">
        <v>6000</v>
      </c>
      <c r="B23" s="483" t="s">
        <v>46</v>
      </c>
      <c r="C23" s="483" t="s">
        <v>30</v>
      </c>
      <c r="D23" s="46">
        <v>7000</v>
      </c>
      <c r="E23" s="46" t="s">
        <v>46</v>
      </c>
      <c r="F23" s="484" t="s">
        <v>159</v>
      </c>
      <c r="G23" s="483"/>
      <c r="H23" s="38">
        <v>30141</v>
      </c>
      <c r="I23" s="38"/>
      <c r="J23" s="38"/>
      <c r="K23" s="38">
        <v>195338627</v>
      </c>
      <c r="L23" s="38"/>
      <c r="M23" s="38"/>
      <c r="N23" s="118">
        <v>8370</v>
      </c>
      <c r="O23" s="38"/>
      <c r="P23" s="38"/>
      <c r="Q23" s="38">
        <v>472414</v>
      </c>
      <c r="R23" s="38"/>
      <c r="S23" s="38"/>
      <c r="T23" s="38">
        <v>28436292</v>
      </c>
      <c r="U23" s="38"/>
      <c r="V23" s="38"/>
      <c r="W23" s="38">
        <v>548882</v>
      </c>
      <c r="X23" s="38"/>
      <c r="Y23" s="38"/>
      <c r="Z23" s="38">
        <v>1487053</v>
      </c>
      <c r="AA23" s="38"/>
      <c r="AB23" s="38"/>
      <c r="AC23" s="38">
        <v>74894</v>
      </c>
      <c r="AD23" s="38"/>
      <c r="AE23" s="38"/>
      <c r="AF23" s="38">
        <v>101500</v>
      </c>
      <c r="AG23" s="38"/>
      <c r="AH23" s="38"/>
      <c r="AI23" s="38">
        <v>267860</v>
      </c>
      <c r="AJ23" s="1"/>
      <c r="AK23" s="1"/>
      <c r="AL23" s="1"/>
      <c r="AM23" s="1"/>
    </row>
    <row r="24" spans="1:40" ht="13.5" customHeight="1">
      <c r="A24" s="46">
        <v>7000</v>
      </c>
      <c r="B24" s="483" t="s">
        <v>46</v>
      </c>
      <c r="C24" s="483" t="s">
        <v>30</v>
      </c>
      <c r="D24" s="46">
        <v>8000</v>
      </c>
      <c r="E24" s="46" t="s">
        <v>46</v>
      </c>
      <c r="F24" s="484" t="s">
        <v>159</v>
      </c>
      <c r="G24" s="483"/>
      <c r="H24" s="38">
        <v>24521</v>
      </c>
      <c r="I24" s="38"/>
      <c r="J24" s="38"/>
      <c r="K24" s="38">
        <v>183508776</v>
      </c>
      <c r="L24" s="38"/>
      <c r="M24" s="38"/>
      <c r="N24" s="118">
        <v>6457</v>
      </c>
      <c r="O24" s="38"/>
      <c r="P24" s="38"/>
      <c r="Q24" s="38">
        <v>493423</v>
      </c>
      <c r="R24" s="38"/>
      <c r="S24" s="38"/>
      <c r="T24" s="38">
        <v>27004860</v>
      </c>
      <c r="U24" s="38"/>
      <c r="V24" s="38"/>
      <c r="W24" s="38">
        <v>580939</v>
      </c>
      <c r="X24" s="38"/>
      <c r="Y24" s="38"/>
      <c r="Z24" s="38">
        <v>1293794</v>
      </c>
      <c r="AA24" s="38"/>
      <c r="AB24" s="38"/>
      <c r="AC24" s="38">
        <v>72798</v>
      </c>
      <c r="AD24" s="38"/>
      <c r="AE24" s="38"/>
      <c r="AF24" s="38">
        <v>300</v>
      </c>
      <c r="AG24" s="38"/>
      <c r="AH24" s="38"/>
      <c r="AI24" s="38">
        <v>246020</v>
      </c>
      <c r="AJ24" s="1"/>
      <c r="AK24" s="1"/>
      <c r="AL24" s="1"/>
      <c r="AM24" s="1"/>
    </row>
    <row r="25" spans="1:40" ht="13.5" customHeight="1">
      <c r="A25" s="46">
        <v>8000</v>
      </c>
      <c r="B25" s="483" t="s">
        <v>46</v>
      </c>
      <c r="C25" s="483" t="s">
        <v>30</v>
      </c>
      <c r="D25" s="46">
        <v>9000</v>
      </c>
      <c r="E25" s="46" t="s">
        <v>46</v>
      </c>
      <c r="F25" s="484" t="s">
        <v>159</v>
      </c>
      <c r="G25" s="483"/>
      <c r="H25" s="38">
        <v>16414</v>
      </c>
      <c r="I25" s="38"/>
      <c r="J25" s="38"/>
      <c r="K25" s="38">
        <v>138889656</v>
      </c>
      <c r="L25" s="38"/>
      <c r="M25" s="38"/>
      <c r="N25" s="118">
        <v>5781</v>
      </c>
      <c r="O25" s="38"/>
      <c r="P25" s="38"/>
      <c r="Q25" s="38">
        <v>415063</v>
      </c>
      <c r="R25" s="38"/>
      <c r="S25" s="38"/>
      <c r="T25" s="38">
        <v>20228939</v>
      </c>
      <c r="U25" s="38"/>
      <c r="V25" s="38"/>
      <c r="W25" s="38">
        <v>453260</v>
      </c>
      <c r="X25" s="38"/>
      <c r="Y25" s="38"/>
      <c r="Z25" s="38">
        <v>894580</v>
      </c>
      <c r="AA25" s="38"/>
      <c r="AB25" s="38"/>
      <c r="AC25" s="38">
        <v>55374</v>
      </c>
      <c r="AD25" s="38"/>
      <c r="AE25" s="38"/>
      <c r="AF25" s="38">
        <v>0</v>
      </c>
      <c r="AG25" s="38"/>
      <c r="AH25" s="38"/>
      <c r="AI25" s="38">
        <v>169200</v>
      </c>
      <c r="AJ25" s="1"/>
      <c r="AK25" s="1"/>
      <c r="AL25" s="1"/>
      <c r="AM25" s="1"/>
    </row>
    <row r="26" spans="1:40" ht="13.5" customHeight="1">
      <c r="A26" s="46">
        <v>9000</v>
      </c>
      <c r="B26" s="483" t="s">
        <v>46</v>
      </c>
      <c r="C26" s="483" t="s">
        <v>30</v>
      </c>
      <c r="D26" s="46">
        <v>10000</v>
      </c>
      <c r="E26" s="46" t="s">
        <v>46</v>
      </c>
      <c r="F26" s="484" t="s">
        <v>159</v>
      </c>
      <c r="G26" s="483"/>
      <c r="H26" s="38">
        <v>10022</v>
      </c>
      <c r="I26" s="38"/>
      <c r="J26" s="38"/>
      <c r="K26" s="38">
        <v>94788444</v>
      </c>
      <c r="L26" s="38"/>
      <c r="M26" s="38"/>
      <c r="N26" s="118">
        <v>3575</v>
      </c>
      <c r="O26" s="38"/>
      <c r="P26" s="38"/>
      <c r="Q26" s="38">
        <v>285534</v>
      </c>
      <c r="R26" s="38"/>
      <c r="S26" s="38"/>
      <c r="T26" s="38">
        <v>13440224</v>
      </c>
      <c r="U26" s="38"/>
      <c r="V26" s="38"/>
      <c r="W26" s="38">
        <v>303193</v>
      </c>
      <c r="X26" s="38"/>
      <c r="Y26" s="38"/>
      <c r="Z26" s="38">
        <v>550965</v>
      </c>
      <c r="AA26" s="38"/>
      <c r="AB26" s="38"/>
      <c r="AC26" s="38">
        <v>35089</v>
      </c>
      <c r="AD26" s="38"/>
      <c r="AE26" s="38"/>
      <c r="AF26" s="162">
        <v>0</v>
      </c>
      <c r="AG26" s="38"/>
      <c r="AH26" s="38"/>
      <c r="AI26" s="38">
        <v>103880</v>
      </c>
      <c r="AJ26" s="1"/>
      <c r="AK26" s="1"/>
      <c r="AL26" s="1"/>
      <c r="AM26" s="1"/>
    </row>
    <row r="27" spans="1:40" ht="13.5" customHeight="1">
      <c r="A27" s="46">
        <v>10000</v>
      </c>
      <c r="B27" s="483" t="s">
        <v>46</v>
      </c>
      <c r="C27" s="483" t="s">
        <v>30</v>
      </c>
      <c r="D27" s="46">
        <v>15000</v>
      </c>
      <c r="E27" s="46" t="s">
        <v>46</v>
      </c>
      <c r="F27" s="484" t="s">
        <v>159</v>
      </c>
      <c r="G27" s="483"/>
      <c r="H27" s="38">
        <v>16706</v>
      </c>
      <c r="I27" s="38"/>
      <c r="J27" s="38"/>
      <c r="K27" s="38">
        <v>196570140</v>
      </c>
      <c r="L27" s="38"/>
      <c r="M27" s="38"/>
      <c r="N27" s="118">
        <v>11144</v>
      </c>
      <c r="O27" s="38"/>
      <c r="P27" s="38"/>
      <c r="Q27" s="38">
        <v>773075</v>
      </c>
      <c r="R27" s="38"/>
      <c r="S27" s="38"/>
      <c r="T27" s="38">
        <v>25101428</v>
      </c>
      <c r="U27" s="38"/>
      <c r="V27" s="38"/>
      <c r="W27" s="38">
        <v>750354</v>
      </c>
      <c r="X27" s="38"/>
      <c r="Y27" s="38"/>
      <c r="Z27" s="38">
        <v>920029</v>
      </c>
      <c r="AA27" s="38"/>
      <c r="AB27" s="38"/>
      <c r="AC27" s="38">
        <v>66578</v>
      </c>
      <c r="AD27" s="38"/>
      <c r="AE27" s="38"/>
      <c r="AF27" s="38">
        <v>0</v>
      </c>
      <c r="AG27" s="38"/>
      <c r="AH27" s="38"/>
      <c r="AI27" s="38">
        <v>185980</v>
      </c>
      <c r="AJ27" s="1"/>
      <c r="AK27" s="1"/>
      <c r="AL27" s="1"/>
      <c r="AM27" s="1"/>
    </row>
    <row r="28" spans="1:40" ht="13.5" customHeight="1">
      <c r="A28" s="46">
        <v>15000</v>
      </c>
      <c r="B28" s="483" t="s">
        <v>46</v>
      </c>
      <c r="C28" s="483" t="s">
        <v>30</v>
      </c>
      <c r="D28" s="46">
        <v>20000</v>
      </c>
      <c r="E28" s="46" t="s">
        <v>46</v>
      </c>
      <c r="F28" s="484" t="s">
        <v>159</v>
      </c>
      <c r="G28" s="483"/>
      <c r="H28" s="38">
        <v>3335</v>
      </c>
      <c r="I28" s="38"/>
      <c r="J28" s="38"/>
      <c r="K28" s="38">
        <v>57013525</v>
      </c>
      <c r="L28" s="38"/>
      <c r="M28" s="38"/>
      <c r="N28" s="118">
        <v>5333</v>
      </c>
      <c r="O28" s="38"/>
      <c r="P28" s="38"/>
      <c r="Q28" s="38">
        <v>237856</v>
      </c>
      <c r="R28" s="38"/>
      <c r="S28" s="38"/>
      <c r="T28" s="38">
        <v>5695519</v>
      </c>
      <c r="U28" s="38"/>
      <c r="V28" s="38"/>
      <c r="W28" s="38">
        <v>241615</v>
      </c>
      <c r="X28" s="38"/>
      <c r="Y28" s="38"/>
      <c r="Z28" s="38">
        <v>173088</v>
      </c>
      <c r="AA28" s="38"/>
      <c r="AB28" s="38"/>
      <c r="AC28" s="38">
        <v>15698</v>
      </c>
      <c r="AD28" s="38"/>
      <c r="AE28" s="38"/>
      <c r="AF28" s="38">
        <v>0</v>
      </c>
      <c r="AG28" s="38"/>
      <c r="AH28" s="38"/>
      <c r="AI28" s="38">
        <v>36120</v>
      </c>
      <c r="AJ28" s="1"/>
      <c r="AK28" s="1"/>
      <c r="AL28" s="1"/>
      <c r="AM28" s="1"/>
    </row>
    <row r="29" spans="1:40" ht="13.5" customHeight="1">
      <c r="A29" s="46">
        <v>20000</v>
      </c>
      <c r="B29" s="483" t="s">
        <v>46</v>
      </c>
      <c r="C29" s="483" t="s">
        <v>30</v>
      </c>
      <c r="D29" s="46">
        <v>25000</v>
      </c>
      <c r="E29" s="46" t="s">
        <v>46</v>
      </c>
      <c r="F29" s="484" t="s">
        <v>159</v>
      </c>
      <c r="G29" s="483"/>
      <c r="H29" s="38">
        <v>1190</v>
      </c>
      <c r="I29" s="38"/>
      <c r="J29" s="38"/>
      <c r="K29" s="38">
        <v>26253790</v>
      </c>
      <c r="L29" s="38"/>
      <c r="M29" s="38"/>
      <c r="N29" s="118">
        <v>3841</v>
      </c>
      <c r="O29" s="38"/>
      <c r="P29" s="38"/>
      <c r="Q29" s="38">
        <v>121271</v>
      </c>
      <c r="R29" s="38"/>
      <c r="S29" s="38"/>
      <c r="T29" s="38">
        <v>2154825</v>
      </c>
      <c r="U29" s="38"/>
      <c r="V29" s="38"/>
      <c r="W29" s="38">
        <v>128511</v>
      </c>
      <c r="X29" s="38"/>
      <c r="Y29" s="38"/>
      <c r="Z29" s="38">
        <v>60949</v>
      </c>
      <c r="AA29" s="38"/>
      <c r="AB29" s="38"/>
      <c r="AC29" s="38">
        <v>6329</v>
      </c>
      <c r="AD29" s="38"/>
      <c r="AE29" s="38"/>
      <c r="AF29" s="38">
        <v>0</v>
      </c>
      <c r="AG29" s="38"/>
      <c r="AH29" s="38"/>
      <c r="AI29" s="38">
        <v>17400</v>
      </c>
      <c r="AJ29" s="1"/>
      <c r="AK29" s="1"/>
      <c r="AL29" s="1"/>
      <c r="AM29" s="1"/>
    </row>
    <row r="30" spans="1:40" ht="13.5" customHeight="1">
      <c r="A30" s="46">
        <v>25000</v>
      </c>
      <c r="B30" s="483" t="s">
        <v>46</v>
      </c>
      <c r="C30" s="483" t="s">
        <v>30</v>
      </c>
      <c r="D30" s="46">
        <v>30000</v>
      </c>
      <c r="E30" s="46" t="s">
        <v>46</v>
      </c>
      <c r="F30" s="484" t="s">
        <v>159</v>
      </c>
      <c r="G30" s="483"/>
      <c r="H30" s="38">
        <v>399</v>
      </c>
      <c r="I30" s="38"/>
      <c r="J30" s="38"/>
      <c r="K30" s="38">
        <v>10910830</v>
      </c>
      <c r="L30" s="38"/>
      <c r="M30" s="38"/>
      <c r="N30" s="118">
        <v>0</v>
      </c>
      <c r="O30" s="38"/>
      <c r="P30" s="38"/>
      <c r="Q30" s="38">
        <v>51440</v>
      </c>
      <c r="R30" s="38"/>
      <c r="S30" s="38"/>
      <c r="T30" s="38">
        <v>715980</v>
      </c>
      <c r="U30" s="38"/>
      <c r="V30" s="38"/>
      <c r="W30" s="38">
        <v>49522</v>
      </c>
      <c r="X30" s="38"/>
      <c r="Y30" s="38"/>
      <c r="Z30" s="38">
        <v>19973</v>
      </c>
      <c r="AA30" s="38"/>
      <c r="AB30" s="38"/>
      <c r="AC30" s="38">
        <v>2384</v>
      </c>
      <c r="AD30" s="38"/>
      <c r="AE30" s="38"/>
      <c r="AF30" s="38">
        <v>0</v>
      </c>
      <c r="AG30" s="38"/>
      <c r="AH30" s="38"/>
      <c r="AI30" s="38">
        <v>4520</v>
      </c>
      <c r="AJ30" s="1"/>
      <c r="AK30" s="1"/>
      <c r="AL30" s="1"/>
      <c r="AM30" s="1"/>
    </row>
    <row r="31" spans="1:40" ht="13.5" customHeight="1">
      <c r="A31" s="46">
        <v>30000</v>
      </c>
      <c r="B31" s="483" t="s">
        <v>46</v>
      </c>
      <c r="C31" s="46" t="s">
        <v>33</v>
      </c>
      <c r="E31" s="1"/>
      <c r="F31" s="359"/>
      <c r="G31" s="1"/>
      <c r="H31" s="38">
        <v>614</v>
      </c>
      <c r="I31" s="38"/>
      <c r="J31" s="38"/>
      <c r="K31" s="38">
        <v>31145281</v>
      </c>
      <c r="L31" s="38"/>
      <c r="M31" s="38"/>
      <c r="N31" s="118">
        <v>0</v>
      </c>
      <c r="O31" s="38"/>
      <c r="P31" s="38"/>
      <c r="Q31" s="38">
        <v>89558</v>
      </c>
      <c r="R31" s="38"/>
      <c r="S31" s="38"/>
      <c r="T31" s="38">
        <v>1084903</v>
      </c>
      <c r="U31" s="38"/>
      <c r="V31" s="38"/>
      <c r="W31" s="38">
        <v>90629</v>
      </c>
      <c r="X31" s="38"/>
      <c r="Y31" s="38"/>
      <c r="Z31" s="38">
        <v>31349</v>
      </c>
      <c r="AA31" s="38"/>
      <c r="AB31" s="38"/>
      <c r="AC31" s="38">
        <v>4340</v>
      </c>
      <c r="AD31" s="38"/>
      <c r="AE31" s="38"/>
      <c r="AF31" s="38">
        <v>0</v>
      </c>
      <c r="AG31" s="38"/>
      <c r="AH31" s="38"/>
      <c r="AI31" s="38">
        <v>7820</v>
      </c>
      <c r="AJ31" s="1"/>
      <c r="AK31" s="1"/>
      <c r="AL31" s="1"/>
      <c r="AM31" s="1"/>
      <c r="AN31" s="1"/>
    </row>
    <row r="32" spans="1:40" ht="4.5" customHeight="1" thickBot="1">
      <c r="B32" s="483"/>
      <c r="F32" s="115"/>
      <c r="G32" s="485"/>
      <c r="H32" s="115"/>
      <c r="I32" s="1"/>
      <c r="J32" s="1"/>
      <c r="K32" s="1"/>
      <c r="L32" s="1"/>
      <c r="M32" s="1"/>
      <c r="N32" s="210"/>
      <c r="O32" s="210"/>
      <c r="P32" s="210"/>
      <c r="Q32" s="1"/>
      <c r="R32" s="1"/>
      <c r="S32" s="1"/>
      <c r="T32" s="115"/>
      <c r="U32" s="115"/>
      <c r="V32" s="115"/>
      <c r="W32" s="115"/>
      <c r="X32" s="115"/>
      <c r="Y32" s="115"/>
      <c r="Z32" s="115"/>
      <c r="AA32" s="115"/>
      <c r="AB32" s="115"/>
      <c r="AC32" s="115"/>
      <c r="AD32" s="115"/>
      <c r="AE32" s="115"/>
      <c r="AF32" s="116"/>
      <c r="AG32" s="116"/>
      <c r="AH32" s="116"/>
      <c r="AI32" s="116"/>
      <c r="AJ32" s="116"/>
      <c r="AK32" s="210"/>
      <c r="AL32" s="210"/>
      <c r="AM32" s="1"/>
      <c r="AN32" s="1"/>
    </row>
    <row r="33" spans="1:38" s="487" customFormat="1" ht="32.25" customHeight="1">
      <c r="A33" s="613" t="s">
        <v>221</v>
      </c>
      <c r="B33" s="613"/>
      <c r="C33" s="613"/>
      <c r="D33" s="613"/>
      <c r="E33" s="613"/>
      <c r="F33" s="613"/>
      <c r="G33" s="613"/>
      <c r="H33" s="613"/>
      <c r="I33" s="613"/>
      <c r="J33" s="613"/>
      <c r="K33" s="613"/>
      <c r="L33" s="613"/>
      <c r="M33" s="613"/>
      <c r="N33" s="613"/>
      <c r="O33" s="613"/>
      <c r="P33" s="613"/>
      <c r="Q33" s="613"/>
      <c r="R33" s="613"/>
      <c r="S33" s="486"/>
      <c r="T33" s="623"/>
      <c r="U33" s="624"/>
      <c r="V33" s="624"/>
      <c r="W33" s="624"/>
      <c r="X33" s="624"/>
      <c r="Y33" s="624"/>
      <c r="Z33" s="624"/>
      <c r="AA33" s="624"/>
      <c r="AB33" s="624"/>
      <c r="AC33" s="624"/>
      <c r="AD33" s="624"/>
      <c r="AE33" s="624"/>
      <c r="AF33" s="624"/>
      <c r="AG33" s="624"/>
      <c r="AH33" s="624"/>
      <c r="AI33" s="624"/>
      <c r="AJ33" s="624"/>
      <c r="AK33" s="624"/>
      <c r="AL33" s="624"/>
    </row>
    <row r="34" spans="1:38" ht="18.2" customHeight="1">
      <c r="A34" s="614"/>
      <c r="B34" s="614"/>
      <c r="C34" s="614"/>
      <c r="D34" s="614"/>
      <c r="E34" s="614"/>
      <c r="F34" s="614"/>
      <c r="G34" s="614"/>
      <c r="H34" s="614"/>
      <c r="I34" s="614"/>
      <c r="J34" s="614"/>
      <c r="K34" s="614"/>
      <c r="L34" s="614"/>
      <c r="M34" s="614"/>
      <c r="N34" s="614"/>
      <c r="O34" s="614"/>
      <c r="P34" s="614"/>
      <c r="Q34" s="614"/>
      <c r="R34" s="614"/>
      <c r="S34" s="1"/>
      <c r="T34" s="488"/>
      <c r="U34" s="489"/>
      <c r="V34" s="489"/>
      <c r="W34" s="489"/>
      <c r="X34" s="489"/>
      <c r="Y34" s="489"/>
      <c r="Z34" s="489"/>
      <c r="AA34" s="489"/>
      <c r="AB34" s="489"/>
      <c r="AC34" s="489"/>
      <c r="AD34" s="489"/>
      <c r="AE34" s="489"/>
      <c r="AF34" s="489"/>
      <c r="AG34" s="489"/>
      <c r="AH34" s="489"/>
      <c r="AI34" s="489"/>
      <c r="AJ34" s="489"/>
      <c r="AK34" s="489"/>
      <c r="AL34" s="489"/>
    </row>
    <row r="35" spans="1:38" s="13" customFormat="1" ht="15.75" customHeight="1" thickBot="1">
      <c r="A35" s="370"/>
      <c r="B35" s="370"/>
      <c r="C35" s="370"/>
      <c r="D35" s="370"/>
      <c r="E35" s="370"/>
      <c r="F35" s="370"/>
      <c r="G35" s="370"/>
      <c r="H35" s="370"/>
      <c r="I35" s="370"/>
      <c r="J35" s="370"/>
      <c r="K35" s="370"/>
      <c r="L35" s="370"/>
      <c r="M35" s="370"/>
      <c r="N35" s="370"/>
      <c r="O35" s="370"/>
      <c r="P35" s="370"/>
      <c r="Q35" s="370"/>
    </row>
    <row r="36" spans="1:38" ht="15" customHeight="1">
      <c r="A36" s="1"/>
      <c r="B36" s="1"/>
      <c r="C36" s="1"/>
      <c r="D36" s="611" t="s">
        <v>25</v>
      </c>
      <c r="E36" s="611"/>
      <c r="F36" s="612"/>
      <c r="G36" s="198"/>
      <c r="H36" s="609" t="s">
        <v>62</v>
      </c>
      <c r="I36" s="237"/>
      <c r="J36" s="192"/>
      <c r="K36" s="610" t="s">
        <v>48</v>
      </c>
      <c r="L36" s="237"/>
      <c r="M36" s="192"/>
      <c r="N36" s="610" t="s">
        <v>49</v>
      </c>
      <c r="O36" s="235"/>
      <c r="P36" s="56"/>
      <c r="Q36" s="609" t="s">
        <v>63</v>
      </c>
      <c r="R36" s="235"/>
      <c r="S36" s="235"/>
      <c r="T36" s="610" t="s">
        <v>50</v>
      </c>
      <c r="U36" s="55"/>
      <c r="V36" s="56"/>
      <c r="W36" s="610" t="s">
        <v>51</v>
      </c>
      <c r="X36" s="55"/>
      <c r="Y36" s="56"/>
      <c r="Z36" s="610" t="s">
        <v>52</v>
      </c>
      <c r="AA36" s="55"/>
      <c r="AB36" s="56"/>
      <c r="AC36" s="610" t="s">
        <v>53</v>
      </c>
      <c r="AD36" s="55"/>
      <c r="AE36" s="56"/>
      <c r="AF36" s="610" t="s">
        <v>67</v>
      </c>
      <c r="AG36" s="235"/>
      <c r="AH36" s="56"/>
      <c r="AI36" s="610" t="s">
        <v>54</v>
      </c>
      <c r="AJ36" s="338"/>
    </row>
    <row r="37" spans="1:38" ht="15" customHeight="1">
      <c r="A37" s="477" t="str">
        <f>A3</f>
        <v>課税標準の段階</v>
      </c>
      <c r="B37" s="182"/>
      <c r="C37" s="182"/>
      <c r="D37" s="182"/>
      <c r="E37" s="182"/>
      <c r="F37" s="354"/>
      <c r="G37" s="68"/>
      <c r="H37" s="564"/>
      <c r="I37" s="236"/>
      <c r="J37" s="60"/>
      <c r="K37" s="554"/>
      <c r="L37" s="238"/>
      <c r="M37" s="221"/>
      <c r="N37" s="554"/>
      <c r="O37" s="238"/>
      <c r="P37" s="221"/>
      <c r="Q37" s="564"/>
      <c r="R37" s="236"/>
      <c r="S37" s="236"/>
      <c r="T37" s="554"/>
      <c r="U37" s="222"/>
      <c r="V37" s="221"/>
      <c r="W37" s="554"/>
      <c r="X37" s="222"/>
      <c r="Y37" s="221"/>
      <c r="Z37" s="554"/>
      <c r="AA37" s="222"/>
      <c r="AB37" s="221"/>
      <c r="AC37" s="554"/>
      <c r="AD37" s="222"/>
      <c r="AE37" s="221"/>
      <c r="AF37" s="554"/>
      <c r="AG37" s="442"/>
      <c r="AH37" s="68"/>
      <c r="AI37" s="620"/>
      <c r="AJ37" s="182"/>
    </row>
    <row r="38" spans="1:38" ht="4.5" customHeight="1">
      <c r="A38" s="444"/>
      <c r="B38" s="1"/>
      <c r="C38" s="1"/>
      <c r="D38" s="1"/>
      <c r="E38" s="1"/>
      <c r="F38" s="359"/>
      <c r="G38" s="437"/>
      <c r="H38" s="229"/>
      <c r="I38" s="211"/>
      <c r="J38" s="211"/>
      <c r="K38" s="481"/>
      <c r="L38" s="437"/>
      <c r="M38" s="437"/>
      <c r="N38" s="481"/>
      <c r="O38" s="437"/>
      <c r="P38" s="437"/>
      <c r="Q38" s="229"/>
      <c r="R38" s="237"/>
      <c r="S38" s="237"/>
      <c r="T38" s="437"/>
      <c r="U38" s="437"/>
      <c r="V38" s="437"/>
      <c r="W38" s="437"/>
      <c r="X38" s="437"/>
      <c r="Y38" s="437"/>
      <c r="Z38" s="481"/>
      <c r="AA38" s="437"/>
      <c r="AB38" s="437"/>
      <c r="AC38" s="437"/>
      <c r="AD38" s="437"/>
      <c r="AE38" s="437"/>
      <c r="AF38" s="437"/>
      <c r="AG38" s="437"/>
      <c r="AH38" s="437"/>
      <c r="AI38" s="437"/>
      <c r="AJ38" s="1"/>
    </row>
    <row r="39" spans="1:38" ht="17.25" customHeight="1">
      <c r="A39" s="595" t="str">
        <f>A5</f>
        <v>平　成</v>
      </c>
      <c r="B39" s="595"/>
      <c r="C39" s="211">
        <f t="shared" ref="C39:C44" si="0">C5</f>
        <v>30</v>
      </c>
      <c r="D39" s="539" t="s">
        <v>194</v>
      </c>
      <c r="E39" s="539"/>
      <c r="F39" s="359"/>
      <c r="G39" s="61"/>
      <c r="H39" s="46">
        <v>467360</v>
      </c>
      <c r="I39" s="62"/>
      <c r="J39" s="62"/>
      <c r="K39" s="43">
        <v>2080</v>
      </c>
      <c r="L39" s="62"/>
      <c r="M39" s="62"/>
      <c r="N39" s="46">
        <v>24932610</v>
      </c>
      <c r="O39" s="62"/>
      <c r="P39" s="62"/>
      <c r="Q39" s="46">
        <v>1831800</v>
      </c>
      <c r="R39" s="62"/>
      <c r="S39" s="62"/>
      <c r="T39" s="46">
        <v>24665160</v>
      </c>
      <c r="U39" s="62"/>
      <c r="V39" s="62"/>
      <c r="W39" s="46">
        <v>114816570</v>
      </c>
      <c r="X39" s="62"/>
      <c r="Y39" s="62"/>
      <c r="Z39" s="46">
        <v>425378692</v>
      </c>
      <c r="AC39" s="46">
        <v>64864289</v>
      </c>
      <c r="AD39" s="62"/>
      <c r="AE39" s="62"/>
      <c r="AF39" s="46">
        <v>2171965</v>
      </c>
      <c r="AG39" s="62"/>
      <c r="AH39" s="62"/>
      <c r="AI39" s="1">
        <v>66720204</v>
      </c>
    </row>
    <row r="40" spans="1:38" ht="17.25" customHeight="1">
      <c r="A40" s="595" t="str">
        <f t="shared" ref="A40:A44" si="1">A6</f>
        <v>令　和</v>
      </c>
      <c r="B40" s="595"/>
      <c r="C40" s="211" t="str">
        <f t="shared" si="0"/>
        <v>元</v>
      </c>
      <c r="D40" s="539" t="s">
        <v>78</v>
      </c>
      <c r="E40" s="539"/>
      <c r="F40" s="359"/>
      <c r="H40" s="46">
        <v>462990</v>
      </c>
      <c r="K40" s="46">
        <v>1560</v>
      </c>
      <c r="L40" s="43"/>
      <c r="M40" s="43"/>
      <c r="N40" s="46">
        <v>21259270</v>
      </c>
      <c r="Q40" s="46">
        <v>4373250</v>
      </c>
      <c r="T40" s="46">
        <v>24653200</v>
      </c>
      <c r="W40" s="46">
        <v>116972460</v>
      </c>
      <c r="Z40" s="46">
        <v>433703716</v>
      </c>
      <c r="AC40" s="46">
        <v>66132781</v>
      </c>
      <c r="AF40" s="46">
        <v>2733011</v>
      </c>
      <c r="AI40" s="46">
        <v>68528780</v>
      </c>
    </row>
    <row r="41" spans="1:38" ht="17.25" customHeight="1">
      <c r="A41" s="595" t="str">
        <f t="shared" si="1"/>
        <v xml:space="preserve">　　 〃 </v>
      </c>
      <c r="B41" s="595"/>
      <c r="C41" s="211" t="str">
        <f t="shared" si="0"/>
        <v>２</v>
      </c>
      <c r="D41" s="539" t="s">
        <v>78</v>
      </c>
      <c r="E41" s="539"/>
      <c r="F41" s="1"/>
      <c r="G41" s="208"/>
      <c r="H41" s="46">
        <v>470120</v>
      </c>
      <c r="K41" s="46">
        <v>3380</v>
      </c>
      <c r="L41" s="43"/>
      <c r="M41" s="43"/>
      <c r="N41" s="46">
        <v>20418920</v>
      </c>
      <c r="Q41" s="46">
        <v>4530380</v>
      </c>
      <c r="T41" s="46">
        <v>24480390</v>
      </c>
      <c r="W41" s="46">
        <v>118624770</v>
      </c>
      <c r="Z41" s="46">
        <v>440764739</v>
      </c>
      <c r="AC41" s="46">
        <v>66804293</v>
      </c>
      <c r="AF41" s="46">
        <v>2994802</v>
      </c>
      <c r="AI41" s="46">
        <v>69456214</v>
      </c>
    </row>
    <row r="42" spans="1:38" ht="17.25" customHeight="1">
      <c r="A42" s="595" t="str">
        <f t="shared" si="1"/>
        <v xml:space="preserve">　　 〃 </v>
      </c>
      <c r="B42" s="595"/>
      <c r="C42" s="211" t="str">
        <f t="shared" si="0"/>
        <v>３</v>
      </c>
      <c r="D42" s="539" t="s">
        <v>78</v>
      </c>
      <c r="E42" s="539"/>
      <c r="F42" s="359"/>
      <c r="H42" s="46">
        <v>463450</v>
      </c>
      <c r="K42" s="46">
        <v>4160</v>
      </c>
      <c r="L42" s="43"/>
      <c r="M42" s="43"/>
      <c r="N42" s="46">
        <v>19691830</v>
      </c>
      <c r="Q42" s="46">
        <v>4502240</v>
      </c>
      <c r="T42" s="46">
        <v>24351870</v>
      </c>
      <c r="W42" s="46">
        <v>155691080</v>
      </c>
      <c r="Z42" s="46">
        <v>480667499</v>
      </c>
      <c r="AC42" s="46">
        <v>66015500</v>
      </c>
      <c r="AF42" s="46">
        <v>3765157</v>
      </c>
      <c r="AI42" s="46">
        <v>69444876</v>
      </c>
    </row>
    <row r="43" spans="1:38" ht="17.25" customHeight="1">
      <c r="A43" s="595" t="str">
        <f t="shared" si="1"/>
        <v xml:space="preserve">　　 〃 </v>
      </c>
      <c r="B43" s="595"/>
      <c r="C43" s="211" t="str">
        <f t="shared" si="0"/>
        <v>４</v>
      </c>
      <c r="D43" s="539" t="s">
        <v>78</v>
      </c>
      <c r="E43" s="539"/>
      <c r="F43" s="359"/>
      <c r="G43" s="61"/>
      <c r="H43" s="61">
        <v>467590</v>
      </c>
      <c r="I43" s="61"/>
      <c r="J43" s="61"/>
      <c r="K43" s="181">
        <v>1820</v>
      </c>
      <c r="L43" s="181"/>
      <c r="M43" s="181"/>
      <c r="N43" s="61">
        <v>18789060</v>
      </c>
      <c r="O43" s="62"/>
      <c r="P43" s="62"/>
      <c r="Q43" s="62">
        <v>4493540</v>
      </c>
      <c r="R43" s="62"/>
      <c r="S43" s="62"/>
      <c r="T43" s="62">
        <v>24149800</v>
      </c>
      <c r="U43" s="62"/>
      <c r="V43" s="62"/>
      <c r="W43" s="61">
        <v>156273300</v>
      </c>
      <c r="X43" s="61"/>
      <c r="Y43" s="61"/>
      <c r="Z43" s="1">
        <v>484167422</v>
      </c>
      <c r="AA43" s="1"/>
      <c r="AB43" s="1"/>
      <c r="AC43" s="61">
        <v>66974955</v>
      </c>
      <c r="AD43" s="61"/>
      <c r="AE43" s="61"/>
      <c r="AF43" s="61">
        <v>4551179</v>
      </c>
      <c r="AG43" s="62"/>
      <c r="AH43" s="62"/>
      <c r="AI43" s="61">
        <v>71183853</v>
      </c>
    </row>
    <row r="44" spans="1:38" ht="17.25" customHeight="1">
      <c r="A44" s="595" t="str">
        <f t="shared" si="1"/>
        <v xml:space="preserve">　　 〃 </v>
      </c>
      <c r="B44" s="595"/>
      <c r="C44" s="211" t="str">
        <f t="shared" si="0"/>
        <v>５</v>
      </c>
      <c r="D44" s="539" t="s">
        <v>78</v>
      </c>
      <c r="E44" s="539"/>
      <c r="F44" s="359"/>
      <c r="G44" s="61"/>
      <c r="H44" s="61">
        <v>481390</v>
      </c>
      <c r="I44" s="61"/>
      <c r="J44" s="61"/>
      <c r="K44" s="181">
        <v>1560</v>
      </c>
      <c r="L44" s="181"/>
      <c r="M44" s="181"/>
      <c r="N44" s="61">
        <v>17786870</v>
      </c>
      <c r="O44" s="62"/>
      <c r="P44" s="62"/>
      <c r="Q44" s="62">
        <v>4424330</v>
      </c>
      <c r="R44" s="62"/>
      <c r="S44" s="62"/>
      <c r="T44" s="62">
        <v>23797490</v>
      </c>
      <c r="U44" s="62"/>
      <c r="V44" s="62"/>
      <c r="W44" s="61">
        <v>157723780</v>
      </c>
      <c r="X44" s="61"/>
      <c r="Y44" s="61"/>
      <c r="Z44" s="1">
        <v>491769785</v>
      </c>
      <c r="AA44" s="1"/>
      <c r="AB44" s="1"/>
      <c r="AC44" s="61">
        <v>68424516</v>
      </c>
      <c r="AD44" s="61"/>
      <c r="AE44" s="61"/>
      <c r="AF44" s="61">
        <v>5167146</v>
      </c>
      <c r="AG44" s="62"/>
      <c r="AH44" s="62"/>
      <c r="AI44" s="61">
        <v>73231785</v>
      </c>
      <c r="AJ44" s="1"/>
    </row>
    <row r="45" spans="1:38" ht="5.25" customHeight="1" thickBot="1">
      <c r="A45" s="115"/>
      <c r="B45" s="361"/>
      <c r="C45" s="361"/>
      <c r="D45" s="115"/>
      <c r="E45" s="115"/>
      <c r="F45" s="362"/>
      <c r="G45" s="196"/>
      <c r="H45" s="196"/>
      <c r="I45" s="196"/>
      <c r="J45" s="196"/>
      <c r="K45" s="197"/>
      <c r="L45" s="197"/>
      <c r="M45" s="197"/>
      <c r="N45" s="196"/>
      <c r="O45" s="196"/>
      <c r="P45" s="196"/>
      <c r="Q45" s="196"/>
      <c r="R45" s="196"/>
      <c r="S45" s="196"/>
      <c r="T45" s="196"/>
      <c r="U45" s="196"/>
      <c r="V45" s="196"/>
      <c r="W45" s="196"/>
      <c r="X45" s="196"/>
      <c r="Y45" s="196"/>
      <c r="Z45" s="115"/>
      <c r="AA45" s="115"/>
      <c r="AB45" s="115"/>
      <c r="AC45" s="196"/>
      <c r="AD45" s="196"/>
      <c r="AE45" s="196"/>
      <c r="AF45" s="196"/>
      <c r="AG45" s="196"/>
      <c r="AH45" s="196"/>
      <c r="AI45" s="196"/>
      <c r="AJ45" s="115"/>
    </row>
    <row r="46" spans="1:38" ht="5.25" customHeight="1">
      <c r="A46" s="1"/>
      <c r="B46" s="211"/>
      <c r="C46" s="211"/>
      <c r="D46" s="1"/>
      <c r="E46" s="1"/>
      <c r="F46" s="359"/>
      <c r="G46" s="61"/>
      <c r="H46" s="61"/>
      <c r="I46" s="61"/>
      <c r="J46" s="61"/>
      <c r="K46" s="181"/>
      <c r="L46" s="181"/>
      <c r="M46" s="181"/>
      <c r="N46" s="61"/>
      <c r="O46" s="61"/>
      <c r="P46" s="61"/>
      <c r="Q46" s="61"/>
      <c r="R46" s="61"/>
      <c r="S46" s="61"/>
      <c r="T46" s="61"/>
      <c r="U46" s="61"/>
      <c r="V46" s="61"/>
      <c r="W46" s="61"/>
      <c r="X46" s="61"/>
      <c r="Y46" s="61"/>
      <c r="Z46" s="1"/>
      <c r="AA46" s="1"/>
      <c r="AB46" s="1"/>
      <c r="AC46" s="61"/>
      <c r="AD46" s="61"/>
      <c r="AE46" s="61"/>
      <c r="AF46" s="61"/>
      <c r="AG46" s="61"/>
      <c r="AH46" s="61"/>
      <c r="AI46" s="61"/>
      <c r="AJ46" s="1"/>
    </row>
    <row r="47" spans="1:38" ht="13.5" customHeight="1">
      <c r="A47" s="1">
        <v>1000</v>
      </c>
      <c r="B47" s="1" t="s">
        <v>154</v>
      </c>
      <c r="C47" s="1" t="s">
        <v>161</v>
      </c>
      <c r="D47" s="1"/>
      <c r="E47" s="1"/>
      <c r="F47" s="359"/>
      <c r="G47" s="38"/>
      <c r="H47" s="38">
        <v>690</v>
      </c>
      <c r="I47" s="38"/>
      <c r="J47" s="38"/>
      <c r="K47" s="38">
        <v>0</v>
      </c>
      <c r="L47" s="163"/>
      <c r="M47" s="163"/>
      <c r="N47" s="38">
        <v>5330</v>
      </c>
      <c r="O47" s="38"/>
      <c r="P47" s="38"/>
      <c r="Q47" s="38">
        <v>1950</v>
      </c>
      <c r="R47" s="38"/>
      <c r="S47" s="38"/>
      <c r="T47" s="38">
        <v>8350</v>
      </c>
      <c r="U47" s="38"/>
      <c r="V47" s="38"/>
      <c r="W47" s="38">
        <v>141040</v>
      </c>
      <c r="X47" s="38"/>
      <c r="Y47" s="38"/>
      <c r="Z47" s="162">
        <v>259471</v>
      </c>
      <c r="AA47" s="162"/>
      <c r="AB47" s="162"/>
      <c r="AC47" s="38">
        <v>35487</v>
      </c>
      <c r="AD47" s="38"/>
      <c r="AE47" s="38"/>
      <c r="AF47" s="38">
        <v>2954</v>
      </c>
      <c r="AG47" s="38"/>
      <c r="AH47" s="38"/>
      <c r="AI47" s="38">
        <v>38099</v>
      </c>
      <c r="AJ47" s="1"/>
    </row>
    <row r="48" spans="1:38" ht="13.5" customHeight="1">
      <c r="A48" s="46">
        <v>1000</v>
      </c>
      <c r="B48" s="490" t="s">
        <v>154</v>
      </c>
      <c r="C48" s="483" t="s">
        <v>156</v>
      </c>
      <c r="D48" s="46">
        <v>1500</v>
      </c>
      <c r="E48" s="46" t="s">
        <v>158</v>
      </c>
      <c r="F48" s="359" t="s">
        <v>157</v>
      </c>
      <c r="G48" s="38"/>
      <c r="H48" s="38">
        <v>460</v>
      </c>
      <c r="I48" s="38"/>
      <c r="J48" s="38"/>
      <c r="K48" s="38">
        <v>1560</v>
      </c>
      <c r="L48" s="118"/>
      <c r="M48" s="118"/>
      <c r="N48" s="38">
        <v>17160</v>
      </c>
      <c r="O48" s="38"/>
      <c r="P48" s="38"/>
      <c r="Q48" s="38">
        <v>6240</v>
      </c>
      <c r="R48" s="38"/>
      <c r="S48" s="38"/>
      <c r="T48" s="38">
        <v>16980</v>
      </c>
      <c r="U48" s="38"/>
      <c r="V48" s="38"/>
      <c r="W48" s="38">
        <v>7134420</v>
      </c>
      <c r="X48" s="38"/>
      <c r="Y48" s="38"/>
      <c r="Z48" s="162">
        <v>8687634</v>
      </c>
      <c r="AA48" s="162"/>
      <c r="AB48" s="162"/>
      <c r="AC48" s="38">
        <v>288016</v>
      </c>
      <c r="AD48" s="38"/>
      <c r="AE48" s="38"/>
      <c r="AF48" s="38">
        <v>6404</v>
      </c>
      <c r="AG48" s="38"/>
      <c r="AH48" s="38"/>
      <c r="AI48" s="38">
        <v>267449</v>
      </c>
      <c r="AJ48" s="1"/>
    </row>
    <row r="49" spans="1:36" ht="13.5" customHeight="1">
      <c r="A49" s="46">
        <v>1500</v>
      </c>
      <c r="B49" s="490" t="s">
        <v>154</v>
      </c>
      <c r="C49" s="483" t="s">
        <v>30</v>
      </c>
      <c r="D49" s="46">
        <v>2000</v>
      </c>
      <c r="E49" s="46" t="s">
        <v>158</v>
      </c>
      <c r="F49" s="484" t="s">
        <v>120</v>
      </c>
      <c r="G49" s="38"/>
      <c r="H49" s="38">
        <v>460</v>
      </c>
      <c r="I49" s="38"/>
      <c r="J49" s="38"/>
      <c r="K49" s="38">
        <v>0</v>
      </c>
      <c r="L49" s="163"/>
      <c r="M49" s="163"/>
      <c r="N49" s="38">
        <v>65690</v>
      </c>
      <c r="O49" s="38"/>
      <c r="P49" s="38"/>
      <c r="Q49" s="38">
        <v>31660</v>
      </c>
      <c r="R49" s="38"/>
      <c r="S49" s="38"/>
      <c r="T49" s="38">
        <v>74560</v>
      </c>
      <c r="U49" s="38"/>
      <c r="V49" s="38"/>
      <c r="W49" s="38">
        <v>7648410</v>
      </c>
      <c r="X49" s="38"/>
      <c r="Y49" s="38"/>
      <c r="Z49" s="162">
        <v>12922938</v>
      </c>
      <c r="AA49" s="162"/>
      <c r="AB49" s="162"/>
      <c r="AC49" s="38">
        <v>700368</v>
      </c>
      <c r="AD49" s="38"/>
      <c r="AE49" s="38"/>
      <c r="AF49" s="38">
        <v>16250</v>
      </c>
      <c r="AG49" s="38"/>
      <c r="AH49" s="38"/>
      <c r="AI49" s="38">
        <v>691732</v>
      </c>
      <c r="AJ49" s="1"/>
    </row>
    <row r="50" spans="1:36" ht="13.5" customHeight="1">
      <c r="A50" s="46">
        <v>2000</v>
      </c>
      <c r="B50" s="490" t="s">
        <v>154</v>
      </c>
      <c r="C50" s="483" t="s">
        <v>30</v>
      </c>
      <c r="D50" s="46">
        <v>2500</v>
      </c>
      <c r="E50" s="46" t="s">
        <v>158</v>
      </c>
      <c r="F50" s="484" t="s">
        <v>120</v>
      </c>
      <c r="G50" s="38"/>
      <c r="H50" s="38">
        <v>920</v>
      </c>
      <c r="I50" s="38"/>
      <c r="J50" s="38"/>
      <c r="K50" s="38">
        <v>0</v>
      </c>
      <c r="L50" s="163"/>
      <c r="M50" s="163"/>
      <c r="N50" s="38">
        <v>214610</v>
      </c>
      <c r="O50" s="38"/>
      <c r="P50" s="38"/>
      <c r="Q50" s="38">
        <v>76780</v>
      </c>
      <c r="R50" s="38"/>
      <c r="S50" s="38"/>
      <c r="T50" s="38">
        <v>364650</v>
      </c>
      <c r="U50" s="38"/>
      <c r="V50" s="38"/>
      <c r="W50" s="38">
        <v>11656440</v>
      </c>
      <c r="X50" s="38"/>
      <c r="Y50" s="38"/>
      <c r="Z50" s="162">
        <v>22422818</v>
      </c>
      <c r="AA50" s="162"/>
      <c r="AB50" s="162"/>
      <c r="AC50" s="38">
        <v>1527120</v>
      </c>
      <c r="AD50" s="38"/>
      <c r="AE50" s="38"/>
      <c r="AF50" s="38">
        <v>38044</v>
      </c>
      <c r="AG50" s="38"/>
      <c r="AH50" s="38"/>
      <c r="AI50" s="38">
        <v>1531293</v>
      </c>
      <c r="AJ50" s="1"/>
    </row>
    <row r="51" spans="1:36" ht="13.5" customHeight="1">
      <c r="A51" s="46">
        <v>2500</v>
      </c>
      <c r="B51" s="490" t="s">
        <v>154</v>
      </c>
      <c r="C51" s="483" t="s">
        <v>30</v>
      </c>
      <c r="D51" s="46">
        <v>3000</v>
      </c>
      <c r="E51" s="46" t="s">
        <v>158</v>
      </c>
      <c r="F51" s="484" t="s">
        <v>120</v>
      </c>
      <c r="G51" s="38"/>
      <c r="H51" s="38">
        <v>13570</v>
      </c>
      <c r="I51" s="38"/>
      <c r="J51" s="38"/>
      <c r="K51" s="38">
        <v>0</v>
      </c>
      <c r="L51" s="118"/>
      <c r="M51" s="118"/>
      <c r="N51" s="38">
        <v>427400</v>
      </c>
      <c r="O51" s="38"/>
      <c r="P51" s="38"/>
      <c r="Q51" s="38">
        <v>140630</v>
      </c>
      <c r="R51" s="38"/>
      <c r="S51" s="38"/>
      <c r="T51" s="38">
        <v>715090</v>
      </c>
      <c r="U51" s="38"/>
      <c r="V51" s="38"/>
      <c r="W51" s="38">
        <v>13268370</v>
      </c>
      <c r="X51" s="38"/>
      <c r="Y51" s="38"/>
      <c r="Z51" s="162">
        <v>28491630</v>
      </c>
      <c r="AA51" s="162"/>
      <c r="AB51" s="162"/>
      <c r="AC51" s="38">
        <v>2307891</v>
      </c>
      <c r="AD51" s="38"/>
      <c r="AE51" s="38"/>
      <c r="AF51" s="38">
        <v>79483</v>
      </c>
      <c r="AG51" s="38"/>
      <c r="AH51" s="38"/>
      <c r="AI51" s="38">
        <v>2353922</v>
      </c>
      <c r="AJ51" s="1"/>
    </row>
    <row r="52" spans="1:36" ht="13.5" customHeight="1">
      <c r="A52" s="46">
        <v>3000</v>
      </c>
      <c r="B52" s="490" t="s">
        <v>154</v>
      </c>
      <c r="C52" s="483" t="s">
        <v>30</v>
      </c>
      <c r="D52" s="46">
        <v>3500</v>
      </c>
      <c r="E52" s="46" t="s">
        <v>158</v>
      </c>
      <c r="F52" s="484" t="s">
        <v>120</v>
      </c>
      <c r="G52" s="38"/>
      <c r="H52" s="38">
        <v>22540</v>
      </c>
      <c r="I52" s="38"/>
      <c r="J52" s="38"/>
      <c r="K52" s="38">
        <v>0</v>
      </c>
      <c r="L52" s="118"/>
      <c r="M52" s="118"/>
      <c r="N52" s="38">
        <v>736970</v>
      </c>
      <c r="O52" s="38"/>
      <c r="P52" s="38"/>
      <c r="Q52" s="38">
        <v>245350</v>
      </c>
      <c r="R52" s="38"/>
      <c r="S52" s="38"/>
      <c r="T52" s="38">
        <v>1122360</v>
      </c>
      <c r="U52" s="38"/>
      <c r="V52" s="38"/>
      <c r="W52" s="38">
        <v>14623300</v>
      </c>
      <c r="X52" s="38"/>
      <c r="Y52" s="38"/>
      <c r="Z52" s="162">
        <v>34655087</v>
      </c>
      <c r="AA52" s="162"/>
      <c r="AB52" s="162"/>
      <c r="AC52" s="38">
        <v>3149549</v>
      </c>
      <c r="AD52" s="38"/>
      <c r="AE52" s="38"/>
      <c r="AF52" s="38">
        <v>141849</v>
      </c>
      <c r="AG52" s="38"/>
      <c r="AH52" s="38"/>
      <c r="AI52" s="38">
        <v>3260104</v>
      </c>
      <c r="AJ52" s="1"/>
    </row>
    <row r="53" spans="1:36" ht="13.5" customHeight="1">
      <c r="A53" s="46">
        <v>3500</v>
      </c>
      <c r="B53" s="490" t="s">
        <v>154</v>
      </c>
      <c r="C53" s="483" t="s">
        <v>30</v>
      </c>
      <c r="D53" s="46">
        <v>4000</v>
      </c>
      <c r="E53" s="46" t="s">
        <v>158</v>
      </c>
      <c r="F53" s="484" t="s">
        <v>120</v>
      </c>
      <c r="G53" s="38"/>
      <c r="H53" s="38">
        <v>38180</v>
      </c>
      <c r="I53" s="38"/>
      <c r="J53" s="38"/>
      <c r="K53" s="38">
        <v>0</v>
      </c>
      <c r="L53" s="118"/>
      <c r="M53" s="118"/>
      <c r="N53" s="38">
        <v>1132020</v>
      </c>
      <c r="O53" s="38"/>
      <c r="P53" s="38"/>
      <c r="Q53" s="38">
        <v>348150</v>
      </c>
      <c r="R53" s="38"/>
      <c r="S53" s="38"/>
      <c r="T53" s="38">
        <v>1416430</v>
      </c>
      <c r="U53" s="38"/>
      <c r="V53" s="38"/>
      <c r="W53" s="38">
        <v>15154920</v>
      </c>
      <c r="X53" s="38"/>
      <c r="Y53" s="38"/>
      <c r="Z53" s="162">
        <v>39489569</v>
      </c>
      <c r="AA53" s="162"/>
      <c r="AB53" s="162"/>
      <c r="AC53" s="38">
        <v>3905073</v>
      </c>
      <c r="AD53" s="38"/>
      <c r="AE53" s="38"/>
      <c r="AF53" s="38">
        <v>245748</v>
      </c>
      <c r="AG53" s="38"/>
      <c r="AH53" s="38"/>
      <c r="AI53" s="38">
        <v>4124294</v>
      </c>
      <c r="AJ53" s="1"/>
    </row>
    <row r="54" spans="1:36" ht="13.5" customHeight="1">
      <c r="A54" s="46">
        <v>4000</v>
      </c>
      <c r="B54" s="490" t="s">
        <v>154</v>
      </c>
      <c r="C54" s="483" t="s">
        <v>30</v>
      </c>
      <c r="D54" s="46">
        <v>4500</v>
      </c>
      <c r="E54" s="46" t="s">
        <v>158</v>
      </c>
      <c r="F54" s="484" t="s">
        <v>120</v>
      </c>
      <c r="G54" s="38"/>
      <c r="H54" s="38">
        <v>40250</v>
      </c>
      <c r="I54" s="38"/>
      <c r="J54" s="38"/>
      <c r="K54" s="38">
        <v>0</v>
      </c>
      <c r="L54" s="118"/>
      <c r="M54" s="118"/>
      <c r="N54" s="38">
        <v>1267850</v>
      </c>
      <c r="O54" s="38"/>
      <c r="P54" s="38"/>
      <c r="Q54" s="38">
        <v>409180</v>
      </c>
      <c r="R54" s="38"/>
      <c r="S54" s="38"/>
      <c r="T54" s="38">
        <v>1447350</v>
      </c>
      <c r="U54" s="38"/>
      <c r="V54" s="38"/>
      <c r="W54" s="38">
        <v>13823500</v>
      </c>
      <c r="X54" s="38"/>
      <c r="Y54" s="38"/>
      <c r="Z54" s="162">
        <v>38989599</v>
      </c>
      <c r="AA54" s="162"/>
      <c r="AB54" s="162"/>
      <c r="AC54" s="38">
        <v>4204391</v>
      </c>
      <c r="AD54" s="38"/>
      <c r="AE54" s="38"/>
      <c r="AF54" s="38">
        <v>342227</v>
      </c>
      <c r="AG54" s="38"/>
      <c r="AH54" s="38"/>
      <c r="AI54" s="38">
        <v>4526853</v>
      </c>
      <c r="AJ54" s="1"/>
    </row>
    <row r="55" spans="1:36" ht="13.5" customHeight="1">
      <c r="A55" s="46">
        <v>4500</v>
      </c>
      <c r="B55" s="490" t="s">
        <v>154</v>
      </c>
      <c r="C55" s="483" t="s">
        <v>30</v>
      </c>
      <c r="D55" s="46">
        <v>5000</v>
      </c>
      <c r="E55" s="46" t="s">
        <v>158</v>
      </c>
      <c r="F55" s="484" t="s">
        <v>120</v>
      </c>
      <c r="G55" s="38"/>
      <c r="H55" s="38">
        <v>40940</v>
      </c>
      <c r="I55" s="38"/>
      <c r="J55" s="38"/>
      <c r="K55" s="38">
        <v>0</v>
      </c>
      <c r="L55" s="118"/>
      <c r="M55" s="118"/>
      <c r="N55" s="38">
        <v>1375940</v>
      </c>
      <c r="O55" s="38"/>
      <c r="P55" s="38"/>
      <c r="Q55" s="38">
        <v>419530</v>
      </c>
      <c r="R55" s="38"/>
      <c r="S55" s="38"/>
      <c r="T55" s="38">
        <v>1537790</v>
      </c>
      <c r="U55" s="38"/>
      <c r="V55" s="38"/>
      <c r="W55" s="38">
        <v>12051610</v>
      </c>
      <c r="X55" s="38"/>
      <c r="Y55" s="38"/>
      <c r="Z55" s="162">
        <v>36813830</v>
      </c>
      <c r="AA55" s="162"/>
      <c r="AB55" s="162"/>
      <c r="AC55" s="38">
        <v>4232648</v>
      </c>
      <c r="AD55" s="38"/>
      <c r="AE55" s="38"/>
      <c r="AF55" s="38">
        <v>399278</v>
      </c>
      <c r="AG55" s="38"/>
      <c r="AH55" s="38"/>
      <c r="AI55" s="38">
        <v>4618904</v>
      </c>
      <c r="AJ55" s="1"/>
    </row>
    <row r="56" spans="1:36" ht="13.5" customHeight="1">
      <c r="A56" s="46">
        <v>5000</v>
      </c>
      <c r="B56" s="490" t="s">
        <v>154</v>
      </c>
      <c r="C56" s="483" t="s">
        <v>30</v>
      </c>
      <c r="D56" s="46">
        <v>6000</v>
      </c>
      <c r="E56" s="46" t="s">
        <v>158</v>
      </c>
      <c r="F56" s="484" t="s">
        <v>120</v>
      </c>
      <c r="G56" s="38"/>
      <c r="H56" s="38">
        <v>63020</v>
      </c>
      <c r="I56" s="38"/>
      <c r="J56" s="38"/>
      <c r="K56" s="38">
        <v>0</v>
      </c>
      <c r="L56" s="118"/>
      <c r="M56" s="118"/>
      <c r="N56" s="38">
        <v>2715190</v>
      </c>
      <c r="O56" s="38"/>
      <c r="P56" s="38"/>
      <c r="Q56" s="38">
        <v>722980</v>
      </c>
      <c r="R56" s="38"/>
      <c r="S56" s="38"/>
      <c r="T56" s="38">
        <v>2761460</v>
      </c>
      <c r="U56" s="38"/>
      <c r="V56" s="38"/>
      <c r="W56" s="38">
        <v>18234580</v>
      </c>
      <c r="X56" s="38"/>
      <c r="Y56" s="38"/>
      <c r="Z56" s="162">
        <v>61706723</v>
      </c>
      <c r="AA56" s="162"/>
      <c r="AB56" s="162"/>
      <c r="AC56" s="38">
        <v>7787424</v>
      </c>
      <c r="AD56" s="38"/>
      <c r="AE56" s="38"/>
      <c r="AF56" s="38">
        <v>758387</v>
      </c>
      <c r="AG56" s="38"/>
      <c r="AH56" s="38"/>
      <c r="AI56" s="38">
        <v>8514574</v>
      </c>
      <c r="AJ56" s="1"/>
    </row>
    <row r="57" spans="1:36" ht="13.5" customHeight="1">
      <c r="A57" s="46">
        <v>6000</v>
      </c>
      <c r="B57" s="490" t="s">
        <v>154</v>
      </c>
      <c r="C57" s="483" t="s">
        <v>30</v>
      </c>
      <c r="D57" s="46">
        <v>7000</v>
      </c>
      <c r="E57" s="46" t="s">
        <v>158</v>
      </c>
      <c r="F57" s="484" t="s">
        <v>120</v>
      </c>
      <c r="G57" s="38"/>
      <c r="H57" s="38">
        <v>61640</v>
      </c>
      <c r="I57" s="38"/>
      <c r="J57" s="38"/>
      <c r="K57" s="38">
        <v>0</v>
      </c>
      <c r="L57" s="118"/>
      <c r="M57" s="118"/>
      <c r="N57" s="38">
        <v>2559020</v>
      </c>
      <c r="O57" s="38"/>
      <c r="P57" s="38"/>
      <c r="Q57" s="38">
        <v>600160</v>
      </c>
      <c r="R57" s="38"/>
      <c r="S57" s="38"/>
      <c r="T57" s="38">
        <v>2535230</v>
      </c>
      <c r="U57" s="38"/>
      <c r="V57" s="38"/>
      <c r="W57" s="38">
        <v>12959770</v>
      </c>
      <c r="X57" s="38"/>
      <c r="Y57" s="38"/>
      <c r="Z57" s="162">
        <v>50113084</v>
      </c>
      <c r="AA57" s="162"/>
      <c r="AB57" s="162"/>
      <c r="AC57" s="38">
        <v>6946973</v>
      </c>
      <c r="AD57" s="38"/>
      <c r="AE57" s="38"/>
      <c r="AF57" s="38">
        <v>594141</v>
      </c>
      <c r="AG57" s="38"/>
      <c r="AH57" s="38"/>
      <c r="AI57" s="38">
        <v>7507101</v>
      </c>
      <c r="AJ57" s="1"/>
    </row>
    <row r="58" spans="1:36" ht="13.5" customHeight="1">
      <c r="A58" s="46">
        <v>7000</v>
      </c>
      <c r="B58" s="490" t="s">
        <v>154</v>
      </c>
      <c r="C58" s="483" t="s">
        <v>30</v>
      </c>
      <c r="D58" s="46">
        <v>8000</v>
      </c>
      <c r="E58" s="46" t="s">
        <v>158</v>
      </c>
      <c r="F58" s="484" t="s">
        <v>120</v>
      </c>
      <c r="G58" s="38"/>
      <c r="H58" s="38">
        <v>60720</v>
      </c>
      <c r="I58" s="38"/>
      <c r="J58" s="38"/>
      <c r="K58" s="38">
        <v>0</v>
      </c>
      <c r="L58" s="118"/>
      <c r="M58" s="118"/>
      <c r="N58" s="38">
        <v>2419100</v>
      </c>
      <c r="O58" s="38"/>
      <c r="P58" s="38"/>
      <c r="Q58" s="38">
        <v>536850</v>
      </c>
      <c r="R58" s="38"/>
      <c r="S58" s="38"/>
      <c r="T58" s="38">
        <v>2931450</v>
      </c>
      <c r="U58" s="38"/>
      <c r="V58" s="38"/>
      <c r="W58" s="38">
        <v>10541880</v>
      </c>
      <c r="X58" s="38"/>
      <c r="Y58" s="38"/>
      <c r="Z58" s="162">
        <v>46188592</v>
      </c>
      <c r="AA58" s="162"/>
      <c r="AB58" s="162"/>
      <c r="AC58" s="38">
        <v>7042954</v>
      </c>
      <c r="AD58" s="38"/>
      <c r="AE58" s="38"/>
      <c r="AF58" s="38">
        <v>429713</v>
      </c>
      <c r="AG58" s="38"/>
      <c r="AH58" s="38"/>
      <c r="AI58" s="38">
        <v>7440305</v>
      </c>
      <c r="AJ58" s="1"/>
    </row>
    <row r="59" spans="1:36" ht="13.5" customHeight="1">
      <c r="A59" s="46">
        <v>8000</v>
      </c>
      <c r="B59" s="490" t="s">
        <v>154</v>
      </c>
      <c r="C59" s="483" t="s">
        <v>30</v>
      </c>
      <c r="D59" s="46">
        <v>9000</v>
      </c>
      <c r="E59" s="46" t="s">
        <v>158</v>
      </c>
      <c r="F59" s="484" t="s">
        <v>120</v>
      </c>
      <c r="G59" s="38"/>
      <c r="H59" s="38">
        <v>47610</v>
      </c>
      <c r="I59" s="38"/>
      <c r="J59" s="38"/>
      <c r="K59" s="38">
        <v>0</v>
      </c>
      <c r="L59" s="118"/>
      <c r="M59" s="118"/>
      <c r="N59" s="38">
        <v>2080210</v>
      </c>
      <c r="O59" s="38"/>
      <c r="P59" s="38"/>
      <c r="Q59" s="38">
        <v>400330</v>
      </c>
      <c r="R59" s="38"/>
      <c r="S59" s="38"/>
      <c r="T59" s="38">
        <v>2623050</v>
      </c>
      <c r="U59" s="38"/>
      <c r="V59" s="38"/>
      <c r="W59" s="38">
        <v>7052860</v>
      </c>
      <c r="X59" s="38"/>
      <c r="Y59" s="38"/>
      <c r="Z59" s="162">
        <v>34426257</v>
      </c>
      <c r="AA59" s="162"/>
      <c r="AB59" s="162"/>
      <c r="AC59" s="38">
        <v>5560310</v>
      </c>
      <c r="AD59" s="38"/>
      <c r="AE59" s="38"/>
      <c r="AF59" s="38">
        <v>328338</v>
      </c>
      <c r="AG59" s="38"/>
      <c r="AH59" s="38"/>
      <c r="AI59" s="38">
        <v>5867504</v>
      </c>
      <c r="AJ59" s="1"/>
    </row>
    <row r="60" spans="1:36" ht="13.5" customHeight="1">
      <c r="A60" s="46">
        <v>9000</v>
      </c>
      <c r="B60" s="490" t="s">
        <v>154</v>
      </c>
      <c r="C60" s="483" t="s">
        <v>30</v>
      </c>
      <c r="D60" s="46">
        <v>10000</v>
      </c>
      <c r="E60" s="46" t="s">
        <v>158</v>
      </c>
      <c r="F60" s="484" t="s">
        <v>120</v>
      </c>
      <c r="G60" s="38"/>
      <c r="H60" s="38">
        <v>25300</v>
      </c>
      <c r="I60" s="38"/>
      <c r="J60" s="38"/>
      <c r="K60" s="38">
        <v>0</v>
      </c>
      <c r="L60" s="118"/>
      <c r="M60" s="118"/>
      <c r="N60" s="38">
        <v>1461830</v>
      </c>
      <c r="O60" s="38"/>
      <c r="P60" s="38"/>
      <c r="Q60" s="38">
        <v>263860</v>
      </c>
      <c r="R60" s="38"/>
      <c r="S60" s="38"/>
      <c r="T60" s="38">
        <v>1783260</v>
      </c>
      <c r="U60" s="38"/>
      <c r="V60" s="38"/>
      <c r="W60" s="38">
        <v>4306020</v>
      </c>
      <c r="X60" s="38"/>
      <c r="Y60" s="38"/>
      <c r="Z60" s="162">
        <v>22562730</v>
      </c>
      <c r="AA60" s="162"/>
      <c r="AB60" s="162"/>
      <c r="AC60" s="38">
        <v>3981122</v>
      </c>
      <c r="AD60" s="38"/>
      <c r="AE60" s="38"/>
      <c r="AF60" s="38">
        <v>259094</v>
      </c>
      <c r="AG60" s="38"/>
      <c r="AH60" s="38"/>
      <c r="AI60" s="38">
        <v>4227109</v>
      </c>
      <c r="AJ60" s="1"/>
    </row>
    <row r="61" spans="1:36" ht="13.5" customHeight="1">
      <c r="A61" s="46">
        <v>10000</v>
      </c>
      <c r="B61" s="490" t="s">
        <v>154</v>
      </c>
      <c r="C61" s="483" t="s">
        <v>30</v>
      </c>
      <c r="D61" s="46">
        <v>15000</v>
      </c>
      <c r="E61" s="46" t="s">
        <v>158</v>
      </c>
      <c r="F61" s="484" t="s">
        <v>120</v>
      </c>
      <c r="G61" s="38"/>
      <c r="H61" s="38">
        <v>47610</v>
      </c>
      <c r="I61" s="38"/>
      <c r="J61" s="38"/>
      <c r="K61" s="38">
        <v>0</v>
      </c>
      <c r="L61" s="118"/>
      <c r="M61" s="118"/>
      <c r="N61" s="38">
        <v>1308110</v>
      </c>
      <c r="O61" s="38"/>
      <c r="P61" s="38"/>
      <c r="Q61" s="38">
        <v>220680</v>
      </c>
      <c r="R61" s="38"/>
      <c r="S61" s="38"/>
      <c r="T61" s="38">
        <v>3324230</v>
      </c>
      <c r="U61" s="38"/>
      <c r="V61" s="38"/>
      <c r="W61" s="38">
        <v>7166850</v>
      </c>
      <c r="X61" s="38"/>
      <c r="Y61" s="38"/>
      <c r="Z61" s="162">
        <v>39876068</v>
      </c>
      <c r="AA61" s="162"/>
      <c r="AB61" s="162"/>
      <c r="AC61" s="38">
        <v>9270397</v>
      </c>
      <c r="AD61" s="38"/>
      <c r="AE61" s="38"/>
      <c r="AF61" s="38">
        <v>717459</v>
      </c>
      <c r="AG61" s="38"/>
      <c r="AH61" s="38"/>
      <c r="AI61" s="38">
        <v>9970959</v>
      </c>
      <c r="AJ61" s="1"/>
    </row>
    <row r="62" spans="1:36" ht="13.5" customHeight="1">
      <c r="A62" s="46">
        <v>15000</v>
      </c>
      <c r="B62" s="490" t="s">
        <v>154</v>
      </c>
      <c r="C62" s="483" t="s">
        <v>30</v>
      </c>
      <c r="D62" s="46">
        <v>20000</v>
      </c>
      <c r="E62" s="46" t="s">
        <v>158</v>
      </c>
      <c r="F62" s="484" t="s">
        <v>120</v>
      </c>
      <c r="G62" s="38"/>
      <c r="H62" s="38">
        <v>7820</v>
      </c>
      <c r="I62" s="38"/>
      <c r="J62" s="38"/>
      <c r="K62" s="38">
        <v>0</v>
      </c>
      <c r="L62" s="118"/>
      <c r="M62" s="118"/>
      <c r="N62" s="38">
        <v>440</v>
      </c>
      <c r="O62" s="38"/>
      <c r="P62" s="38"/>
      <c r="Q62" s="38">
        <v>0</v>
      </c>
      <c r="R62" s="38"/>
      <c r="S62" s="38"/>
      <c r="T62" s="38">
        <v>663610</v>
      </c>
      <c r="U62" s="38"/>
      <c r="V62" s="38"/>
      <c r="W62" s="38">
        <v>1423750</v>
      </c>
      <c r="X62" s="38"/>
      <c r="Y62" s="38"/>
      <c r="Z62" s="162">
        <v>8500850</v>
      </c>
      <c r="AA62" s="162"/>
      <c r="AB62" s="162"/>
      <c r="AC62" s="38">
        <v>3103164</v>
      </c>
      <c r="AD62" s="38"/>
      <c r="AE62" s="38"/>
      <c r="AF62" s="38">
        <v>326527</v>
      </c>
      <c r="AG62" s="38"/>
      <c r="AH62" s="38"/>
      <c r="AI62" s="38">
        <v>3426735</v>
      </c>
      <c r="AJ62" s="1"/>
    </row>
    <row r="63" spans="1:36" ht="13.5" customHeight="1">
      <c r="A63" s="46">
        <v>20000</v>
      </c>
      <c r="B63" s="490" t="s">
        <v>154</v>
      </c>
      <c r="C63" s="483" t="s">
        <v>30</v>
      </c>
      <c r="D63" s="46">
        <v>25000</v>
      </c>
      <c r="E63" s="46" t="s">
        <v>158</v>
      </c>
      <c r="F63" s="484" t="s">
        <v>120</v>
      </c>
      <c r="G63" s="38"/>
      <c r="H63" s="38">
        <v>5520</v>
      </c>
      <c r="I63" s="38"/>
      <c r="J63" s="38"/>
      <c r="K63" s="38">
        <v>0</v>
      </c>
      <c r="L63" s="118"/>
      <c r="M63" s="118"/>
      <c r="N63" s="38">
        <v>0</v>
      </c>
      <c r="O63" s="38"/>
      <c r="P63" s="38"/>
      <c r="Q63" s="38">
        <v>0</v>
      </c>
      <c r="R63" s="118"/>
      <c r="S63" s="118"/>
      <c r="T63" s="38">
        <v>256850</v>
      </c>
      <c r="U63" s="38"/>
      <c r="V63" s="38"/>
      <c r="W63" s="38">
        <v>483710</v>
      </c>
      <c r="X63" s="38"/>
      <c r="Y63" s="38"/>
      <c r="Z63" s="162">
        <v>3239206</v>
      </c>
      <c r="AA63" s="162"/>
      <c r="AB63" s="162"/>
      <c r="AC63" s="38">
        <v>1529816</v>
      </c>
      <c r="AD63" s="38"/>
      <c r="AE63" s="38"/>
      <c r="AF63" s="38">
        <v>173711</v>
      </c>
      <c r="AG63" s="38"/>
      <c r="AH63" s="38"/>
      <c r="AI63" s="38">
        <v>1704196</v>
      </c>
      <c r="AJ63" s="1"/>
    </row>
    <row r="64" spans="1:36" ht="13.5" customHeight="1">
      <c r="A64" s="46">
        <v>25000</v>
      </c>
      <c r="B64" s="490" t="s">
        <v>154</v>
      </c>
      <c r="C64" s="483" t="s">
        <v>30</v>
      </c>
      <c r="D64" s="46">
        <v>30000</v>
      </c>
      <c r="E64" s="46" t="s">
        <v>158</v>
      </c>
      <c r="F64" s="484" t="s">
        <v>120</v>
      </c>
      <c r="G64" s="38"/>
      <c r="H64" s="38">
        <v>1380</v>
      </c>
      <c r="I64" s="38"/>
      <c r="J64" s="38"/>
      <c r="K64" s="38">
        <v>0</v>
      </c>
      <c r="L64" s="118"/>
      <c r="M64" s="118"/>
      <c r="N64" s="38">
        <v>0</v>
      </c>
      <c r="O64" s="38"/>
      <c r="P64" s="38"/>
      <c r="Q64" s="38">
        <v>0</v>
      </c>
      <c r="R64" s="118"/>
      <c r="S64" s="118"/>
      <c r="T64" s="38">
        <v>83340</v>
      </c>
      <c r="U64" s="38"/>
      <c r="V64" s="38"/>
      <c r="W64" s="38">
        <v>50630</v>
      </c>
      <c r="X64" s="38"/>
      <c r="Y64" s="38"/>
      <c r="Z64" s="162">
        <v>979170</v>
      </c>
      <c r="AA64" s="162"/>
      <c r="AB64" s="162"/>
      <c r="AC64" s="38">
        <v>681370</v>
      </c>
      <c r="AD64" s="38"/>
      <c r="AE64" s="38"/>
      <c r="AF64" s="38">
        <v>75278</v>
      </c>
      <c r="AG64" s="38"/>
      <c r="AH64" s="38"/>
      <c r="AI64" s="38">
        <v>756380</v>
      </c>
      <c r="AJ64" s="1"/>
    </row>
    <row r="65" spans="1:36" ht="13.5" customHeight="1">
      <c r="A65" s="1">
        <v>30000</v>
      </c>
      <c r="B65" s="490" t="s">
        <v>154</v>
      </c>
      <c r="C65" s="1" t="s">
        <v>33</v>
      </c>
      <c r="D65" s="1"/>
      <c r="E65" s="1"/>
      <c r="F65" s="359"/>
      <c r="G65" s="38"/>
      <c r="H65" s="38">
        <v>2760</v>
      </c>
      <c r="I65" s="38"/>
      <c r="J65" s="38"/>
      <c r="K65" s="38">
        <v>0</v>
      </c>
      <c r="L65" s="118"/>
      <c r="M65" s="118"/>
      <c r="N65" s="38">
        <v>0</v>
      </c>
      <c r="O65" s="38"/>
      <c r="P65" s="38"/>
      <c r="Q65" s="38">
        <v>0</v>
      </c>
      <c r="R65" s="118"/>
      <c r="S65" s="118"/>
      <c r="T65" s="38">
        <v>131450</v>
      </c>
      <c r="U65" s="38"/>
      <c r="V65" s="38"/>
      <c r="W65" s="38">
        <v>1720</v>
      </c>
      <c r="X65" s="38"/>
      <c r="Y65" s="38"/>
      <c r="Z65" s="162">
        <v>1444529</v>
      </c>
      <c r="AA65" s="38"/>
      <c r="AB65" s="38"/>
      <c r="AC65" s="38">
        <v>2170443</v>
      </c>
      <c r="AD65" s="38"/>
      <c r="AE65" s="38"/>
      <c r="AF65" s="38">
        <v>232261</v>
      </c>
      <c r="AG65" s="38"/>
      <c r="AH65" s="38"/>
      <c r="AI65" s="38">
        <v>2404272</v>
      </c>
      <c r="AJ65" s="1"/>
    </row>
    <row r="66" spans="1:36" ht="4.5" customHeight="1" thickBot="1">
      <c r="A66" s="176"/>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row>
  </sheetData>
  <mergeCells count="49">
    <mergeCell ref="AC2:AC3"/>
    <mergeCell ref="AI36:AI37"/>
    <mergeCell ref="AF2:AF3"/>
    <mergeCell ref="AI2:AI3"/>
    <mergeCell ref="T33:AL33"/>
    <mergeCell ref="AL2:AL3"/>
    <mergeCell ref="W2:W3"/>
    <mergeCell ref="Z2:Z3"/>
    <mergeCell ref="Z36:Z37"/>
    <mergeCell ref="AC36:AC37"/>
    <mergeCell ref="AF36:AF37"/>
    <mergeCell ref="W36:W37"/>
    <mergeCell ref="T36:T37"/>
    <mergeCell ref="D2:F2"/>
    <mergeCell ref="T2:T3"/>
    <mergeCell ref="H2:H3"/>
    <mergeCell ref="K2:K3"/>
    <mergeCell ref="N2:N3"/>
    <mergeCell ref="Q2:Q3"/>
    <mergeCell ref="H36:H37"/>
    <mergeCell ref="N36:N37"/>
    <mergeCell ref="Q36:Q37"/>
    <mergeCell ref="D5:E5"/>
    <mergeCell ref="D36:F36"/>
    <mergeCell ref="K36:K37"/>
    <mergeCell ref="A33:R34"/>
    <mergeCell ref="A5:B5"/>
    <mergeCell ref="A10:B10"/>
    <mergeCell ref="D6:E6"/>
    <mergeCell ref="D7:E7"/>
    <mergeCell ref="D8:E8"/>
    <mergeCell ref="D9:E9"/>
    <mergeCell ref="D10:E10"/>
    <mergeCell ref="A44:B44"/>
    <mergeCell ref="D44:E44"/>
    <mergeCell ref="A6:B6"/>
    <mergeCell ref="A7:B7"/>
    <mergeCell ref="A8:B8"/>
    <mergeCell ref="A9:B9"/>
    <mergeCell ref="A40:B40"/>
    <mergeCell ref="A41:B41"/>
    <mergeCell ref="A42:B42"/>
    <mergeCell ref="A43:B43"/>
    <mergeCell ref="A39:B39"/>
    <mergeCell ref="D39:E39"/>
    <mergeCell ref="D40:E40"/>
    <mergeCell ref="D41:E41"/>
    <mergeCell ref="D42:E42"/>
    <mergeCell ref="D43:E43"/>
  </mergeCells>
  <phoneticPr fontId="8"/>
  <pageMargins left="0.55118110236220474" right="0.55118110236220474" top="0.74803149606299213" bottom="0.94488188976377963" header="0.51181102362204722" footer="0.31496062992125984"/>
  <pageSetup paperSize="9" scale="87" firstPageNumber="48" fitToWidth="0" fitToHeight="0" orientation="portrait" blackAndWhite="1" r:id="rId1"/>
  <headerFooter scaleWithDoc="0" alignWithMargins="0">
    <oddFooter>&amp;C&amp;"游明朝,標準"&amp;10&amp;P</oddFooter>
  </headerFooter>
  <colBreaks count="1" manualBreakCount="1">
    <brk id="18" max="6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16"/>
  <sheetViews>
    <sheetView tabSelected="1" view="pageBreakPreview" zoomScale="85" zoomScaleNormal="100" zoomScaleSheetLayoutView="85" workbookViewId="0">
      <selection activeCell="N11" sqref="N11"/>
    </sheetView>
  </sheetViews>
  <sheetFormatPr defaultRowHeight="24.95" customHeight="1"/>
  <cols>
    <col min="1" max="1" width="5.5" style="14" customWidth="1"/>
    <col min="2" max="2" width="7" style="14" bestFit="1" customWidth="1"/>
    <col min="3" max="3" width="8.75" style="14" customWidth="1"/>
    <col min="4" max="4" width="7" style="14" customWidth="1"/>
    <col min="5" max="5" width="8.75" style="14" customWidth="1"/>
    <col min="6" max="6" width="7" style="14" customWidth="1"/>
    <col min="7" max="7" width="8.75" style="14" customWidth="1"/>
    <col min="8" max="8" width="7" style="14" customWidth="1"/>
    <col min="9" max="9" width="8.75" style="14" customWidth="1"/>
    <col min="10" max="10" width="7" style="14" customWidth="1"/>
    <col min="11" max="11" width="8.875" style="14" customWidth="1"/>
    <col min="12" max="16384" width="9" style="14"/>
  </cols>
  <sheetData>
    <row r="1" spans="1:13" ht="24.95" customHeight="1" thickBot="1">
      <c r="A1" s="6" t="s">
        <v>201</v>
      </c>
      <c r="K1" s="21" t="s">
        <v>22</v>
      </c>
    </row>
    <row r="2" spans="1:13" ht="30" customHeight="1">
      <c r="A2" s="491"/>
      <c r="B2" s="492" t="s">
        <v>193</v>
      </c>
      <c r="C2" s="493"/>
      <c r="D2" s="492" t="s">
        <v>195</v>
      </c>
      <c r="E2" s="494"/>
      <c r="F2" s="492" t="s">
        <v>198</v>
      </c>
      <c r="G2" s="494"/>
      <c r="H2" s="492" t="s">
        <v>213</v>
      </c>
      <c r="I2" s="494"/>
      <c r="J2" s="492" t="s">
        <v>236</v>
      </c>
      <c r="K2" s="494"/>
    </row>
    <row r="3" spans="1:13" ht="30" customHeight="1">
      <c r="A3" s="495" t="s">
        <v>121</v>
      </c>
      <c r="B3" s="70" t="s">
        <v>23</v>
      </c>
      <c r="C3" s="496" t="s">
        <v>24</v>
      </c>
      <c r="D3" s="70" t="s">
        <v>23</v>
      </c>
      <c r="E3" s="496" t="s">
        <v>24</v>
      </c>
      <c r="F3" s="70" t="s">
        <v>23</v>
      </c>
      <c r="G3" s="496" t="s">
        <v>24</v>
      </c>
      <c r="H3" s="70" t="s">
        <v>23</v>
      </c>
      <c r="I3" s="64" t="s">
        <v>24</v>
      </c>
      <c r="J3" s="70" t="s">
        <v>23</v>
      </c>
      <c r="K3" s="64" t="s">
        <v>24</v>
      </c>
    </row>
    <row r="4" spans="1:13" ht="30" customHeight="1">
      <c r="A4" s="497" t="s">
        <v>229</v>
      </c>
      <c r="B4" s="120">
        <v>247</v>
      </c>
      <c r="C4" s="121">
        <v>174113</v>
      </c>
      <c r="D4" s="120">
        <v>232</v>
      </c>
      <c r="E4" s="121">
        <v>160780</v>
      </c>
      <c r="F4" s="120">
        <v>274</v>
      </c>
      <c r="G4" s="121">
        <v>164850</v>
      </c>
      <c r="H4" s="120">
        <v>252</v>
      </c>
      <c r="I4" s="121">
        <v>160134</v>
      </c>
      <c r="J4" s="120">
        <v>255</v>
      </c>
      <c r="K4" s="121">
        <v>168656</v>
      </c>
      <c r="L4" s="69"/>
      <c r="M4" s="69"/>
    </row>
    <row r="5" spans="1:13" ht="30" customHeight="1">
      <c r="A5" s="497" t="s">
        <v>230</v>
      </c>
      <c r="B5" s="122">
        <v>87</v>
      </c>
      <c r="C5" s="19">
        <v>26906</v>
      </c>
      <c r="D5" s="122">
        <v>92</v>
      </c>
      <c r="E5" s="19">
        <v>37591</v>
      </c>
      <c r="F5" s="122">
        <v>87</v>
      </c>
      <c r="G5" s="19">
        <v>29566</v>
      </c>
      <c r="H5" s="122">
        <v>111</v>
      </c>
      <c r="I5" s="19">
        <v>69802</v>
      </c>
      <c r="J5" s="122">
        <v>106</v>
      </c>
      <c r="K5" s="19">
        <v>44418</v>
      </c>
      <c r="L5" s="69"/>
      <c r="M5" s="69"/>
    </row>
    <row r="6" spans="1:13" ht="30" customHeight="1">
      <c r="A6" s="497" t="s">
        <v>231</v>
      </c>
      <c r="B6" s="122">
        <v>131</v>
      </c>
      <c r="C6" s="19">
        <v>61706</v>
      </c>
      <c r="D6" s="122">
        <v>149</v>
      </c>
      <c r="E6" s="19">
        <v>63470</v>
      </c>
      <c r="F6" s="122">
        <v>139</v>
      </c>
      <c r="G6" s="19">
        <v>65727</v>
      </c>
      <c r="H6" s="122">
        <v>177</v>
      </c>
      <c r="I6" s="19">
        <v>84885</v>
      </c>
      <c r="J6" s="122">
        <v>165</v>
      </c>
      <c r="K6" s="19">
        <v>77870</v>
      </c>
      <c r="L6" s="69"/>
      <c r="M6" s="69"/>
    </row>
    <row r="7" spans="1:13" ht="30" customHeight="1">
      <c r="A7" s="497" t="s">
        <v>232</v>
      </c>
      <c r="B7" s="122">
        <v>137</v>
      </c>
      <c r="C7" s="19">
        <v>71379</v>
      </c>
      <c r="D7" s="122">
        <v>151</v>
      </c>
      <c r="E7" s="19">
        <v>76592</v>
      </c>
      <c r="F7" s="122">
        <v>130</v>
      </c>
      <c r="G7" s="19">
        <v>49076</v>
      </c>
      <c r="H7" s="122">
        <v>135</v>
      </c>
      <c r="I7" s="19">
        <v>69360</v>
      </c>
      <c r="J7" s="122">
        <v>112</v>
      </c>
      <c r="K7" s="19">
        <v>39969</v>
      </c>
      <c r="L7" s="69"/>
      <c r="M7" s="69"/>
    </row>
    <row r="8" spans="1:13" ht="30" customHeight="1">
      <c r="A8" s="497" t="s">
        <v>233</v>
      </c>
      <c r="B8" s="122">
        <v>93</v>
      </c>
      <c r="C8" s="19">
        <v>38739</v>
      </c>
      <c r="D8" s="122">
        <v>103</v>
      </c>
      <c r="E8" s="19">
        <v>32729</v>
      </c>
      <c r="F8" s="122">
        <v>99</v>
      </c>
      <c r="G8" s="19">
        <v>33756</v>
      </c>
      <c r="H8" s="122">
        <v>109</v>
      </c>
      <c r="I8" s="19">
        <v>39030</v>
      </c>
      <c r="J8" s="122">
        <v>93</v>
      </c>
      <c r="K8" s="19">
        <v>34384</v>
      </c>
      <c r="L8" s="69"/>
      <c r="M8" s="69"/>
    </row>
    <row r="9" spans="1:13" ht="30" customHeight="1">
      <c r="A9" s="497" t="s">
        <v>234</v>
      </c>
      <c r="B9" s="122">
        <v>84</v>
      </c>
      <c r="C9" s="19">
        <v>52129</v>
      </c>
      <c r="D9" s="122">
        <v>86</v>
      </c>
      <c r="E9" s="19">
        <v>34532</v>
      </c>
      <c r="F9" s="122">
        <v>93</v>
      </c>
      <c r="G9" s="19">
        <v>30264</v>
      </c>
      <c r="H9" s="122">
        <v>83</v>
      </c>
      <c r="I9" s="19">
        <v>57282</v>
      </c>
      <c r="J9" s="122">
        <v>100</v>
      </c>
      <c r="K9" s="19">
        <v>29762</v>
      </c>
      <c r="L9" s="69"/>
      <c r="M9" s="69"/>
    </row>
    <row r="10" spans="1:13" ht="30" customHeight="1">
      <c r="A10" s="497">
        <v>10</v>
      </c>
      <c r="B10" s="122">
        <v>94</v>
      </c>
      <c r="C10" s="19">
        <v>24328</v>
      </c>
      <c r="D10" s="122">
        <v>99</v>
      </c>
      <c r="E10" s="19">
        <v>38024</v>
      </c>
      <c r="F10" s="122">
        <v>103</v>
      </c>
      <c r="G10" s="19">
        <v>25578</v>
      </c>
      <c r="H10" s="122">
        <v>105</v>
      </c>
      <c r="I10" s="19">
        <v>29954</v>
      </c>
      <c r="J10" s="122">
        <v>102</v>
      </c>
      <c r="K10" s="19">
        <v>39984</v>
      </c>
      <c r="L10" s="69"/>
      <c r="M10" s="69"/>
    </row>
    <row r="11" spans="1:13" ht="30" customHeight="1">
      <c r="A11" s="497">
        <v>11</v>
      </c>
      <c r="B11" s="122">
        <v>73</v>
      </c>
      <c r="C11" s="19">
        <v>36715</v>
      </c>
      <c r="D11" s="122">
        <v>67</v>
      </c>
      <c r="E11" s="19">
        <v>20295</v>
      </c>
      <c r="F11" s="122">
        <v>57</v>
      </c>
      <c r="G11" s="19">
        <v>30764</v>
      </c>
      <c r="H11" s="122">
        <v>83</v>
      </c>
      <c r="I11" s="19">
        <v>34353</v>
      </c>
      <c r="J11" s="122">
        <v>77</v>
      </c>
      <c r="K11" s="19">
        <v>21759</v>
      </c>
      <c r="L11" s="69"/>
      <c r="M11" s="69"/>
    </row>
    <row r="12" spans="1:13" ht="30" customHeight="1">
      <c r="A12" s="497">
        <v>12</v>
      </c>
      <c r="B12" s="122">
        <v>86</v>
      </c>
      <c r="C12" s="19">
        <v>79611</v>
      </c>
      <c r="D12" s="122">
        <v>84</v>
      </c>
      <c r="E12" s="19">
        <v>38208</v>
      </c>
      <c r="F12" s="122">
        <v>97</v>
      </c>
      <c r="G12" s="19">
        <v>53622</v>
      </c>
      <c r="H12" s="122">
        <v>71</v>
      </c>
      <c r="I12" s="19">
        <v>34468</v>
      </c>
      <c r="J12" s="122">
        <v>100</v>
      </c>
      <c r="K12" s="19">
        <v>46140</v>
      </c>
      <c r="L12" s="69"/>
      <c r="M12" s="69"/>
    </row>
    <row r="13" spans="1:13" ht="30" customHeight="1">
      <c r="A13" s="497" t="s">
        <v>235</v>
      </c>
      <c r="B13" s="122">
        <v>82</v>
      </c>
      <c r="C13" s="19">
        <v>23425</v>
      </c>
      <c r="D13" s="122">
        <v>80</v>
      </c>
      <c r="E13" s="19">
        <v>35114</v>
      </c>
      <c r="F13" s="122">
        <v>94</v>
      </c>
      <c r="G13" s="19">
        <v>38503</v>
      </c>
      <c r="H13" s="122">
        <v>106</v>
      </c>
      <c r="I13" s="19">
        <v>48803</v>
      </c>
      <c r="J13" s="122">
        <v>107</v>
      </c>
      <c r="K13" s="19">
        <v>40887</v>
      </c>
      <c r="L13" s="69"/>
      <c r="M13" s="69"/>
    </row>
    <row r="14" spans="1:13" ht="30" customHeight="1">
      <c r="A14" s="497" t="s">
        <v>222</v>
      </c>
      <c r="B14" s="122">
        <v>68</v>
      </c>
      <c r="C14" s="19">
        <v>14189</v>
      </c>
      <c r="D14" s="122">
        <v>62</v>
      </c>
      <c r="E14" s="19">
        <v>22366</v>
      </c>
      <c r="F14" s="122">
        <v>83</v>
      </c>
      <c r="G14" s="19">
        <v>23008</v>
      </c>
      <c r="H14" s="122">
        <v>62</v>
      </c>
      <c r="I14" s="19">
        <v>24074</v>
      </c>
      <c r="J14" s="122">
        <v>85</v>
      </c>
      <c r="K14" s="19">
        <v>41503</v>
      </c>
      <c r="L14" s="69"/>
      <c r="M14" s="69"/>
    </row>
    <row r="15" spans="1:13" ht="30" customHeight="1">
      <c r="A15" s="497" t="s">
        <v>223</v>
      </c>
      <c r="B15" s="122">
        <v>122</v>
      </c>
      <c r="C15" s="19">
        <v>74550</v>
      </c>
      <c r="D15" s="122">
        <v>116</v>
      </c>
      <c r="E15" s="19">
        <v>53587</v>
      </c>
      <c r="F15" s="122">
        <v>151</v>
      </c>
      <c r="G15" s="19">
        <v>65131</v>
      </c>
      <c r="H15" s="122">
        <v>121</v>
      </c>
      <c r="I15" s="19">
        <v>65342</v>
      </c>
      <c r="J15" s="122">
        <v>140</v>
      </c>
      <c r="K15" s="19">
        <v>8708</v>
      </c>
      <c r="L15" s="69"/>
      <c r="M15" s="69"/>
    </row>
    <row r="16" spans="1:13" s="291" customFormat="1" ht="30" customHeight="1" thickBot="1">
      <c r="A16" s="160" t="s">
        <v>1</v>
      </c>
      <c r="B16" s="498">
        <v>1304</v>
      </c>
      <c r="C16" s="499">
        <v>677790</v>
      </c>
      <c r="D16" s="498">
        <v>1321</v>
      </c>
      <c r="E16" s="499">
        <v>613288</v>
      </c>
      <c r="F16" s="498">
        <v>1407</v>
      </c>
      <c r="G16" s="499">
        <v>609845</v>
      </c>
      <c r="H16" s="498">
        <v>1415</v>
      </c>
      <c r="I16" s="499">
        <v>717487</v>
      </c>
      <c r="J16" s="498">
        <f t="shared" ref="J16:K16" si="0">SUM(J4:J15)</f>
        <v>1442</v>
      </c>
      <c r="K16" s="499">
        <f t="shared" si="0"/>
        <v>594040</v>
      </c>
    </row>
  </sheetData>
  <phoneticPr fontId="3"/>
  <printOptions gridLinesSet="0"/>
  <pageMargins left="0.55118110236220474" right="0.55118110236220474" top="0.74803149606299213" bottom="0.94488188976377963" header="0.51181102362204722" footer="0.31496062992125984"/>
  <pageSetup paperSize="9" firstPageNumber="50" orientation="portrait" blackAndWhite="1" r:id="rId1"/>
  <headerFooter scaleWithDoc="0" alignWithMargins="0">
    <oddFooter>&amp;C&amp;"游明朝,標準"&amp;10&amp;P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(1)(2)(3)納税義務者数・調定額推移</vt:lpstr>
      <vt:lpstr>(4)(5)(6)所得者区分別，特徴義務者数</vt:lpstr>
      <vt:lpstr>(7)所得者区分別（所得金額）</vt:lpstr>
      <vt:lpstr>(8)課標段階別1</vt:lpstr>
      <vt:lpstr>(8)課標段階別2</vt:lpstr>
      <vt:lpstr>(8)課標段階別3</vt:lpstr>
      <vt:lpstr>(9)給与所得段階別</vt:lpstr>
      <vt:lpstr>(10)退職所得</vt:lpstr>
      <vt:lpstr>'(1)(2)(3)納税義務者数・調定額推移'!Print_Area</vt:lpstr>
      <vt:lpstr>'(10)退職所得'!Print_Area</vt:lpstr>
      <vt:lpstr>'(4)(5)(6)所得者区分別，特徴義務者数'!Print_Area</vt:lpstr>
      <vt:lpstr>'(7)所得者区分別（所得金額）'!Print_Area</vt:lpstr>
      <vt:lpstr>'(8)課標段階別1'!Print_Area</vt:lpstr>
      <vt:lpstr>'(8)課標段階別2'!Print_Area</vt:lpstr>
      <vt:lpstr>'(8)課標段階別3'!Print_Area</vt:lpstr>
      <vt:lpstr>'(9)給与所得段階別'!Print_Area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裕樹</dc:creator>
  <cp:lastModifiedBy>三浦　紗樹</cp:lastModifiedBy>
  <cp:lastPrinted>2024-01-25T05:55:42Z</cp:lastPrinted>
  <dcterms:created xsi:type="dcterms:W3CDTF">2001-06-18T08:08:43Z</dcterms:created>
  <dcterms:modified xsi:type="dcterms:W3CDTF">2024-02-02T05:35:10Z</dcterms:modified>
</cp:coreProperties>
</file>