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hon04f04om\税制課\01 税制係\01 税制総括\04 税務統計\令和5年度\06_製本作業・配布作業\04_HP掲載\01_項目別DL版\"/>
    </mc:Choice>
  </mc:AlternateContent>
  <bookViews>
    <workbookView xWindow="270" yWindow="0" windowWidth="11445" windowHeight="8535" tabRatio="828" activeTab="1"/>
  </bookViews>
  <sheets>
    <sheet name="(1)申告状況推移" sheetId="27" r:id="rId1"/>
    <sheet name="(2)均等割推移" sheetId="31" r:id="rId2"/>
    <sheet name="(3)業種別推移" sheetId="30" r:id="rId3"/>
    <sheet name="(4)決算期推移" sheetId="15" r:id="rId4"/>
    <sheet name="(5)税割月別推移 " sheetId="22" r:id="rId5"/>
  </sheets>
  <definedNames>
    <definedName name="_xlnm.Print_Area" localSheetId="0">'(1)申告状況推移'!$A$1:$M$24</definedName>
    <definedName name="_xlnm.Print_Area" localSheetId="1">'(2)均等割推移'!$A$1:$R$39</definedName>
    <definedName name="_xlnm.Print_Area" localSheetId="2">'(3)業種別推移'!$A$1:$AC$28</definedName>
    <definedName name="_xlnm.Print_Area" localSheetId="3">'(4)決算期推移'!$A$1:$AA$23</definedName>
    <definedName name="_xlnm.Print_Area" localSheetId="4">'(5)税割月別推移 '!$A$1:$Q$17</definedName>
  </definedNames>
  <calcPr calcId="162913" calcMode="manual"/>
</workbook>
</file>

<file path=xl/calcChain.xml><?xml version="1.0" encoding="utf-8"?>
<calcChain xmlns="http://schemas.openxmlformats.org/spreadsheetml/2006/main">
  <c r="O16" i="22" l="1"/>
  <c r="Q4" i="22" l="1"/>
  <c r="Q8" i="22"/>
  <c r="Q12" i="22"/>
  <c r="Q14" i="22"/>
  <c r="Q15" i="22"/>
  <c r="Q5" i="22"/>
  <c r="Q9" i="22"/>
  <c r="Q13" i="22"/>
  <c r="Q7" i="22"/>
  <c r="Q6" i="22"/>
  <c r="Q10" i="22"/>
  <c r="Q11" i="22"/>
  <c r="Y22" i="15"/>
  <c r="AA6" i="15" l="1"/>
  <c r="AA10" i="15"/>
  <c r="AA14" i="15"/>
  <c r="AA7" i="15"/>
  <c r="AA11" i="15"/>
  <c r="AA15" i="15"/>
  <c r="AA8" i="15"/>
  <c r="AA12" i="15"/>
  <c r="AA5" i="15"/>
  <c r="AA9" i="15"/>
  <c r="AA13" i="15"/>
  <c r="AA27" i="30"/>
  <c r="AC6" i="30" s="1"/>
  <c r="AB5" i="30"/>
  <c r="AB6" i="30"/>
  <c r="AB7" i="30"/>
  <c r="AB8" i="30"/>
  <c r="AB9" i="30"/>
  <c r="AB10" i="30"/>
  <c r="AB11" i="30"/>
  <c r="AB12" i="30"/>
  <c r="AB13" i="30"/>
  <c r="AB14" i="30"/>
  <c r="AB15" i="30"/>
  <c r="AB16" i="30"/>
  <c r="AB17" i="30"/>
  <c r="AB18" i="30"/>
  <c r="AB19" i="30"/>
  <c r="AB20" i="30"/>
  <c r="AB21" i="30"/>
  <c r="AB22" i="30"/>
  <c r="AB23" i="30"/>
  <c r="AB24" i="30"/>
  <c r="AB25" i="30"/>
  <c r="AB26" i="30"/>
  <c r="AB4" i="30"/>
  <c r="Y6" i="30"/>
  <c r="Y7" i="30"/>
  <c r="Y8" i="30"/>
  <c r="Y9" i="30"/>
  <c r="Y10" i="30"/>
  <c r="Y11" i="30"/>
  <c r="Y12" i="30"/>
  <c r="Y13" i="30"/>
  <c r="Y14" i="30"/>
  <c r="Y15" i="30"/>
  <c r="Y16" i="30"/>
  <c r="Y17" i="30"/>
  <c r="Y18" i="30"/>
  <c r="Y19" i="30"/>
  <c r="Y20" i="30"/>
  <c r="Y21" i="30"/>
  <c r="Y22" i="30"/>
  <c r="Y23" i="30"/>
  <c r="Y24" i="30"/>
  <c r="Y25" i="30"/>
  <c r="Y26" i="30"/>
  <c r="Y4" i="30"/>
  <c r="Y5" i="30"/>
  <c r="Z27" i="30"/>
  <c r="X27" i="30"/>
  <c r="Y27" i="30" s="1"/>
  <c r="AC4" i="30" l="1"/>
  <c r="AB27" i="30"/>
  <c r="AC23" i="30"/>
  <c r="AC19" i="30"/>
  <c r="AC11" i="30"/>
  <c r="AC18" i="30"/>
  <c r="AC26" i="30"/>
  <c r="AC15" i="30"/>
  <c r="AC22" i="30"/>
  <c r="AC14" i="30"/>
  <c r="AC9" i="30"/>
  <c r="AC25" i="30"/>
  <c r="AC21" i="30"/>
  <c r="AC17" i="30"/>
  <c r="AC13" i="30"/>
  <c r="AC8" i="30"/>
  <c r="AC24" i="30"/>
  <c r="AC20" i="30"/>
  <c r="AC16" i="30"/>
  <c r="AC12" i="30"/>
  <c r="AC5" i="30"/>
  <c r="AC7" i="30"/>
  <c r="AC10" i="30"/>
  <c r="I20" i="31"/>
  <c r="I21" i="31"/>
  <c r="I22" i="31"/>
  <c r="I23" i="31"/>
  <c r="I24" i="31"/>
  <c r="I25" i="31"/>
  <c r="I26" i="31"/>
  <c r="I27" i="31"/>
  <c r="I19" i="31"/>
  <c r="E27" i="31"/>
  <c r="E21" i="31"/>
  <c r="E22" i="31"/>
  <c r="E23" i="31"/>
  <c r="E24" i="31"/>
  <c r="E25" i="31"/>
  <c r="E26" i="31"/>
  <c r="E20" i="31"/>
  <c r="E19" i="31"/>
  <c r="G21" i="27"/>
  <c r="G20" i="27"/>
  <c r="G19" i="27"/>
  <c r="E21" i="27"/>
  <c r="E20" i="27"/>
  <c r="E19" i="27"/>
  <c r="AC27" i="30" l="1"/>
  <c r="F22" i="27"/>
  <c r="D22" i="27"/>
  <c r="E22" i="27" s="1"/>
  <c r="H19" i="27"/>
  <c r="H20" i="27" l="1"/>
  <c r="G22" i="27"/>
  <c r="H21" i="27"/>
  <c r="H22" i="27" s="1"/>
  <c r="Q25" i="31"/>
  <c r="Q21" i="31"/>
  <c r="Q22" i="31"/>
  <c r="Q23" i="31"/>
  <c r="Q24" i="31"/>
  <c r="Q26" i="31"/>
  <c r="Q27" i="31"/>
  <c r="Q20" i="31"/>
  <c r="Q19" i="31"/>
  <c r="P21" i="31"/>
  <c r="P22" i="31"/>
  <c r="P23" i="31"/>
  <c r="P24" i="31"/>
  <c r="P25" i="31"/>
  <c r="P26" i="31"/>
  <c r="P27" i="31"/>
  <c r="P20" i="31"/>
  <c r="P19" i="31"/>
  <c r="L26" i="31"/>
  <c r="L27" i="31"/>
  <c r="L21" i="31"/>
  <c r="L22" i="31"/>
  <c r="L23" i="31"/>
  <c r="L24" i="31"/>
  <c r="L25" i="31"/>
  <c r="L20" i="31"/>
  <c r="L19" i="31"/>
  <c r="Q28" i="31" l="1"/>
  <c r="G28" i="31" l="1"/>
  <c r="F28" i="31"/>
  <c r="H28" i="31"/>
  <c r="I28" i="31" s="1"/>
  <c r="D28" i="31"/>
  <c r="E28" i="31" s="1"/>
  <c r="J21" i="31" l="1"/>
  <c r="J24" i="31"/>
  <c r="L28" i="31"/>
  <c r="P28" i="31"/>
  <c r="J26" i="31"/>
  <c r="J20" i="31"/>
  <c r="J22" i="31"/>
  <c r="J25" i="31"/>
  <c r="J19" i="31"/>
  <c r="J23" i="31"/>
  <c r="J27" i="31"/>
  <c r="J28" i="31" l="1"/>
  <c r="T27" i="30" l="1"/>
  <c r="R27" i="30" l="1"/>
  <c r="P16" i="22" l="1"/>
  <c r="P15" i="22"/>
  <c r="P14" i="22"/>
  <c r="P13" i="22"/>
  <c r="P12" i="22"/>
  <c r="P11" i="22"/>
  <c r="P10" i="22"/>
  <c r="P9" i="22"/>
  <c r="P8" i="22"/>
  <c r="P7" i="22"/>
  <c r="P6" i="22"/>
  <c r="P5" i="22"/>
  <c r="P4" i="22"/>
  <c r="Z15" i="15"/>
  <c r="Z14" i="15"/>
  <c r="Z13" i="15"/>
  <c r="Z12" i="15"/>
  <c r="Z11" i="15"/>
  <c r="Z10" i="15"/>
  <c r="Z9" i="15"/>
  <c r="Z8" i="15"/>
  <c r="Z7" i="15"/>
  <c r="Z6" i="15"/>
  <c r="Z5" i="15"/>
  <c r="Z4" i="15"/>
  <c r="W22" i="15"/>
  <c r="X22" i="15" s="1"/>
  <c r="X20" i="15"/>
  <c r="X15" i="15"/>
  <c r="X14" i="15"/>
  <c r="X13" i="15"/>
  <c r="X12" i="15"/>
  <c r="X11" i="15"/>
  <c r="X10" i="15"/>
  <c r="X9" i="15"/>
  <c r="X8" i="15"/>
  <c r="X7" i="15"/>
  <c r="X6" i="15"/>
  <c r="X5" i="15"/>
  <c r="X4" i="15"/>
  <c r="Q16" i="22" l="1"/>
  <c r="AA20" i="15"/>
  <c r="Z22" i="15"/>
  <c r="AA4" i="15"/>
  <c r="AA22" i="15" l="1"/>
</calcChain>
</file>

<file path=xl/sharedStrings.xml><?xml version="1.0" encoding="utf-8"?>
<sst xmlns="http://schemas.openxmlformats.org/spreadsheetml/2006/main" count="403" uniqueCount="100">
  <si>
    <t>（単位：社，千円，％）</t>
  </si>
  <si>
    <t>法人数</t>
  </si>
  <si>
    <t>調定額</t>
  </si>
  <si>
    <t>前年比</t>
  </si>
  <si>
    <t>構成比</t>
  </si>
  <si>
    <t>均 等 割</t>
  </si>
  <si>
    <t>法人税割</t>
  </si>
  <si>
    <t>過 事 業 年 度</t>
  </si>
  <si>
    <t>合       計</t>
  </si>
  <si>
    <t>計</t>
  </si>
  <si>
    <t>法 人 数</t>
  </si>
  <si>
    <t>前 年 比</t>
  </si>
  <si>
    <t>調 定 額</t>
  </si>
  <si>
    <t>構 成 比</t>
  </si>
  <si>
    <t>同項第2号の法人</t>
  </si>
  <si>
    <t>同項第3号の法人</t>
  </si>
  <si>
    <t>同項第4号の法人</t>
  </si>
  <si>
    <t>同項第5号の法人</t>
  </si>
  <si>
    <t>同項第6号の法人</t>
  </si>
  <si>
    <t>同項第7号の法人</t>
  </si>
  <si>
    <t>同項第8号の法人</t>
  </si>
  <si>
    <t>同項第9号の法人</t>
  </si>
  <si>
    <t>農林水産業</t>
  </si>
  <si>
    <t>鉱業</t>
  </si>
  <si>
    <t>建設業</t>
  </si>
  <si>
    <t>繊維工業</t>
  </si>
  <si>
    <t>化学工業</t>
  </si>
  <si>
    <t>石油関係業</t>
  </si>
  <si>
    <t>鉄鋼金属業</t>
  </si>
  <si>
    <t>機械工業</t>
  </si>
  <si>
    <t>食料品製造業</t>
  </si>
  <si>
    <t>その他の製造業</t>
  </si>
  <si>
    <t>卸売業</t>
  </si>
  <si>
    <t>小売業</t>
  </si>
  <si>
    <t>銀行業</t>
  </si>
  <si>
    <t>金融業</t>
  </si>
  <si>
    <t>保険証券業</t>
  </si>
  <si>
    <t>不動産業</t>
  </si>
  <si>
    <t>サービス業</t>
  </si>
  <si>
    <t>その他</t>
  </si>
  <si>
    <t>－</t>
  </si>
  <si>
    <t>（単位：千円，％）</t>
  </si>
  <si>
    <t>前年比</t>
    <phoneticPr fontId="2"/>
  </si>
  <si>
    <t>構成比</t>
    <phoneticPr fontId="2"/>
  </si>
  <si>
    <t>地方税法第312条
第1項第1号の法人</t>
    <phoneticPr fontId="2"/>
  </si>
  <si>
    <t>月</t>
    <rPh sb="0" eb="1">
      <t>ゲツ</t>
    </rPh>
    <phoneticPr fontId="2"/>
  </si>
  <si>
    <t>　月</t>
    <rPh sb="1" eb="2">
      <t>ゲツ</t>
    </rPh>
    <phoneticPr fontId="2"/>
  </si>
  <si>
    <t>調定額</t>
    <phoneticPr fontId="2"/>
  </si>
  <si>
    <t>法 人 数</t>
    <phoneticPr fontId="2"/>
  </si>
  <si>
    <t xml:space="preserve"> (1)　申告状況別調定額等の推移</t>
    <phoneticPr fontId="2"/>
  </si>
  <si>
    <t xml:space="preserve"> (2)　均等割額区分別調定額等の推移 （現事業年度）</t>
    <rPh sb="17" eb="19">
      <t>スイイ</t>
    </rPh>
    <phoneticPr fontId="2"/>
  </si>
  <si>
    <t>前 年 比</t>
    <phoneticPr fontId="2"/>
  </si>
  <si>
    <t>飲食・宿泊業</t>
    <rPh sb="0" eb="2">
      <t>インショク</t>
    </rPh>
    <rPh sb="3" eb="5">
      <t>シュクハク</t>
    </rPh>
    <rPh sb="5" eb="6">
      <t>ギョウ</t>
    </rPh>
    <phoneticPr fontId="2"/>
  </si>
  <si>
    <t>運輸業</t>
    <rPh sb="0" eb="2">
      <t>ウンユ</t>
    </rPh>
    <rPh sb="2" eb="3">
      <t>ギョウ</t>
    </rPh>
    <phoneticPr fontId="2"/>
  </si>
  <si>
    <t>情報通信業</t>
    <rPh sb="0" eb="2">
      <t>ジョウホウ</t>
    </rPh>
    <rPh sb="2" eb="5">
      <t>ツウシンギョウ</t>
    </rPh>
    <phoneticPr fontId="2"/>
  </si>
  <si>
    <t>電気・ガス水道業</t>
    <rPh sb="0" eb="2">
      <t>デンキ</t>
    </rPh>
    <rPh sb="5" eb="7">
      <t>スイドウ</t>
    </rPh>
    <rPh sb="7" eb="8">
      <t>ギョウ</t>
    </rPh>
    <phoneticPr fontId="2"/>
  </si>
  <si>
    <t xml:space="preserve"> </t>
    <phoneticPr fontId="2"/>
  </si>
  <si>
    <t>（単位：社，千円，％）</t>
    <phoneticPr fontId="2"/>
  </si>
  <si>
    <t>印刷業</t>
    <phoneticPr fontId="2"/>
  </si>
  <si>
    <t>現事業</t>
    <rPh sb="0" eb="1">
      <t>ゲン</t>
    </rPh>
    <rPh sb="1" eb="3">
      <t>ジギョウ</t>
    </rPh>
    <phoneticPr fontId="2"/>
  </si>
  <si>
    <t>年　度</t>
    <rPh sb="0" eb="1">
      <t>トシ</t>
    </rPh>
    <rPh sb="2" eb="3">
      <t>ド</t>
    </rPh>
    <phoneticPr fontId="2"/>
  </si>
  <si>
    <t>平成30年度</t>
    <rPh sb="0" eb="2">
      <t>ヘイセイ</t>
    </rPh>
    <rPh sb="4" eb="6">
      <t>ネンド</t>
    </rPh>
    <phoneticPr fontId="2"/>
  </si>
  <si>
    <t>令和元年度</t>
    <rPh sb="0" eb="2">
      <t>レイワ</t>
    </rPh>
    <rPh sb="2" eb="4">
      <t>ガンネン</t>
    </rPh>
    <rPh sb="3" eb="5">
      <t>ネンド</t>
    </rPh>
    <phoneticPr fontId="2"/>
  </si>
  <si>
    <t>－</t>
    <phoneticPr fontId="2"/>
  </si>
  <si>
    <t>注1)　端数処理のため内訳と合計が一致しない場合がある。
注2)　法人数の合計は，現事業年度分の均等割に係る法人数と過事業年度分の法人数の合計である。</t>
    <rPh sb="29" eb="30">
      <t>チュウ</t>
    </rPh>
    <rPh sb="35" eb="36">
      <t>スウ</t>
    </rPh>
    <rPh sb="37" eb="39">
      <t>ゴウケイ</t>
    </rPh>
    <rPh sb="41" eb="42">
      <t>ゲン</t>
    </rPh>
    <rPh sb="42" eb="44">
      <t>ジギョウ</t>
    </rPh>
    <rPh sb="44" eb="46">
      <t>ネンド</t>
    </rPh>
    <rPh sb="46" eb="47">
      <t>ブン</t>
    </rPh>
    <rPh sb="48" eb="51">
      <t>キントウワ</t>
    </rPh>
    <rPh sb="52" eb="53">
      <t>カカ</t>
    </rPh>
    <rPh sb="54" eb="57">
      <t>ホウジンスウ</t>
    </rPh>
    <rPh sb="58" eb="59">
      <t>ス</t>
    </rPh>
    <rPh sb="59" eb="61">
      <t>ジギョウ</t>
    </rPh>
    <rPh sb="61" eb="63">
      <t>ネンド</t>
    </rPh>
    <rPh sb="63" eb="64">
      <t>ブン</t>
    </rPh>
    <rPh sb="65" eb="68">
      <t>ホウジンスウ</t>
    </rPh>
    <rPh sb="69" eb="71">
      <t>ゴウケイ</t>
    </rPh>
    <phoneticPr fontId="2"/>
  </si>
  <si>
    <t>令和２年度</t>
    <rPh sb="0" eb="2">
      <t>レイワ</t>
    </rPh>
    <rPh sb="3" eb="5">
      <t>ネンド</t>
    </rPh>
    <phoneticPr fontId="2"/>
  </si>
  <si>
    <t>令和元年度</t>
    <rPh sb="0" eb="2">
      <t>レイワ</t>
    </rPh>
    <rPh sb="2" eb="3">
      <t>ガン</t>
    </rPh>
    <rPh sb="3" eb="5">
      <t>ネンド</t>
    </rPh>
    <phoneticPr fontId="2"/>
  </si>
  <si>
    <t>令和３年度</t>
    <rPh sb="0" eb="2">
      <t>レイワ</t>
    </rPh>
    <rPh sb="3" eb="5">
      <t>ネンド</t>
    </rPh>
    <phoneticPr fontId="2"/>
  </si>
  <si>
    <t>　(3)　業種別法人税割額調定額等の推移 (現事業年度）</t>
    <rPh sb="18" eb="20">
      <t>スイイ</t>
    </rPh>
    <phoneticPr fontId="2"/>
  </si>
  <si>
    <t>　(4)  法人税割額決算期別調定額等の推移 （現事業年度）</t>
    <phoneticPr fontId="2"/>
  </si>
  <si>
    <t>　(5)  法人税割額月別調定額の推移</t>
    <phoneticPr fontId="2"/>
  </si>
  <si>
    <t>均等割・法人税割を納める法人</t>
    <rPh sb="0" eb="3">
      <t>キントウワリ</t>
    </rPh>
    <rPh sb="4" eb="7">
      <t>ホウジンゼイ</t>
    </rPh>
    <rPh sb="7" eb="8">
      <t>ワリ</t>
    </rPh>
    <rPh sb="9" eb="10">
      <t>オサ</t>
    </rPh>
    <rPh sb="12" eb="14">
      <t>ホウジン</t>
    </rPh>
    <phoneticPr fontId="2"/>
  </si>
  <si>
    <t>うち法人税割を納める法人</t>
    <rPh sb="2" eb="5">
      <t>ホウジンゼイ</t>
    </rPh>
    <rPh sb="5" eb="6">
      <t>ワリ</t>
    </rPh>
    <rPh sb="7" eb="8">
      <t>オサ</t>
    </rPh>
    <rPh sb="10" eb="12">
      <t>ホウジン</t>
    </rPh>
    <phoneticPr fontId="2"/>
  </si>
  <si>
    <t>注1)　端数処理のため内訳と合計が一致しない場合がある。
注2)　法人数は均等割を納めている数である。</t>
    <rPh sb="4" eb="8">
      <t>ハスウショリ</t>
    </rPh>
    <rPh sb="11" eb="13">
      <t>ウチワケ</t>
    </rPh>
    <rPh sb="14" eb="16">
      <t>ゴウケイ</t>
    </rPh>
    <rPh sb="17" eb="19">
      <t>イッチ</t>
    </rPh>
    <rPh sb="22" eb="24">
      <t>バアイ</t>
    </rPh>
    <rPh sb="29" eb="30">
      <t>チュウ</t>
    </rPh>
    <phoneticPr fontId="2"/>
  </si>
  <si>
    <t>注1)　端数処理のため内訳と合計が一致しない場合がある。
注2)　現事業年度に係るものである。</t>
    <rPh sb="22" eb="24">
      <t>バアイ</t>
    </rPh>
    <phoneticPr fontId="2"/>
  </si>
  <si>
    <t xml:space="preserve">
</t>
    <phoneticPr fontId="2"/>
  </si>
  <si>
    <t>(単位：社，千円,％）</t>
    <phoneticPr fontId="2"/>
  </si>
  <si>
    <t>２</t>
    <phoneticPr fontId="2"/>
  </si>
  <si>
    <t>３</t>
    <phoneticPr fontId="2"/>
  </si>
  <si>
    <t>３</t>
    <phoneticPr fontId="2"/>
  </si>
  <si>
    <t>４</t>
    <phoneticPr fontId="2"/>
  </si>
  <si>
    <t>５</t>
    <phoneticPr fontId="2"/>
  </si>
  <si>
    <t>６</t>
    <phoneticPr fontId="2"/>
  </si>
  <si>
    <t>７</t>
    <phoneticPr fontId="2"/>
  </si>
  <si>
    <t>８</t>
    <phoneticPr fontId="2"/>
  </si>
  <si>
    <t>９</t>
    <phoneticPr fontId="2"/>
  </si>
  <si>
    <t>１</t>
    <phoneticPr fontId="2"/>
  </si>
  <si>
    <t>２月・８月</t>
    <phoneticPr fontId="2"/>
  </si>
  <si>
    <t>３月・９月</t>
    <phoneticPr fontId="2"/>
  </si>
  <si>
    <t>４月・10月</t>
    <phoneticPr fontId="2"/>
  </si>
  <si>
    <t>５月・11月</t>
    <phoneticPr fontId="2"/>
  </si>
  <si>
    <t>６月・12月</t>
    <phoneticPr fontId="2"/>
  </si>
  <si>
    <t>１月・７月</t>
    <phoneticPr fontId="2"/>
  </si>
  <si>
    <t>均等割のみの
法人</t>
    <rPh sb="0" eb="3">
      <t>キントウワリ</t>
    </rPh>
    <rPh sb="7" eb="9">
      <t>ホウジン</t>
    </rPh>
    <phoneticPr fontId="2"/>
  </si>
  <si>
    <t xml:space="preserve">注1)　端数処理のため内訳と合計が一致しない場合がある。
注2)　地方税法第312条第1項第1号の法人:下記以外の法人等
　　　　　　〃　　　　　　第2号の法人:資本金等の額が1千万円以下である法人で
　　　　　　　　　　　　　　　　　　　従業者数の合計数が50人を超えるもの  
　　　　　　〃　　　　　　第3号の法人:資本金等の額が1千万円を超え1億円以下である法人で
　　　　　　　　　　　　　　　　　　　従業者数の合計数が50人以下であるもの  
　　　　　　〃　　　　　　第4号の法人:資本金等の額が1千万円を超え1億円以下である法人で
　　　　　　　　　　　　　　　　　　　従業者数の合計数が50人を超えるもの  
　　　　　　〃　　　　　　第5号の法人:資本金等の額が1億円を超え10億円以下である法人で
　　　　　　　　　　　　　　　　　　　従業者数の合計数が50人以下であるもの  
　　　　　　〃　　　　　　第6号の法人:資本金等の額が1億円を超え10億円以下である法人で
　　　　　　　　　　　　　　　　　　　従業者数の合計数が50人を超えるもの  
　　　　　　〃　　　　　　第7号の法人:資本金等の額が10億円を超える法人で
　　　　　　　　　　　　　　　　　　　従業者数の合計数が50人以下であるもの  
　　　　　　〃　　　　　　第8号の法人:資本金等の額が10億円を超え50億円以下である法人で
　　　　　　　　　　　　　　　　　　　従業者数の合計数が50人を超えるもの　　　　　　　　　　　　　　　　　　　  
　　　　　　〃　　　　　　第9号の法人:資本金等の額が50億円を超える法人で
　　　　　　　　　　　　　　　　　　　従業者数の合計数が50人を超えるもの　　　　　　　　　　　　　　　　　　　 </t>
    <rPh sb="4" eb="6">
      <t>ハスウ</t>
    </rPh>
    <rPh sb="6" eb="8">
      <t>ショリ</t>
    </rPh>
    <rPh sb="11" eb="13">
      <t>ウチワケ</t>
    </rPh>
    <rPh sb="14" eb="16">
      <t>ゴウケイ</t>
    </rPh>
    <rPh sb="17" eb="19">
      <t>イッチ</t>
    </rPh>
    <rPh sb="22" eb="24">
      <t>バアイ</t>
    </rPh>
    <rPh sb="731" eb="734">
      <t>ジュウギョウシャ</t>
    </rPh>
    <rPh sb="734" eb="735">
      <t>スウ</t>
    </rPh>
    <rPh sb="736" eb="739">
      <t>ゴウケイスウ</t>
    </rPh>
    <rPh sb="742" eb="743">
      <t>ニン</t>
    </rPh>
    <rPh sb="744" eb="745">
      <t>コ</t>
    </rPh>
    <phoneticPr fontId="2"/>
  </si>
  <si>
    <t>内訳</t>
    <rPh sb="0" eb="1">
      <t>ウチ</t>
    </rPh>
    <rPh sb="1" eb="2">
      <t>ヤク</t>
    </rPh>
    <phoneticPr fontId="2"/>
  </si>
  <si>
    <t>令和４年度</t>
    <rPh sb="0" eb="2">
      <t>レイワ</t>
    </rPh>
    <rPh sb="3" eb="5">
      <t>ネンド</t>
    </rPh>
    <phoneticPr fontId="2"/>
  </si>
  <si>
    <t>令和元年度</t>
    <phoneticPr fontId="2"/>
  </si>
  <si>
    <t>令和２年度</t>
    <rPh sb="0" eb="2">
      <t>レイワ</t>
    </rPh>
    <rPh sb="3" eb="5">
      <t>ネンド</t>
    </rPh>
    <rPh sb="4" eb="5">
      <t>ガンネン</t>
    </rPh>
    <phoneticPr fontId="2"/>
  </si>
  <si>
    <t>注1）端数処理のため内訳と合計が一致しない場合がある。
注2）法人数は，均等割のみを納める法人数及び均等割と法人税割を納める法人数の合計である。</t>
    <rPh sb="21" eb="23">
      <t>バアイ</t>
    </rPh>
    <rPh sb="28" eb="29">
      <t>チュウ</t>
    </rPh>
    <rPh sb="31" eb="33">
      <t>ホウジン</t>
    </rPh>
    <rPh sb="33" eb="34">
      <t>スウ</t>
    </rPh>
    <rPh sb="36" eb="39">
      <t>キントウワリ</t>
    </rPh>
    <rPh sb="42" eb="43">
      <t>オサ</t>
    </rPh>
    <rPh sb="45" eb="47">
      <t>ホウジン</t>
    </rPh>
    <rPh sb="47" eb="48">
      <t>スウ</t>
    </rPh>
    <rPh sb="48" eb="49">
      <t>オヨ</t>
    </rPh>
    <rPh sb="50" eb="53">
      <t>キントウワリ</t>
    </rPh>
    <rPh sb="54" eb="57">
      <t>ホウジンゼイ</t>
    </rPh>
    <rPh sb="57" eb="58">
      <t>ワリ</t>
    </rPh>
    <rPh sb="59" eb="60">
      <t>オサ</t>
    </rPh>
    <rPh sb="62" eb="64">
      <t>ホウジン</t>
    </rPh>
    <rPh sb="64" eb="65">
      <t>スウ</t>
    </rPh>
    <rPh sb="66" eb="6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</si>
</sst>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0;[Red]\-#,##0.0"/>
    <numFmt numFmtId="178" formatCode="#,##0_);\(#,##0\)"/>
    <numFmt numFmtId="179" formatCode="#,##0.0_);\(#,##0.0\)"/>
    <numFmt numFmtId="180" formatCode="#,##0_ ;[Red]\-#,##0\ "/>
    <numFmt numFmtId="181" formatCode="#,##0_);[Red]\(#,##0\)"/>
    <numFmt numFmtId="182" formatCode="#,##0.0_);[Red]\(#,##0.0\)"/>
    <numFmt numFmtId="183" formatCode="0.0_ ;[Red]\-0.0\ "/>
    <numFmt numFmtId="185" formatCode="#,##0.0_ ;[Red]\-#,##0.0\ "/>
  </numFmts>
  <fonts count="14">
    <font>
      <sz val="11"/>
      <name val="明朝"/>
      <family val="3"/>
      <charset val="128"/>
    </font>
    <font>
      <sz val="11"/>
      <name val="明朝"/>
      <family val="3"/>
      <charset val="128"/>
    </font>
    <font>
      <sz val="6"/>
      <name val="明朝"/>
      <family val="3"/>
      <charset val="128"/>
    </font>
    <font>
      <sz val="9"/>
      <name val="ＭＳ 明朝"/>
      <family val="1"/>
      <charset val="128"/>
    </font>
    <font>
      <sz val="10"/>
      <name val="ＭＳ 明朝"/>
      <family val="1"/>
      <charset val="128"/>
    </font>
    <font>
      <sz val="11"/>
      <name val="ＭＳ 明朝"/>
      <family val="1"/>
      <charset val="128"/>
    </font>
    <font>
      <sz val="8"/>
      <name val="ＭＳ 明朝"/>
      <family val="1"/>
      <charset val="128"/>
    </font>
    <font>
      <sz val="10"/>
      <color rgb="FFFF0000"/>
      <name val="ＭＳ 明朝"/>
      <family val="1"/>
      <charset val="128"/>
    </font>
    <font>
      <sz val="10"/>
      <name val="ＭＳ ゴシック"/>
      <family val="3"/>
      <charset val="128"/>
    </font>
    <font>
      <b/>
      <sz val="10"/>
      <name val="ＭＳ ゴシック"/>
      <family val="3"/>
      <charset val="128"/>
    </font>
    <font>
      <b/>
      <sz val="9"/>
      <name val="ＭＳ ゴシック"/>
      <family val="3"/>
      <charset val="128"/>
    </font>
    <font>
      <sz val="9"/>
      <name val="ＭＳ ゴシック"/>
      <family val="3"/>
      <charset val="128"/>
    </font>
    <font>
      <b/>
      <sz val="10"/>
      <name val="ＭＳ 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0" fontId="1" fillId="0" borderId="0"/>
  </cellStyleXfs>
  <cellXfs count="258">
    <xf numFmtId="0" fontId="0" fillId="0" borderId="0" xfId="0"/>
    <xf numFmtId="38" fontId="4" fillId="0" borderId="0" xfId="1" applyFont="1" applyAlignment="1">
      <alignment vertical="center"/>
    </xf>
    <xf numFmtId="38" fontId="5" fillId="0" borderId="0" xfId="1" applyFont="1" applyAlignment="1">
      <alignment vertical="center"/>
    </xf>
    <xf numFmtId="177" fontId="5" fillId="0" borderId="0" xfId="1" applyNumberFormat="1" applyFont="1" applyAlignment="1">
      <alignment vertical="center"/>
    </xf>
    <xf numFmtId="38" fontId="4" fillId="0" borderId="8" xfId="1" applyFont="1" applyBorder="1" applyAlignment="1">
      <alignment vertical="center"/>
    </xf>
    <xf numFmtId="38" fontId="4" fillId="0" borderId="0" xfId="1" applyFont="1" applyBorder="1" applyAlignment="1">
      <alignment vertical="center"/>
    </xf>
    <xf numFmtId="177" fontId="4" fillId="0" borderId="0" xfId="1" applyNumberFormat="1" applyFont="1" applyBorder="1" applyAlignment="1">
      <alignment vertical="center"/>
    </xf>
    <xf numFmtId="177" fontId="4" fillId="0" borderId="0" xfId="1" applyNumberFormat="1" applyFont="1" applyAlignment="1">
      <alignment vertical="center"/>
    </xf>
    <xf numFmtId="38" fontId="4" fillId="0" borderId="10" xfId="1" applyFont="1" applyBorder="1" applyAlignment="1">
      <alignment vertical="center"/>
    </xf>
    <xf numFmtId="38" fontId="4" fillId="0" borderId="2" xfId="1" applyFont="1" applyBorder="1" applyAlignment="1">
      <alignment horizontal="center" vertical="center"/>
    </xf>
    <xf numFmtId="38" fontId="4" fillId="0" borderId="1" xfId="1" applyFont="1" applyBorder="1" applyAlignment="1">
      <alignment horizontal="center" vertical="center"/>
    </xf>
    <xf numFmtId="38" fontId="4" fillId="0" borderId="1" xfId="1" applyFont="1" applyBorder="1" applyAlignment="1">
      <alignment horizontal="distributed" vertical="center" justifyLastLine="1"/>
    </xf>
    <xf numFmtId="181" fontId="4" fillId="0" borderId="12" xfId="1" applyNumberFormat="1" applyFont="1" applyFill="1" applyBorder="1" applyAlignment="1">
      <alignment vertical="center"/>
    </xf>
    <xf numFmtId="181" fontId="4" fillId="0" borderId="0" xfId="1" applyNumberFormat="1" applyFont="1" applyFill="1" applyBorder="1" applyAlignment="1">
      <alignment vertical="center"/>
    </xf>
    <xf numFmtId="179" fontId="4" fillId="0" borderId="0" xfId="1" applyNumberFormat="1" applyFont="1" applyFill="1" applyBorder="1" applyAlignment="1">
      <alignment vertical="center"/>
    </xf>
    <xf numFmtId="177" fontId="4" fillId="0" borderId="8" xfId="1" applyNumberFormat="1" applyFont="1" applyBorder="1" applyAlignment="1">
      <alignment vertical="center"/>
    </xf>
    <xf numFmtId="38" fontId="4" fillId="0" borderId="8" xfId="1" applyFont="1" applyBorder="1" applyAlignment="1">
      <alignment horizontal="centerContinuous" vertical="center"/>
    </xf>
    <xf numFmtId="38" fontId="5" fillId="0" borderId="0" xfId="1" applyFont="1" applyBorder="1" applyAlignment="1">
      <alignment vertical="center"/>
    </xf>
    <xf numFmtId="38" fontId="4" fillId="0" borderId="0" xfId="1" applyFont="1" applyAlignment="1">
      <alignment horizontal="centerContinuous" vertical="center"/>
    </xf>
    <xf numFmtId="38" fontId="4" fillId="0" borderId="0" xfId="1" applyFont="1" applyAlignment="1">
      <alignment horizontal="center" vertical="center"/>
    </xf>
    <xf numFmtId="38" fontId="4" fillId="0" borderId="3" xfId="1" applyFont="1" applyBorder="1" applyAlignment="1">
      <alignment vertical="center"/>
    </xf>
    <xf numFmtId="38" fontId="3" fillId="0" borderId="3" xfId="1" applyFont="1" applyBorder="1" applyAlignment="1">
      <alignment horizontal="distributed" vertical="center" wrapText="1"/>
    </xf>
    <xf numFmtId="38" fontId="4" fillId="0" borderId="4" xfId="1" applyFont="1" applyFill="1" applyBorder="1" applyAlignment="1">
      <alignment horizontal="distributed" vertical="center" wrapText="1"/>
    </xf>
    <xf numFmtId="179" fontId="3" fillId="0" borderId="0" xfId="1" applyNumberFormat="1" applyFont="1" applyFill="1" applyBorder="1" applyAlignment="1">
      <alignment vertical="center"/>
    </xf>
    <xf numFmtId="178" fontId="3" fillId="0" borderId="0" xfId="1" applyNumberFormat="1" applyFont="1" applyFill="1" applyBorder="1" applyAlignment="1">
      <alignment vertical="center"/>
    </xf>
    <xf numFmtId="178" fontId="3" fillId="0" borderId="13" xfId="1" applyNumberFormat="1" applyFont="1" applyFill="1" applyBorder="1" applyAlignment="1">
      <alignment vertical="center"/>
    </xf>
    <xf numFmtId="38" fontId="3" fillId="0" borderId="3" xfId="1" applyFont="1" applyBorder="1" applyAlignment="1">
      <alignment horizontal="distributed" vertical="center"/>
    </xf>
    <xf numFmtId="179" fontId="3" fillId="0" borderId="10" xfId="1" applyNumberFormat="1" applyFont="1" applyFill="1" applyBorder="1" applyAlignment="1">
      <alignment vertical="center"/>
    </xf>
    <xf numFmtId="178" fontId="3" fillId="0" borderId="10" xfId="1" applyNumberFormat="1" applyFont="1" applyFill="1" applyBorder="1" applyAlignment="1">
      <alignment vertical="center"/>
    </xf>
    <xf numFmtId="178" fontId="3" fillId="0" borderId="19" xfId="1" applyNumberFormat="1" applyFont="1" applyFill="1" applyBorder="1" applyAlignment="1">
      <alignment vertical="center"/>
    </xf>
    <xf numFmtId="38" fontId="4" fillId="0" borderId="21" xfId="1" applyFont="1" applyBorder="1" applyAlignment="1">
      <alignment vertical="center"/>
    </xf>
    <xf numFmtId="38" fontId="3" fillId="0" borderId="0" xfId="1" applyFont="1" applyAlignment="1">
      <alignment vertical="center"/>
    </xf>
    <xf numFmtId="38" fontId="3" fillId="0" borderId="0" xfId="1" applyFont="1" applyBorder="1" applyAlignment="1">
      <alignment horizontal="left" vertical="center"/>
    </xf>
    <xf numFmtId="38" fontId="3" fillId="0" borderId="0" xfId="1" applyFont="1" applyBorder="1" applyAlignment="1">
      <alignment vertical="center"/>
    </xf>
    <xf numFmtId="177" fontId="3" fillId="0" borderId="0" xfId="1" applyNumberFormat="1" applyFont="1" applyAlignment="1">
      <alignment vertical="center"/>
    </xf>
    <xf numFmtId="0" fontId="5" fillId="0" borderId="0" xfId="0" applyFont="1" applyAlignment="1">
      <alignment vertical="center"/>
    </xf>
    <xf numFmtId="38" fontId="4" fillId="0" borderId="0" xfId="0" applyNumberFormat="1" applyFont="1" applyAlignment="1">
      <alignment vertical="center"/>
    </xf>
    <xf numFmtId="177" fontId="4" fillId="0" borderId="0" xfId="0" applyNumberFormat="1" applyFont="1" applyAlignment="1">
      <alignment vertical="center"/>
    </xf>
    <xf numFmtId="177" fontId="4" fillId="0" borderId="0" xfId="0" applyNumberFormat="1" applyFont="1" applyBorder="1" applyAlignment="1">
      <alignment horizontal="right" vertical="center"/>
    </xf>
    <xf numFmtId="0" fontId="4" fillId="0" borderId="0" xfId="0" applyFont="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38" fontId="4" fillId="0" borderId="20" xfId="0" applyNumberFormat="1" applyFont="1" applyBorder="1" applyAlignment="1">
      <alignment horizontal="distributed" vertical="center" justifyLastLine="1"/>
    </xf>
    <xf numFmtId="0" fontId="4" fillId="0" borderId="0" xfId="0" applyFont="1" applyBorder="1" applyAlignment="1">
      <alignment horizontal="distributed" vertical="center"/>
    </xf>
    <xf numFmtId="38" fontId="4" fillId="0" borderId="13" xfId="0" applyNumberFormat="1" applyFont="1" applyFill="1" applyBorder="1" applyAlignment="1">
      <alignment vertical="center"/>
    </xf>
    <xf numFmtId="177" fontId="4" fillId="0" borderId="0" xfId="0" applyNumberFormat="1" applyFont="1" applyFill="1" applyBorder="1" applyAlignment="1">
      <alignment vertical="center"/>
    </xf>
    <xf numFmtId="177" fontId="4" fillId="0" borderId="0" xfId="0" applyNumberFormat="1" applyFont="1" applyFill="1" applyAlignment="1">
      <alignment vertical="center"/>
    </xf>
    <xf numFmtId="177" fontId="4" fillId="0" borderId="14" xfId="0" applyNumberFormat="1" applyFont="1" applyFill="1" applyBorder="1" applyAlignment="1">
      <alignment vertical="center"/>
    </xf>
    <xf numFmtId="38" fontId="4" fillId="0" borderId="0" xfId="0" applyNumberFormat="1" applyFont="1" applyFill="1" applyAlignment="1">
      <alignment vertical="center"/>
    </xf>
    <xf numFmtId="0" fontId="5" fillId="0" borderId="0" xfId="3" applyFont="1" applyAlignment="1">
      <alignment vertical="center"/>
    </xf>
    <xf numFmtId="38" fontId="4" fillId="0" borderId="0" xfId="3" applyNumberFormat="1" applyFont="1" applyAlignment="1">
      <alignment vertical="center"/>
    </xf>
    <xf numFmtId="177" fontId="4" fillId="0" borderId="0" xfId="3" applyNumberFormat="1" applyFont="1" applyAlignment="1">
      <alignment vertical="center"/>
    </xf>
    <xf numFmtId="177" fontId="4" fillId="0" borderId="0" xfId="3" applyNumberFormat="1" applyFont="1" applyAlignment="1">
      <alignment horizontal="right" vertical="center"/>
    </xf>
    <xf numFmtId="0" fontId="4" fillId="0" borderId="0" xfId="3" applyFont="1" applyAlignment="1">
      <alignment vertical="center"/>
    </xf>
    <xf numFmtId="0" fontId="4" fillId="0" borderId="8" xfId="3" applyFont="1" applyBorder="1" applyAlignment="1">
      <alignment vertical="center"/>
    </xf>
    <xf numFmtId="0" fontId="4" fillId="0" borderId="17" xfId="3" applyFont="1" applyBorder="1" applyAlignment="1">
      <alignment vertical="center"/>
    </xf>
    <xf numFmtId="0" fontId="4" fillId="0" borderId="10" xfId="3" applyFont="1" applyBorder="1" applyAlignment="1">
      <alignment vertical="center"/>
    </xf>
    <xf numFmtId="0" fontId="4" fillId="0" borderId="20" xfId="3" applyFont="1" applyBorder="1" applyAlignment="1">
      <alignment vertical="center"/>
    </xf>
    <xf numFmtId="38" fontId="4" fillId="0" borderId="20" xfId="2" applyNumberFormat="1" applyFont="1" applyFill="1" applyBorder="1" applyAlignment="1">
      <alignment horizontal="center" vertical="center"/>
    </xf>
    <xf numFmtId="177" fontId="4" fillId="0" borderId="20" xfId="2" applyNumberFormat="1" applyFont="1" applyFill="1" applyBorder="1" applyAlignment="1">
      <alignment horizontal="center" vertical="center"/>
    </xf>
    <xf numFmtId="38" fontId="4" fillId="0" borderId="20" xfId="2" applyNumberFormat="1" applyFont="1" applyFill="1" applyBorder="1" applyAlignment="1">
      <alignment horizontal="distributed" vertical="center" justifyLastLine="1"/>
    </xf>
    <xf numFmtId="177" fontId="4" fillId="0" borderId="20" xfId="3" applyNumberFormat="1" applyFont="1" applyBorder="1" applyAlignment="1">
      <alignment horizontal="center" vertical="center"/>
    </xf>
    <xf numFmtId="38" fontId="4" fillId="0" borderId="20" xfId="3" applyNumberFormat="1" applyFont="1" applyBorder="1" applyAlignment="1">
      <alignment horizontal="distributed" vertical="center" justifyLastLine="1"/>
    </xf>
    <xf numFmtId="177" fontId="4" fillId="0" borderId="10" xfId="3" applyNumberFormat="1" applyFont="1" applyBorder="1" applyAlignment="1">
      <alignment horizontal="center" vertical="center"/>
    </xf>
    <xf numFmtId="177" fontId="4" fillId="0" borderId="0" xfId="3" applyNumberFormat="1" applyFont="1" applyFill="1" applyAlignment="1">
      <alignment vertical="center"/>
    </xf>
    <xf numFmtId="177" fontId="4" fillId="0" borderId="0" xfId="3" applyNumberFormat="1" applyFont="1" applyFill="1" applyAlignment="1">
      <alignment horizontal="right" vertical="center"/>
    </xf>
    <xf numFmtId="177" fontId="4" fillId="0" borderId="0" xfId="3" applyNumberFormat="1" applyFont="1" applyFill="1" applyBorder="1" applyAlignment="1">
      <alignment horizontal="right" vertical="center"/>
    </xf>
    <xf numFmtId="38" fontId="4" fillId="0" borderId="13" xfId="2" applyNumberFormat="1" applyFont="1" applyFill="1" applyBorder="1" applyAlignment="1">
      <alignment horizontal="right" vertical="center"/>
    </xf>
    <xf numFmtId="38" fontId="4" fillId="0" borderId="0" xfId="2" applyNumberFormat="1" applyFont="1" applyFill="1" applyBorder="1" applyAlignment="1">
      <alignment horizontal="right" vertical="center"/>
    </xf>
    <xf numFmtId="177" fontId="4" fillId="0" borderId="14" xfId="3" applyNumberFormat="1" applyFont="1" applyFill="1" applyBorder="1" applyAlignment="1">
      <alignment horizontal="right" vertical="center"/>
    </xf>
    <xf numFmtId="38" fontId="4" fillId="0" borderId="0" xfId="2" applyNumberFormat="1" applyFont="1" applyFill="1" applyAlignment="1">
      <alignment horizontal="right" vertical="center"/>
    </xf>
    <xf numFmtId="0" fontId="4" fillId="0" borderId="0" xfId="3" applyFont="1" applyFill="1" applyAlignment="1">
      <alignment vertical="center"/>
    </xf>
    <xf numFmtId="0" fontId="4" fillId="0" borderId="0" xfId="0" applyFont="1" applyFill="1" applyAlignment="1">
      <alignment vertical="center"/>
    </xf>
    <xf numFmtId="38" fontId="4" fillId="0" borderId="0" xfId="3" applyNumberFormat="1" applyFont="1" applyFill="1" applyAlignment="1">
      <alignment vertical="center"/>
    </xf>
    <xf numFmtId="0" fontId="4" fillId="0" borderId="0" xfId="0" applyFont="1" applyAlignment="1">
      <alignment horizontal="righ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4"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14" xfId="0" applyFont="1" applyFill="1" applyBorder="1" applyAlignment="1">
      <alignment horizontal="center" vertical="center"/>
    </xf>
    <xf numFmtId="38" fontId="4" fillId="0" borderId="4" xfId="1" applyFont="1" applyBorder="1" applyAlignment="1">
      <alignment horizontal="center" vertical="center"/>
    </xf>
    <xf numFmtId="183" fontId="4" fillId="0" borderId="0" xfId="0" applyNumberFormat="1" applyFont="1" applyAlignment="1">
      <alignment vertical="center"/>
    </xf>
    <xf numFmtId="38" fontId="4" fillId="0" borderId="12" xfId="0" applyNumberFormat="1" applyFont="1" applyBorder="1" applyAlignment="1">
      <alignment vertical="center"/>
    </xf>
    <xf numFmtId="0" fontId="4" fillId="0" borderId="14" xfId="0" applyFont="1" applyBorder="1" applyAlignment="1">
      <alignment horizontal="distributed" vertical="center"/>
    </xf>
    <xf numFmtId="183" fontId="4" fillId="0" borderId="0" xfId="0" applyNumberFormat="1" applyFont="1" applyBorder="1" applyAlignment="1">
      <alignment vertical="center"/>
    </xf>
    <xf numFmtId="177" fontId="4" fillId="0" borderId="0" xfId="3" applyNumberFormat="1" applyFont="1" applyFill="1" applyBorder="1" applyAlignment="1">
      <alignment vertical="center"/>
    </xf>
    <xf numFmtId="177" fontId="4" fillId="0" borderId="0" xfId="3" applyNumberFormat="1" applyFont="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177" fontId="4" fillId="0" borderId="12" xfId="0" applyNumberFormat="1" applyFont="1" applyFill="1" applyBorder="1" applyAlignment="1">
      <alignment vertical="center"/>
    </xf>
    <xf numFmtId="177" fontId="4" fillId="0" borderId="23" xfId="0" applyNumberFormat="1" applyFont="1" applyFill="1" applyBorder="1" applyAlignment="1">
      <alignment vertical="center"/>
    </xf>
    <xf numFmtId="0" fontId="4" fillId="0" borderId="1" xfId="0" applyFont="1" applyFill="1" applyBorder="1" applyAlignment="1">
      <alignment horizontal="distributed" vertical="center" justifyLastLine="1"/>
    </xf>
    <xf numFmtId="38" fontId="4" fillId="0" borderId="11" xfId="0" applyNumberFormat="1" applyFont="1" applyFill="1" applyBorder="1" applyAlignment="1">
      <alignment vertical="center"/>
    </xf>
    <xf numFmtId="177" fontId="4" fillId="0" borderId="4" xfId="3" applyNumberFormat="1" applyFont="1" applyBorder="1" applyAlignment="1">
      <alignment horizontal="center" vertical="center"/>
    </xf>
    <xf numFmtId="177" fontId="4" fillId="0" borderId="23" xfId="2" applyNumberFormat="1" applyFont="1" applyFill="1" applyBorder="1" applyAlignment="1">
      <alignment horizontal="right" vertical="center"/>
    </xf>
    <xf numFmtId="177" fontId="4" fillId="0" borderId="14" xfId="2" applyNumberFormat="1" applyFont="1" applyFill="1" applyBorder="1" applyAlignment="1">
      <alignment horizontal="right" vertical="center"/>
    </xf>
    <xf numFmtId="177" fontId="4" fillId="0" borderId="10" xfId="2" applyNumberFormat="1" applyFont="1" applyFill="1" applyBorder="1" applyAlignment="1">
      <alignment horizontal="center" vertical="center"/>
    </xf>
    <xf numFmtId="177" fontId="4" fillId="0" borderId="12" xfId="3" applyNumberFormat="1" applyFont="1" applyFill="1" applyBorder="1" applyAlignment="1">
      <alignment horizontal="right" vertical="center"/>
    </xf>
    <xf numFmtId="38" fontId="7" fillId="0" borderId="0" xfId="1" applyFont="1" applyAlignment="1">
      <alignment vertical="center"/>
    </xf>
    <xf numFmtId="38" fontId="3" fillId="0" borderId="8" xfId="1" applyFont="1" applyBorder="1" applyAlignment="1">
      <alignment horizontal="centerContinuous" vertical="center"/>
    </xf>
    <xf numFmtId="179" fontId="9" fillId="0" borderId="7" xfId="1" applyNumberFormat="1" applyFont="1" applyFill="1" applyBorder="1" applyAlignment="1">
      <alignment vertical="center"/>
    </xf>
    <xf numFmtId="38" fontId="9" fillId="0" borderId="0" xfId="1" applyFont="1" applyBorder="1" applyAlignment="1">
      <alignment vertical="center"/>
    </xf>
    <xf numFmtId="177" fontId="9" fillId="0" borderId="0" xfId="1" applyNumberFormat="1" applyFont="1" applyBorder="1" applyAlignment="1">
      <alignment vertical="center"/>
    </xf>
    <xf numFmtId="177" fontId="9" fillId="0" borderId="0" xfId="1" applyNumberFormat="1" applyFont="1" applyAlignment="1">
      <alignment vertical="center"/>
    </xf>
    <xf numFmtId="38" fontId="9" fillId="0" borderId="0" xfId="1" applyFont="1" applyAlignment="1">
      <alignment vertical="center"/>
    </xf>
    <xf numFmtId="38" fontId="9" fillId="0" borderId="5" xfId="1" applyFont="1" applyBorder="1" applyAlignment="1">
      <alignment vertical="center"/>
    </xf>
    <xf numFmtId="38" fontId="9" fillId="0" borderId="7" xfId="1" applyFont="1" applyFill="1" applyBorder="1" applyAlignment="1">
      <alignment horizontal="center" vertical="center"/>
    </xf>
    <xf numFmtId="38" fontId="11" fillId="0" borderId="7" xfId="1" applyFont="1" applyBorder="1" applyAlignment="1">
      <alignment horizontal="center" vertical="center"/>
    </xf>
    <xf numFmtId="0" fontId="9" fillId="0" borderId="16" xfId="0" applyFont="1" applyBorder="1" applyAlignment="1">
      <alignment horizontal="distributed" vertical="center"/>
    </xf>
    <xf numFmtId="0" fontId="9" fillId="0" borderId="0" xfId="0" applyFont="1" applyAlignment="1">
      <alignment vertical="center"/>
    </xf>
    <xf numFmtId="0" fontId="8" fillId="0" borderId="7" xfId="0" applyFont="1" applyBorder="1" applyAlignment="1">
      <alignment horizontal="distributed" vertical="center"/>
    </xf>
    <xf numFmtId="0" fontId="9" fillId="0" borderId="0" xfId="3" applyFont="1" applyAlignment="1">
      <alignment vertical="center"/>
    </xf>
    <xf numFmtId="181" fontId="4" fillId="0" borderId="0" xfId="0" applyNumberFormat="1" applyFont="1" applyFill="1" applyAlignment="1">
      <alignment vertical="center"/>
    </xf>
    <xf numFmtId="181" fontId="4" fillId="0" borderId="11" xfId="0" applyNumberFormat="1" applyFont="1" applyFill="1" applyBorder="1" applyAlignment="1">
      <alignment vertical="center"/>
    </xf>
    <xf numFmtId="181" fontId="4" fillId="0" borderId="13" xfId="0" applyNumberFormat="1" applyFont="1" applyFill="1" applyBorder="1" applyAlignment="1">
      <alignment vertical="center"/>
    </xf>
    <xf numFmtId="182" fontId="4" fillId="0" borderId="0" xfId="0" applyNumberFormat="1" applyFont="1" applyFill="1" applyAlignment="1">
      <alignment vertical="center"/>
    </xf>
    <xf numFmtId="182" fontId="4" fillId="0" borderId="14" xfId="0" applyNumberFormat="1" applyFont="1" applyFill="1" applyBorder="1" applyAlignment="1">
      <alignment vertical="center"/>
    </xf>
    <xf numFmtId="182" fontId="4" fillId="0" borderId="12" xfId="0" applyNumberFormat="1" applyFont="1" applyFill="1" applyBorder="1" applyAlignment="1">
      <alignment vertical="center"/>
    </xf>
    <xf numFmtId="182" fontId="4" fillId="0" borderId="23" xfId="0" applyNumberFormat="1" applyFont="1" applyFill="1" applyBorder="1" applyAlignment="1">
      <alignment vertical="center"/>
    </xf>
    <xf numFmtId="182" fontId="4" fillId="0" borderId="0" xfId="0" applyNumberFormat="1" applyFont="1" applyFill="1" applyBorder="1" applyAlignment="1">
      <alignment vertical="center"/>
    </xf>
    <xf numFmtId="177" fontId="4" fillId="0" borderId="20" xfId="0" applyNumberFormat="1" applyFont="1" applyBorder="1" applyAlignment="1">
      <alignment horizontal="center" vertical="center" shrinkToFit="1"/>
    </xf>
    <xf numFmtId="177" fontId="4" fillId="0" borderId="10" xfId="0" applyNumberFormat="1" applyFont="1" applyBorder="1" applyAlignment="1">
      <alignment horizontal="center" vertical="center" shrinkToFit="1"/>
    </xf>
    <xf numFmtId="38" fontId="4" fillId="0" borderId="0" xfId="1" applyFont="1" applyBorder="1" applyAlignment="1">
      <alignment horizontal="centerContinuous" vertical="center"/>
    </xf>
    <xf numFmtId="179" fontId="3" fillId="0" borderId="23" xfId="1" applyNumberFormat="1" applyFont="1" applyFill="1" applyBorder="1" applyAlignment="1">
      <alignment vertical="center"/>
    </xf>
    <xf numFmtId="179" fontId="3" fillId="0" borderId="14" xfId="1" applyNumberFormat="1" applyFont="1" applyFill="1" applyBorder="1" applyAlignment="1">
      <alignment vertical="center"/>
    </xf>
    <xf numFmtId="179" fontId="3" fillId="0" borderId="20" xfId="1" applyNumberFormat="1" applyFont="1" applyFill="1" applyBorder="1" applyAlignment="1">
      <alignment vertical="center"/>
    </xf>
    <xf numFmtId="179" fontId="3" fillId="0" borderId="12" xfId="1" applyNumberFormat="1" applyFont="1" applyFill="1" applyBorder="1" applyAlignment="1">
      <alignment vertical="center"/>
    </xf>
    <xf numFmtId="38" fontId="9" fillId="0" borderId="7" xfId="0" applyNumberFormat="1" applyFont="1" applyFill="1" applyBorder="1" applyAlignment="1">
      <alignment vertical="center" shrinkToFit="1"/>
    </xf>
    <xf numFmtId="177" fontId="9" fillId="0" borderId="7" xfId="0" applyNumberFormat="1" applyFont="1" applyFill="1" applyBorder="1" applyAlignment="1">
      <alignment vertical="center" shrinkToFit="1"/>
    </xf>
    <xf numFmtId="177" fontId="9" fillId="0" borderId="16" xfId="0" applyNumberFormat="1" applyFont="1" applyFill="1" applyBorder="1" applyAlignment="1">
      <alignment vertical="center" shrinkToFit="1"/>
    </xf>
    <xf numFmtId="38" fontId="9" fillId="0" borderId="15" xfId="0" applyNumberFormat="1" applyFont="1" applyFill="1" applyBorder="1" applyAlignment="1">
      <alignment vertical="center" shrinkToFit="1"/>
    </xf>
    <xf numFmtId="38" fontId="9" fillId="0" borderId="7" xfId="2" applyNumberFormat="1" applyFont="1" applyFill="1" applyBorder="1" applyAlignment="1">
      <alignment horizontal="right" vertical="center" shrinkToFit="1"/>
    </xf>
    <xf numFmtId="177" fontId="9" fillId="0" borderId="7" xfId="3" applyNumberFormat="1" applyFont="1" applyFill="1" applyBorder="1" applyAlignment="1">
      <alignment horizontal="right" vertical="center" shrinkToFit="1"/>
    </xf>
    <xf numFmtId="177" fontId="9" fillId="0" borderId="16" xfId="3" applyNumberFormat="1" applyFont="1" applyFill="1" applyBorder="1" applyAlignment="1">
      <alignment horizontal="right" vertical="center" shrinkToFit="1"/>
    </xf>
    <xf numFmtId="38" fontId="9" fillId="0" borderId="7" xfId="3" applyNumberFormat="1" applyFont="1" applyFill="1" applyBorder="1" applyAlignment="1">
      <alignment horizontal="right" vertical="center" shrinkToFit="1"/>
    </xf>
    <xf numFmtId="181" fontId="9" fillId="0" borderId="7" xfId="0" applyNumberFormat="1" applyFont="1" applyFill="1" applyBorder="1" applyAlignment="1">
      <alignment vertical="center" shrinkToFit="1"/>
    </xf>
    <xf numFmtId="182" fontId="9" fillId="0" borderId="7" xfId="0" applyNumberFormat="1" applyFont="1" applyFill="1" applyBorder="1" applyAlignment="1">
      <alignment vertical="center" shrinkToFit="1"/>
    </xf>
    <xf numFmtId="181" fontId="9" fillId="0" borderId="15" xfId="0" applyNumberFormat="1" applyFont="1" applyFill="1" applyBorder="1" applyAlignment="1">
      <alignment vertical="center" shrinkToFit="1"/>
    </xf>
    <xf numFmtId="182" fontId="9" fillId="0" borderId="16" xfId="0" applyNumberFormat="1" applyFont="1" applyFill="1" applyBorder="1" applyAlignment="1">
      <alignment vertical="center" shrinkToFit="1"/>
    </xf>
    <xf numFmtId="181" fontId="9" fillId="0" borderId="7" xfId="1" applyNumberFormat="1" applyFont="1" applyFill="1" applyBorder="1" applyAlignment="1">
      <alignment vertical="center"/>
    </xf>
    <xf numFmtId="181" fontId="9" fillId="0" borderId="0" xfId="1" applyNumberFormat="1" applyFont="1" applyFill="1" applyBorder="1" applyAlignment="1">
      <alignment vertical="center"/>
    </xf>
    <xf numFmtId="179" fontId="9" fillId="0" borderId="0" xfId="1" applyNumberFormat="1" applyFont="1" applyFill="1" applyBorder="1" applyAlignment="1">
      <alignment vertical="center"/>
    </xf>
    <xf numFmtId="180" fontId="3" fillId="0" borderId="0" xfId="1" applyNumberFormat="1" applyFont="1" applyAlignment="1">
      <alignment vertical="center"/>
    </xf>
    <xf numFmtId="180" fontId="3" fillId="0" borderId="10" xfId="1" applyNumberFormat="1" applyFont="1" applyBorder="1" applyAlignment="1">
      <alignment vertical="center"/>
    </xf>
    <xf numFmtId="185" fontId="3" fillId="0" borderId="10" xfId="1" applyNumberFormat="1" applyFont="1" applyBorder="1" applyAlignment="1">
      <alignment vertical="center"/>
    </xf>
    <xf numFmtId="179" fontId="4" fillId="0" borderId="12" xfId="1" applyNumberFormat="1" applyFont="1" applyFill="1" applyBorder="1" applyAlignment="1">
      <alignment vertical="center"/>
    </xf>
    <xf numFmtId="177" fontId="4" fillId="0" borderId="20" xfId="3" applyNumberFormat="1" applyFont="1" applyFill="1" applyBorder="1" applyAlignment="1">
      <alignment horizontal="center" vertical="center"/>
    </xf>
    <xf numFmtId="38" fontId="4" fillId="0" borderId="20" xfId="3" applyNumberFormat="1" applyFont="1" applyFill="1" applyBorder="1" applyAlignment="1">
      <alignment horizontal="distributed" vertical="center" justifyLastLine="1"/>
    </xf>
    <xf numFmtId="177" fontId="4" fillId="0" borderId="10" xfId="3" applyNumberFormat="1" applyFont="1" applyFill="1" applyBorder="1" applyAlignment="1">
      <alignment horizontal="center" vertical="center"/>
    </xf>
    <xf numFmtId="177" fontId="4" fillId="0" borderId="12" xfId="2" applyNumberFormat="1" applyFont="1" applyFill="1" applyBorder="1" applyAlignment="1">
      <alignment horizontal="right" vertical="center"/>
    </xf>
    <xf numFmtId="177" fontId="4" fillId="0" borderId="0" xfId="2" applyNumberFormat="1" applyFont="1" applyFill="1" applyBorder="1" applyAlignment="1">
      <alignment horizontal="right" vertical="center"/>
    </xf>
    <xf numFmtId="38" fontId="4" fillId="0" borderId="24" xfId="2" applyNumberFormat="1" applyFont="1" applyBorder="1" applyAlignment="1">
      <alignment horizontal="center" vertical="center"/>
    </xf>
    <xf numFmtId="38" fontId="4" fillId="0" borderId="24" xfId="0" applyNumberFormat="1" applyFont="1" applyBorder="1" applyAlignment="1">
      <alignment horizontal="distributed" vertical="center" justifyLastLine="1"/>
    </xf>
    <xf numFmtId="38" fontId="4" fillId="0" borderId="0" xfId="0" applyNumberFormat="1" applyFont="1" applyFill="1" applyBorder="1" applyAlignment="1">
      <alignment vertical="center"/>
    </xf>
    <xf numFmtId="177" fontId="4" fillId="0" borderId="0" xfId="0" applyNumberFormat="1" applyFont="1" applyFill="1" applyBorder="1" applyAlignment="1">
      <alignment vertical="center" shrinkToFit="1"/>
    </xf>
    <xf numFmtId="38" fontId="4" fillId="0" borderId="1" xfId="1" applyFont="1" applyBorder="1" applyAlignment="1">
      <alignment horizontal="center" vertical="center"/>
    </xf>
    <xf numFmtId="179" fontId="12" fillId="0" borderId="0" xfId="1" applyNumberFormat="1" applyFont="1" applyFill="1" applyBorder="1" applyAlignment="1">
      <alignment vertical="center"/>
    </xf>
    <xf numFmtId="38" fontId="4" fillId="0" borderId="10" xfId="1" applyFont="1" applyBorder="1" applyAlignment="1">
      <alignment horizontal="center" vertical="center"/>
    </xf>
    <xf numFmtId="38" fontId="4" fillId="0" borderId="4" xfId="1" applyFont="1" applyFill="1" applyBorder="1" applyAlignment="1">
      <alignment horizontal="center" vertical="center"/>
    </xf>
    <xf numFmtId="177" fontId="3" fillId="0" borderId="1" xfId="0" applyNumberFormat="1" applyFont="1" applyBorder="1" applyAlignment="1">
      <alignment horizontal="center" vertical="center" wrapText="1" justifyLastLine="1"/>
    </xf>
    <xf numFmtId="177" fontId="3" fillId="0" borderId="0" xfId="1" applyNumberFormat="1" applyFont="1" applyFill="1" applyAlignment="1">
      <alignment vertical="center"/>
    </xf>
    <xf numFmtId="177" fontId="3" fillId="0" borderId="10" xfId="1" applyNumberFormat="1" applyFont="1" applyFill="1" applyBorder="1" applyAlignment="1">
      <alignment vertical="center"/>
    </xf>
    <xf numFmtId="38" fontId="5" fillId="0" borderId="0" xfId="1" applyFont="1" applyAlignment="1">
      <alignment horizontal="right" vertical="center"/>
    </xf>
    <xf numFmtId="38" fontId="5" fillId="0" borderId="0" xfId="1" applyFont="1" applyAlignment="1">
      <alignment horizontal="right" vertical="center" wrapText="1"/>
    </xf>
    <xf numFmtId="38" fontId="3" fillId="0" borderId="0" xfId="1" applyFont="1" applyBorder="1" applyAlignment="1">
      <alignment horizontal="right" vertical="center"/>
    </xf>
    <xf numFmtId="177" fontId="4" fillId="0" borderId="0" xfId="1" applyNumberFormat="1" applyFont="1" applyBorder="1" applyAlignment="1">
      <alignment horizontal="right" vertical="center"/>
    </xf>
    <xf numFmtId="185" fontId="3" fillId="0" borderId="0" xfId="1" applyNumberFormat="1" applyFont="1" applyBorder="1" applyAlignment="1">
      <alignment vertical="center"/>
    </xf>
    <xf numFmtId="177" fontId="4" fillId="0" borderId="0" xfId="0" applyNumberFormat="1" applyFont="1" applyBorder="1" applyAlignment="1">
      <alignment vertical="center"/>
    </xf>
    <xf numFmtId="38" fontId="4" fillId="0" borderId="24" xfId="2" applyNumberFormat="1" applyFont="1" applyFill="1" applyBorder="1" applyAlignment="1">
      <alignment horizontal="center" vertical="center"/>
    </xf>
    <xf numFmtId="38" fontId="9" fillId="0" borderId="15" xfId="2" applyNumberFormat="1" applyFont="1" applyFill="1" applyBorder="1" applyAlignment="1">
      <alignment horizontal="right" vertical="center" shrinkToFit="1"/>
    </xf>
    <xf numFmtId="38" fontId="4" fillId="0" borderId="7" xfId="3" applyNumberFormat="1" applyFont="1" applyBorder="1" applyAlignment="1">
      <alignment vertical="center"/>
    </xf>
    <xf numFmtId="0" fontId="4" fillId="0" borderId="3" xfId="0" applyFont="1" applyFill="1" applyBorder="1" applyAlignment="1">
      <alignment horizontal="distributed" vertical="center" justifyLastLine="1"/>
    </xf>
    <xf numFmtId="38" fontId="4" fillId="0" borderId="0" xfId="1" applyFont="1" applyBorder="1" applyAlignment="1">
      <alignment horizontal="center" vertical="center"/>
    </xf>
    <xf numFmtId="49" fontId="4" fillId="0" borderId="0" xfId="3" applyNumberFormat="1" applyFont="1" applyFill="1" applyAlignment="1">
      <alignment horizontal="center" vertical="center"/>
    </xf>
    <xf numFmtId="49" fontId="4" fillId="0" borderId="14" xfId="3" applyNumberFormat="1" applyFont="1" applyFill="1" applyBorder="1" applyAlignment="1">
      <alignment horizontal="left" vertical="center"/>
    </xf>
    <xf numFmtId="49" fontId="4" fillId="0" borderId="0" xfId="0" applyNumberFormat="1" applyFont="1" applyFill="1" applyBorder="1" applyAlignment="1">
      <alignment horizontal="center" vertical="center"/>
    </xf>
    <xf numFmtId="178" fontId="10" fillId="0" borderId="7" xfId="1" applyNumberFormat="1" applyFont="1" applyFill="1" applyBorder="1" applyAlignment="1">
      <alignment horizontal="right" vertical="center"/>
    </xf>
    <xf numFmtId="178" fontId="10" fillId="0" borderId="15" xfId="1" applyNumberFormat="1" applyFont="1" applyFill="1" applyBorder="1" applyAlignment="1">
      <alignment horizontal="right" vertical="center"/>
    </xf>
    <xf numFmtId="179" fontId="10" fillId="0" borderId="7" xfId="1" applyNumberFormat="1" applyFont="1" applyFill="1" applyBorder="1" applyAlignment="1">
      <alignment horizontal="right" vertical="center"/>
    </xf>
    <xf numFmtId="179" fontId="10" fillId="0" borderId="16" xfId="1" applyNumberFormat="1" applyFont="1" applyFill="1" applyBorder="1" applyAlignment="1">
      <alignment horizontal="right" vertical="center"/>
    </xf>
    <xf numFmtId="180" fontId="10" fillId="0" borderId="7" xfId="1" applyNumberFormat="1" applyFont="1" applyBorder="1" applyAlignment="1">
      <alignment horizontal="right" vertical="center"/>
    </xf>
    <xf numFmtId="177" fontId="10" fillId="0" borderId="7" xfId="1" applyNumberFormat="1" applyFont="1" applyFill="1" applyBorder="1" applyAlignment="1">
      <alignment horizontal="right" vertical="center"/>
    </xf>
    <xf numFmtId="185" fontId="10" fillId="0" borderId="7" xfId="1" applyNumberFormat="1" applyFont="1" applyBorder="1" applyAlignment="1">
      <alignment horizontal="right" vertical="center"/>
    </xf>
    <xf numFmtId="178" fontId="10" fillId="2" borderId="7" xfId="1" applyNumberFormat="1" applyFont="1" applyFill="1" applyBorder="1" applyAlignment="1">
      <alignment horizontal="right" vertical="center"/>
    </xf>
    <xf numFmtId="179" fontId="10" fillId="2" borderId="7" xfId="1" applyNumberFormat="1" applyFont="1" applyFill="1" applyBorder="1" applyAlignment="1">
      <alignment horizontal="right" vertical="center"/>
    </xf>
    <xf numFmtId="38" fontId="3" fillId="0" borderId="0" xfId="1" applyFont="1" applyBorder="1" applyAlignment="1">
      <alignment horizontal="right"/>
    </xf>
    <xf numFmtId="177" fontId="4" fillId="0" borderId="7" xfId="0" applyNumberFormat="1" applyFont="1" applyBorder="1" applyAlignment="1">
      <alignment vertical="center"/>
    </xf>
    <xf numFmtId="178" fontId="10" fillId="0" borderId="6" xfId="1" applyNumberFormat="1" applyFont="1" applyFill="1" applyBorder="1" applyAlignment="1">
      <alignment horizontal="right" vertical="center"/>
    </xf>
    <xf numFmtId="177" fontId="13" fillId="0" borderId="20" xfId="0" applyNumberFormat="1" applyFont="1" applyBorder="1" applyAlignment="1">
      <alignment horizontal="distributed" vertical="center" justifyLastLine="1"/>
    </xf>
    <xf numFmtId="38" fontId="4" fillId="0" borderId="18" xfId="0" applyNumberFormat="1" applyFont="1" applyBorder="1" applyAlignment="1">
      <alignment vertical="center"/>
    </xf>
    <xf numFmtId="38" fontId="4" fillId="0" borderId="9" xfId="0" applyNumberFormat="1" applyFont="1" applyBorder="1" applyAlignment="1">
      <alignment vertical="center"/>
    </xf>
    <xf numFmtId="177" fontId="4" fillId="0" borderId="0" xfId="0" applyNumberFormat="1" applyFont="1" applyFill="1" applyBorder="1" applyAlignment="1">
      <alignment horizontal="right" vertical="center"/>
    </xf>
    <xf numFmtId="177" fontId="4" fillId="2" borderId="23" xfId="0" applyNumberFormat="1" applyFont="1" applyFill="1" applyBorder="1" applyAlignment="1">
      <alignment horizontal="right" vertical="center"/>
    </xf>
    <xf numFmtId="38" fontId="4" fillId="0" borderId="13" xfId="2" applyNumberFormat="1" applyFont="1" applyBorder="1" applyAlignment="1">
      <alignment horizontal="right" vertical="center"/>
    </xf>
    <xf numFmtId="38" fontId="4" fillId="0" borderId="4" xfId="3" applyNumberFormat="1" applyFont="1" applyBorder="1" applyAlignment="1">
      <alignment horizontal="distributed" vertical="center" justifyLastLine="1"/>
    </xf>
    <xf numFmtId="38" fontId="10" fillId="0" borderId="5" xfId="1" applyFont="1" applyFill="1" applyBorder="1" applyAlignment="1">
      <alignment horizontal="right" vertical="center"/>
    </xf>
    <xf numFmtId="181" fontId="4" fillId="2" borderId="0" xfId="1" applyNumberFormat="1" applyFont="1" applyFill="1" applyBorder="1" applyAlignment="1">
      <alignment vertical="center"/>
    </xf>
    <xf numFmtId="179" fontId="4" fillId="2" borderId="0" xfId="1" applyNumberFormat="1" applyFont="1" applyFill="1" applyBorder="1" applyAlignment="1">
      <alignment vertical="center"/>
    </xf>
    <xf numFmtId="181" fontId="9" fillId="2" borderId="0" xfId="1" applyNumberFormat="1" applyFont="1" applyFill="1" applyBorder="1" applyAlignment="1">
      <alignment vertical="center"/>
    </xf>
    <xf numFmtId="179" fontId="9" fillId="2" borderId="0" xfId="1" applyNumberFormat="1" applyFont="1" applyFill="1" applyBorder="1" applyAlignment="1">
      <alignment vertical="center"/>
    </xf>
    <xf numFmtId="177" fontId="4" fillId="0" borderId="8" xfId="0" applyNumberFormat="1" applyFont="1" applyBorder="1" applyAlignment="1">
      <alignment vertical="center"/>
    </xf>
    <xf numFmtId="38" fontId="3" fillId="0" borderId="1" xfId="1" applyFont="1" applyFill="1" applyBorder="1" applyAlignment="1">
      <alignment horizontal="center" vertical="center" wrapText="1"/>
    </xf>
    <xf numFmtId="38" fontId="4" fillId="0" borderId="2" xfId="0" applyNumberFormat="1" applyFont="1" applyBorder="1" applyAlignment="1">
      <alignment horizontal="distributed" vertical="center" justifyLastLine="1"/>
    </xf>
    <xf numFmtId="177" fontId="4" fillId="0" borderId="2" xfId="3" applyNumberFormat="1" applyFont="1" applyBorder="1" applyAlignment="1">
      <alignment horizontal="center" vertical="center"/>
    </xf>
    <xf numFmtId="181" fontId="4" fillId="0" borderId="11" xfId="1" applyNumberFormat="1" applyFont="1" applyFill="1" applyBorder="1" applyAlignment="1">
      <alignment vertical="center"/>
    </xf>
    <xf numFmtId="181" fontId="4" fillId="0" borderId="13" xfId="1" applyNumberFormat="1" applyFont="1" applyFill="1" applyBorder="1" applyAlignment="1">
      <alignment vertical="center"/>
    </xf>
    <xf numFmtId="181" fontId="9" fillId="0" borderId="15" xfId="1" applyNumberFormat="1" applyFont="1" applyFill="1" applyBorder="1" applyAlignment="1">
      <alignment vertical="center"/>
    </xf>
    <xf numFmtId="179" fontId="10" fillId="0" borderId="5" xfId="1" applyNumberFormat="1" applyFont="1" applyFill="1" applyBorder="1" applyAlignment="1">
      <alignment horizontal="right" vertical="center"/>
    </xf>
    <xf numFmtId="179" fontId="10" fillId="0" borderId="0" xfId="1" applyNumberFormat="1" applyFont="1" applyFill="1" applyBorder="1" applyAlignment="1">
      <alignment vertical="center"/>
    </xf>
    <xf numFmtId="38" fontId="4" fillId="0" borderId="12" xfId="0" applyNumberFormat="1" applyFont="1" applyFill="1" applyBorder="1" applyAlignment="1">
      <alignment vertical="center"/>
    </xf>
    <xf numFmtId="177" fontId="12" fillId="0" borderId="0" xfId="0" applyNumberFormat="1" applyFont="1" applyFill="1" applyBorder="1" applyAlignment="1">
      <alignment vertical="center"/>
    </xf>
    <xf numFmtId="177" fontId="12" fillId="0" borderId="7" xfId="0" applyNumberFormat="1" applyFont="1" applyFill="1" applyBorder="1" applyAlignment="1">
      <alignment vertical="center"/>
    </xf>
    <xf numFmtId="38" fontId="8" fillId="0" borderId="7" xfId="1" applyFont="1" applyBorder="1" applyAlignment="1">
      <alignment horizontal="distributed" vertical="center" justifyLastLine="1"/>
    </xf>
    <xf numFmtId="38" fontId="8" fillId="0" borderId="16" xfId="1" applyFont="1" applyBorder="1" applyAlignment="1">
      <alignment horizontal="distributed" vertical="center" justifyLastLine="1"/>
    </xf>
    <xf numFmtId="38" fontId="4" fillId="0" borderId="18" xfId="1" applyFont="1" applyBorder="1" applyAlignment="1">
      <alignment horizontal="center" vertical="center"/>
    </xf>
    <xf numFmtId="38" fontId="4" fillId="0" borderId="9" xfId="1" applyFont="1" applyBorder="1" applyAlignment="1">
      <alignment horizontal="center" vertical="center"/>
    </xf>
    <xf numFmtId="38" fontId="4" fillId="0" borderId="0" xfId="1" applyFont="1" applyBorder="1" applyAlignment="1">
      <alignment horizontal="center" vertical="center"/>
    </xf>
    <xf numFmtId="38" fontId="4" fillId="0" borderId="0" xfId="1" applyFont="1" applyBorder="1" applyAlignment="1">
      <alignment horizontal="right" vertical="center" textRotation="255" wrapText="1"/>
    </xf>
    <xf numFmtId="38" fontId="4" fillId="0" borderId="10" xfId="1" applyFont="1" applyBorder="1" applyAlignment="1">
      <alignment horizontal="right" vertical="center" textRotation="255"/>
    </xf>
    <xf numFmtId="38" fontId="4" fillId="0" borderId="23" xfId="1" applyFont="1" applyBorder="1" applyAlignment="1">
      <alignment horizontal="left" vertical="center" textRotation="255" wrapText="1"/>
    </xf>
    <xf numFmtId="38" fontId="4" fillId="0" borderId="20" xfId="1" applyFont="1" applyBorder="1" applyAlignment="1">
      <alignment horizontal="left" vertical="center" textRotation="255"/>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3" fillId="0" borderId="8" xfId="1" applyFont="1" applyBorder="1" applyAlignment="1">
      <alignment vertical="center" wrapText="1"/>
    </xf>
    <xf numFmtId="38" fontId="3" fillId="0" borderId="23" xfId="1" applyFont="1" applyBorder="1" applyAlignment="1">
      <alignment horizontal="center" vertical="center" justifyLastLine="1"/>
    </xf>
    <xf numFmtId="38" fontId="3" fillId="0" borderId="20" xfId="1" applyFont="1" applyBorder="1" applyAlignment="1">
      <alignment horizontal="center" vertical="center" justifyLastLine="1"/>
    </xf>
    <xf numFmtId="38" fontId="3" fillId="0" borderId="4" xfId="1" applyFont="1" applyBorder="1" applyAlignment="1">
      <alignment horizontal="center" vertical="center" justifyLastLine="1"/>
    </xf>
    <xf numFmtId="38" fontId="3" fillId="0" borderId="2" xfId="1" applyFont="1" applyBorder="1" applyAlignment="1">
      <alignment horizontal="center" vertical="center" justifyLastLine="1"/>
    </xf>
    <xf numFmtId="38" fontId="3" fillId="0" borderId="1" xfId="1" applyFont="1" applyFill="1" applyBorder="1" applyAlignment="1">
      <alignment horizontal="center" vertical="center"/>
    </xf>
    <xf numFmtId="38" fontId="3" fillId="0" borderId="1" xfId="1" applyFont="1" applyBorder="1" applyAlignment="1">
      <alignment horizontal="center" vertical="center"/>
    </xf>
    <xf numFmtId="38" fontId="3" fillId="0" borderId="25" xfId="1" applyFont="1" applyBorder="1" applyAlignment="1">
      <alignment horizontal="center" vertical="center" justifyLastLine="1"/>
    </xf>
    <xf numFmtId="38" fontId="3" fillId="0" borderId="24" xfId="1" applyFont="1" applyBorder="1" applyAlignment="1">
      <alignment horizontal="center" vertical="center" justifyLastLine="1"/>
    </xf>
    <xf numFmtId="38" fontId="3" fillId="0" borderId="1" xfId="1" applyFont="1" applyBorder="1" applyAlignment="1">
      <alignment horizontal="center" vertical="center" justifyLastLine="1"/>
    </xf>
    <xf numFmtId="38" fontId="3" fillId="0" borderId="11" xfId="1" applyFont="1" applyBorder="1" applyAlignment="1">
      <alignment horizontal="center" vertical="center" justifyLastLine="1"/>
    </xf>
    <xf numFmtId="38" fontId="3" fillId="0" borderId="19" xfId="1" applyFont="1" applyBorder="1" applyAlignment="1">
      <alignment horizontal="center" vertical="center" justifyLastLine="1"/>
    </xf>
    <xf numFmtId="38" fontId="4" fillId="0" borderId="22" xfId="1" applyFont="1" applyBorder="1" applyAlignment="1">
      <alignment horizontal="center" vertical="center"/>
    </xf>
    <xf numFmtId="38" fontId="6" fillId="0" borderId="8" xfId="1" applyFont="1" applyBorder="1" applyAlignment="1">
      <alignment horizontal="left" vertical="top" wrapText="1"/>
    </xf>
    <xf numFmtId="38" fontId="6" fillId="0" borderId="0" xfId="1" applyFont="1" applyBorder="1" applyAlignment="1">
      <alignment horizontal="left" vertical="top" wrapText="1"/>
    </xf>
    <xf numFmtId="38" fontId="4" fillId="0" borderId="18" xfId="0" applyNumberFormat="1" applyFont="1" applyBorder="1" applyAlignment="1">
      <alignment horizontal="center" vertical="center"/>
    </xf>
    <xf numFmtId="38" fontId="4" fillId="0" borderId="9" xfId="0" applyNumberFormat="1" applyFont="1" applyBorder="1" applyAlignment="1">
      <alignment horizontal="center" vertical="center"/>
    </xf>
    <xf numFmtId="0" fontId="3" fillId="0" borderId="8" xfId="0" applyFont="1" applyBorder="1" applyAlignment="1">
      <alignment vertical="top" wrapText="1"/>
    </xf>
    <xf numFmtId="0" fontId="3" fillId="0" borderId="8" xfId="0" applyFont="1" applyBorder="1" applyAlignment="1">
      <alignment vertical="top"/>
    </xf>
    <xf numFmtId="38" fontId="4" fillId="0" borderId="22" xfId="0" applyNumberFormat="1" applyFont="1" applyBorder="1" applyAlignment="1">
      <alignment horizontal="center" vertical="center"/>
    </xf>
    <xf numFmtId="38" fontId="4" fillId="0" borderId="9" xfId="0" applyNumberFormat="1" applyFont="1" applyBorder="1" applyAlignment="1">
      <alignment horizontal="left" vertical="center"/>
    </xf>
    <xf numFmtId="38" fontId="4" fillId="0" borderId="22" xfId="0" applyNumberFormat="1" applyFont="1" applyBorder="1" applyAlignment="1">
      <alignment horizontal="left" vertical="center"/>
    </xf>
    <xf numFmtId="0" fontId="3" fillId="0" borderId="8" xfId="3" applyFont="1" applyFill="1" applyBorder="1" applyAlignment="1">
      <alignment horizontal="left" vertical="top" wrapText="1"/>
    </xf>
    <xf numFmtId="38" fontId="4" fillId="0" borderId="18" xfId="0" applyNumberFormat="1" applyFont="1" applyFill="1" applyBorder="1" applyAlignment="1">
      <alignment horizontal="center" vertical="center"/>
    </xf>
    <xf numFmtId="38" fontId="4" fillId="0" borderId="9" xfId="0" applyNumberFormat="1" applyFont="1" applyFill="1" applyBorder="1" applyAlignment="1">
      <alignment horizontal="center" vertical="center"/>
    </xf>
    <xf numFmtId="49" fontId="4" fillId="0" borderId="0" xfId="3" applyNumberFormat="1" applyFont="1" applyFill="1" applyBorder="1" applyAlignment="1">
      <alignment horizontal="distributed" vertical="center" justifyLastLine="1"/>
    </xf>
    <xf numFmtId="49" fontId="4" fillId="0" borderId="14" xfId="3" applyNumberFormat="1" applyFont="1" applyFill="1" applyBorder="1" applyAlignment="1">
      <alignment horizontal="distributed" vertical="center" justifyLastLine="1"/>
    </xf>
    <xf numFmtId="0" fontId="8" fillId="0" borderId="7" xfId="3" applyFont="1" applyFill="1" applyBorder="1" applyAlignment="1">
      <alignment horizontal="distributed" vertical="center"/>
    </xf>
    <xf numFmtId="0" fontId="8" fillId="0" borderId="16" xfId="3" applyFont="1" applyFill="1" applyBorder="1" applyAlignment="1">
      <alignment horizontal="distributed" vertical="center"/>
    </xf>
    <xf numFmtId="0" fontId="3" fillId="0" borderId="8" xfId="0" applyFont="1" applyFill="1" applyBorder="1" applyAlignment="1">
      <alignment vertical="top" wrapText="1"/>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6" xfId="0" applyFont="1" applyFill="1" applyBorder="1" applyAlignment="1">
      <alignment horizontal="center" vertical="center"/>
    </xf>
  </cellXfs>
  <cellStyles count="4">
    <cellStyle name="桁区切り" xfId="1" builtinId="6"/>
    <cellStyle name="標準" xfId="0" builtinId="0"/>
    <cellStyle name="標準_４税割決算期別" xfId="2"/>
    <cellStyle name="標準_４税割決算期別_法人市民税"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99"/>
      <color rgb="FFFFCC66"/>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O38"/>
  <sheetViews>
    <sheetView view="pageBreakPreview" topLeftCell="A16" zoomScale="90" zoomScaleNormal="90" zoomScaleSheetLayoutView="90" workbookViewId="0">
      <selection activeCell="A23" sqref="A23:XFD28"/>
    </sheetView>
  </sheetViews>
  <sheetFormatPr defaultRowHeight="23.1" customHeight="1"/>
  <cols>
    <col min="1" max="2" width="2.75" style="2" customWidth="1"/>
    <col min="3" max="3" width="11.125" style="2" customWidth="1"/>
    <col min="4" max="8" width="14.75" style="2" customWidth="1"/>
    <col min="9" max="9" width="14.75" style="17" customWidth="1"/>
    <col min="10" max="10" width="14.75" style="2" customWidth="1"/>
    <col min="11" max="11" width="15.875" style="3" customWidth="1"/>
    <col min="12" max="13" width="14.75" style="2" customWidth="1"/>
    <col min="14" max="16384" width="9" style="2"/>
  </cols>
  <sheetData>
    <row r="1" spans="1:15" ht="44.25" customHeight="1">
      <c r="A1" s="1" t="s">
        <v>49</v>
      </c>
      <c r="I1" s="2"/>
      <c r="M1" s="163" t="s">
        <v>75</v>
      </c>
    </row>
    <row r="2" spans="1:15" ht="19.5" customHeight="1" thickBot="1">
      <c r="A2" s="1"/>
      <c r="I2" s="2"/>
      <c r="M2" s="162" t="s">
        <v>76</v>
      </c>
    </row>
    <row r="3" spans="1:15" s="1" customFormat="1" ht="30" customHeight="1">
      <c r="A3" s="4"/>
      <c r="B3" s="4"/>
      <c r="C3" s="4"/>
      <c r="D3" s="214" t="s">
        <v>61</v>
      </c>
      <c r="E3" s="215"/>
      <c r="F3" s="215"/>
      <c r="G3" s="215"/>
      <c r="H3" s="215"/>
      <c r="I3" s="215" t="s">
        <v>66</v>
      </c>
      <c r="J3" s="215"/>
      <c r="K3" s="215"/>
      <c r="L3" s="215"/>
      <c r="M3" s="215"/>
      <c r="N3" s="6"/>
      <c r="O3" s="7"/>
    </row>
    <row r="4" spans="1:15" s="1" customFormat="1" ht="30" customHeight="1">
      <c r="A4" s="8"/>
      <c r="B4" s="5"/>
      <c r="D4" s="155" t="s">
        <v>48</v>
      </c>
      <c r="E4" s="155" t="s">
        <v>11</v>
      </c>
      <c r="F4" s="155" t="s">
        <v>12</v>
      </c>
      <c r="G4" s="155" t="s">
        <v>11</v>
      </c>
      <c r="H4" s="9" t="s">
        <v>13</v>
      </c>
      <c r="I4" s="80" t="s">
        <v>10</v>
      </c>
      <c r="J4" s="9" t="s">
        <v>51</v>
      </c>
      <c r="K4" s="10" t="s">
        <v>12</v>
      </c>
      <c r="L4" s="10" t="s">
        <v>11</v>
      </c>
      <c r="M4" s="9" t="s">
        <v>13</v>
      </c>
      <c r="N4" s="6"/>
      <c r="O4" s="7"/>
    </row>
    <row r="5" spans="1:15" s="1" customFormat="1" ht="30" customHeight="1">
      <c r="A5" s="217" t="s">
        <v>60</v>
      </c>
      <c r="B5" s="219" t="s">
        <v>59</v>
      </c>
      <c r="C5" s="11" t="s">
        <v>5</v>
      </c>
      <c r="D5" s="12">
        <v>34735</v>
      </c>
      <c r="E5" s="14">
        <v>101.33026050934974</v>
      </c>
      <c r="F5" s="13">
        <v>5228175</v>
      </c>
      <c r="G5" s="14">
        <v>100.5</v>
      </c>
      <c r="H5" s="145">
        <v>20.615066270014733</v>
      </c>
      <c r="I5" s="12">
        <v>34990</v>
      </c>
      <c r="J5" s="14">
        <v>100.73412984021878</v>
      </c>
      <c r="K5" s="12">
        <v>5271801</v>
      </c>
      <c r="L5" s="14">
        <v>100.83444031617151</v>
      </c>
      <c r="M5" s="14">
        <v>20.579054462930813</v>
      </c>
      <c r="N5" s="6"/>
      <c r="O5" s="7"/>
    </row>
    <row r="6" spans="1:15" s="1" customFormat="1" ht="30" customHeight="1">
      <c r="A6" s="218"/>
      <c r="B6" s="220"/>
      <c r="C6" s="11" t="s">
        <v>6</v>
      </c>
      <c r="D6" s="13">
        <v>16455</v>
      </c>
      <c r="E6" s="14">
        <v>100.53152492668622</v>
      </c>
      <c r="F6" s="13">
        <v>19674335</v>
      </c>
      <c r="G6" s="14">
        <v>104.7</v>
      </c>
      <c r="H6" s="14">
        <v>77.577303713718521</v>
      </c>
      <c r="I6" s="13">
        <v>16537</v>
      </c>
      <c r="J6" s="14">
        <v>100.4983287754482</v>
      </c>
      <c r="K6" s="13">
        <v>19866787</v>
      </c>
      <c r="L6" s="14">
        <v>100.97818808107111</v>
      </c>
      <c r="M6" s="14">
        <v>77.552185994206894</v>
      </c>
      <c r="N6" s="6"/>
      <c r="O6" s="7"/>
    </row>
    <row r="7" spans="1:15" s="1" customFormat="1" ht="30" customHeight="1">
      <c r="A7" s="221" t="s">
        <v>7</v>
      </c>
      <c r="B7" s="221"/>
      <c r="C7" s="222"/>
      <c r="D7" s="13">
        <v>2927</v>
      </c>
      <c r="E7" s="14">
        <v>97.371922821024611</v>
      </c>
      <c r="F7" s="13">
        <v>458431</v>
      </c>
      <c r="G7" s="14">
        <v>72.7</v>
      </c>
      <c r="H7" s="14">
        <v>1.8076260731955462</v>
      </c>
      <c r="I7" s="13">
        <v>2988</v>
      </c>
      <c r="J7" s="14">
        <v>102.08404509736933</v>
      </c>
      <c r="K7" s="13">
        <v>478726</v>
      </c>
      <c r="L7" s="14">
        <v>104.42705663447715</v>
      </c>
      <c r="M7" s="14">
        <v>1.8687595428622998</v>
      </c>
      <c r="N7" s="6"/>
      <c r="O7" s="7"/>
    </row>
    <row r="8" spans="1:15" s="104" customFormat="1" ht="30" customHeight="1" thickBot="1">
      <c r="A8" s="212" t="s">
        <v>8</v>
      </c>
      <c r="B8" s="212"/>
      <c r="C8" s="213"/>
      <c r="D8" s="139">
        <v>37662</v>
      </c>
      <c r="E8" s="100">
        <v>101.01113048142685</v>
      </c>
      <c r="F8" s="140">
        <v>25360942</v>
      </c>
      <c r="G8" s="141">
        <v>103</v>
      </c>
      <c r="H8" s="100">
        <v>100</v>
      </c>
      <c r="I8" s="139">
        <v>37978</v>
      </c>
      <c r="J8" s="100">
        <v>100.83904200520419</v>
      </c>
      <c r="K8" s="139">
        <v>25617314</v>
      </c>
      <c r="L8" s="100">
        <v>101.01089304963516</v>
      </c>
      <c r="M8" s="100">
        <v>100</v>
      </c>
      <c r="N8" s="102"/>
      <c r="O8" s="103"/>
    </row>
    <row r="9" spans="1:15" s="1" customFormat="1" ht="61.5" customHeight="1" thickBot="1">
      <c r="A9" s="30"/>
      <c r="B9" s="30"/>
      <c r="C9" s="30"/>
      <c r="D9" s="30"/>
      <c r="E9" s="30"/>
      <c r="F9" s="30"/>
      <c r="G9" s="30"/>
      <c r="H9" s="30"/>
      <c r="I9" s="4"/>
      <c r="J9" s="4"/>
      <c r="K9" s="4"/>
      <c r="L9" s="4"/>
      <c r="M9" s="15"/>
    </row>
    <row r="10" spans="1:15" s="1" customFormat="1" ht="30" customHeight="1">
      <c r="A10" s="4"/>
      <c r="B10" s="4"/>
      <c r="C10" s="4"/>
      <c r="D10" s="214" t="s">
        <v>65</v>
      </c>
      <c r="E10" s="215"/>
      <c r="F10" s="215"/>
      <c r="G10" s="215"/>
      <c r="H10" s="215"/>
      <c r="I10" s="215" t="s">
        <v>67</v>
      </c>
      <c r="J10" s="215"/>
      <c r="K10" s="215"/>
      <c r="L10" s="215"/>
      <c r="M10" s="215"/>
      <c r="N10" s="6"/>
      <c r="O10" s="7"/>
    </row>
    <row r="11" spans="1:15" s="1" customFormat="1" ht="30" customHeight="1">
      <c r="A11" s="8"/>
      <c r="B11" s="5"/>
      <c r="D11" s="155" t="s">
        <v>48</v>
      </c>
      <c r="E11" s="155" t="s">
        <v>11</v>
      </c>
      <c r="F11" s="155" t="s">
        <v>12</v>
      </c>
      <c r="G11" s="155" t="s">
        <v>11</v>
      </c>
      <c r="H11" s="9" t="s">
        <v>13</v>
      </c>
      <c r="I11" s="80" t="s">
        <v>10</v>
      </c>
      <c r="J11" s="9" t="s">
        <v>51</v>
      </c>
      <c r="K11" s="10" t="s">
        <v>12</v>
      </c>
      <c r="L11" s="10" t="s">
        <v>11</v>
      </c>
      <c r="M11" s="9" t="s">
        <v>13</v>
      </c>
      <c r="N11" s="6"/>
      <c r="O11" s="7"/>
    </row>
    <row r="12" spans="1:15" s="1" customFormat="1" ht="30" customHeight="1">
      <c r="A12" s="217" t="s">
        <v>60</v>
      </c>
      <c r="B12" s="219" t="s">
        <v>59</v>
      </c>
      <c r="C12" s="11" t="s">
        <v>5</v>
      </c>
      <c r="D12" s="12">
        <v>35141</v>
      </c>
      <c r="E12" s="14">
        <v>100.43155187196342</v>
      </c>
      <c r="F12" s="13">
        <v>5254229</v>
      </c>
      <c r="G12" s="14">
        <v>99.666679375795866</v>
      </c>
      <c r="H12" s="145">
        <v>24.4</v>
      </c>
      <c r="I12" s="12">
        <v>35350</v>
      </c>
      <c r="J12" s="14">
        <v>100.59474687686748</v>
      </c>
      <c r="K12" s="13">
        <v>5143102</v>
      </c>
      <c r="L12" s="14">
        <v>97.88499892182088</v>
      </c>
      <c r="M12" s="145">
        <v>24.7</v>
      </c>
      <c r="N12" s="6"/>
      <c r="O12" s="7"/>
    </row>
    <row r="13" spans="1:15" s="1" customFormat="1" ht="30" customHeight="1">
      <c r="A13" s="218"/>
      <c r="B13" s="220"/>
      <c r="C13" s="11" t="s">
        <v>6</v>
      </c>
      <c r="D13" s="13">
        <v>16064</v>
      </c>
      <c r="E13" s="14">
        <v>97.139747233476442</v>
      </c>
      <c r="F13" s="13">
        <v>15816097</v>
      </c>
      <c r="G13" s="14">
        <v>79.610744304048765</v>
      </c>
      <c r="H13" s="14">
        <v>73.400000000000006</v>
      </c>
      <c r="I13" s="13">
        <v>16432</v>
      </c>
      <c r="J13" s="14">
        <v>102.29083665338645</v>
      </c>
      <c r="K13" s="13">
        <v>15050577</v>
      </c>
      <c r="L13" s="14">
        <v>95.159867823268911</v>
      </c>
      <c r="M13" s="14">
        <v>72.3</v>
      </c>
      <c r="N13" s="6"/>
      <c r="O13" s="7"/>
    </row>
    <row r="14" spans="1:15" s="1" customFormat="1" ht="30" customHeight="1">
      <c r="A14" s="221" t="s">
        <v>7</v>
      </c>
      <c r="B14" s="221"/>
      <c r="C14" s="222"/>
      <c r="D14" s="13">
        <v>2389</v>
      </c>
      <c r="E14" s="14">
        <v>79.953145917001336</v>
      </c>
      <c r="F14" s="13">
        <v>492136</v>
      </c>
      <c r="G14" s="14">
        <v>102.80118481135348</v>
      </c>
      <c r="H14" s="14">
        <v>2.2000000000000002</v>
      </c>
      <c r="I14" s="13">
        <v>2187</v>
      </c>
      <c r="J14" s="14">
        <v>91.544579321892002</v>
      </c>
      <c r="K14" s="13">
        <v>609759</v>
      </c>
      <c r="L14" s="14">
        <v>123.90050717687792</v>
      </c>
      <c r="M14" s="14">
        <v>3</v>
      </c>
      <c r="N14" s="6"/>
      <c r="O14" s="7"/>
    </row>
    <row r="15" spans="1:15" s="104" customFormat="1" ht="30" customHeight="1" thickBot="1">
      <c r="A15" s="212" t="s">
        <v>8</v>
      </c>
      <c r="B15" s="212"/>
      <c r="C15" s="213"/>
      <c r="D15" s="139">
        <v>37530</v>
      </c>
      <c r="E15" s="100">
        <v>98.820369687713935</v>
      </c>
      <c r="F15" s="140">
        <v>21562463</v>
      </c>
      <c r="G15" s="141">
        <v>84.171443579135584</v>
      </c>
      <c r="H15" s="100">
        <v>100.00000000000001</v>
      </c>
      <c r="I15" s="139">
        <v>37537</v>
      </c>
      <c r="J15" s="156">
        <v>100.01865174527045</v>
      </c>
      <c r="K15" s="140">
        <v>20803438</v>
      </c>
      <c r="L15" s="141">
        <v>96.47987801764576</v>
      </c>
      <c r="M15" s="100">
        <v>100</v>
      </c>
      <c r="N15" s="102"/>
      <c r="O15" s="103"/>
    </row>
    <row r="16" spans="1:15" s="1" customFormat="1" ht="61.5" customHeight="1" thickBot="1">
      <c r="A16" s="30"/>
      <c r="B16" s="30"/>
      <c r="C16" s="30"/>
      <c r="D16" s="30"/>
      <c r="E16" s="30"/>
      <c r="F16" s="30"/>
      <c r="G16" s="30"/>
      <c r="H16" s="30"/>
      <c r="I16" s="4"/>
      <c r="J16" s="4"/>
      <c r="K16" s="4"/>
      <c r="L16" s="4"/>
      <c r="M16" s="15"/>
    </row>
    <row r="17" spans="1:15" s="1" customFormat="1" ht="30" customHeight="1">
      <c r="A17" s="4"/>
      <c r="B17" s="4"/>
      <c r="C17" s="4"/>
      <c r="D17" s="214" t="s">
        <v>96</v>
      </c>
      <c r="E17" s="215"/>
      <c r="F17" s="215"/>
      <c r="G17" s="215"/>
      <c r="H17" s="215"/>
      <c r="I17" s="216"/>
      <c r="J17" s="216"/>
      <c r="K17" s="216"/>
      <c r="L17" s="216"/>
      <c r="M17" s="216"/>
      <c r="N17" s="6"/>
      <c r="O17" s="7"/>
    </row>
    <row r="18" spans="1:15" s="1" customFormat="1" ht="30" customHeight="1">
      <c r="A18" s="8"/>
      <c r="B18" s="5"/>
      <c r="D18" s="10" t="s">
        <v>10</v>
      </c>
      <c r="E18" s="9" t="s">
        <v>51</v>
      </c>
      <c r="F18" s="10" t="s">
        <v>12</v>
      </c>
      <c r="G18" s="10" t="s">
        <v>11</v>
      </c>
      <c r="H18" s="9" t="s">
        <v>13</v>
      </c>
      <c r="I18" s="172"/>
      <c r="J18" s="172"/>
      <c r="K18" s="172"/>
      <c r="L18" s="172"/>
      <c r="M18" s="172"/>
      <c r="N18" s="6"/>
      <c r="O18" s="7"/>
    </row>
    <row r="19" spans="1:15" s="1" customFormat="1" ht="30" customHeight="1">
      <c r="A19" s="217" t="s">
        <v>60</v>
      </c>
      <c r="B19" s="219" t="s">
        <v>59</v>
      </c>
      <c r="C19" s="11" t="s">
        <v>5</v>
      </c>
      <c r="D19" s="204">
        <v>35709</v>
      </c>
      <c r="E19" s="14">
        <f>D19/I12*100</f>
        <v>101.01555869872702</v>
      </c>
      <c r="F19" s="12">
        <v>5256346</v>
      </c>
      <c r="G19" s="14">
        <f>F19/K12*100</f>
        <v>102.20186183357826</v>
      </c>
      <c r="H19" s="14">
        <f>ROUND(F19/F$22*100,1)</f>
        <v>24.7</v>
      </c>
      <c r="I19" s="196"/>
      <c r="J19" s="197"/>
      <c r="K19" s="196"/>
      <c r="L19" s="197"/>
      <c r="M19" s="197"/>
      <c r="N19" s="6"/>
      <c r="O19" s="7"/>
    </row>
    <row r="20" spans="1:15" s="1" customFormat="1" ht="30" customHeight="1">
      <c r="A20" s="218"/>
      <c r="B20" s="220"/>
      <c r="C20" s="11" t="s">
        <v>6</v>
      </c>
      <c r="D20" s="205">
        <v>16607</v>
      </c>
      <c r="E20" s="14">
        <f>D20/I13*100</f>
        <v>101.06499513145081</v>
      </c>
      <c r="F20" s="13">
        <v>15449148</v>
      </c>
      <c r="G20" s="14">
        <f>F20/K13*100</f>
        <v>102.64821076294947</v>
      </c>
      <c r="H20" s="14">
        <f>ROUND(F20/F$22*100,1)</f>
        <v>72.599999999999994</v>
      </c>
      <c r="I20" s="196"/>
      <c r="J20" s="197"/>
      <c r="K20" s="196"/>
      <c r="L20" s="197"/>
      <c r="M20" s="197"/>
      <c r="N20" s="6"/>
      <c r="O20" s="7"/>
    </row>
    <row r="21" spans="1:15" s="1" customFormat="1" ht="30" customHeight="1">
      <c r="A21" s="221" t="s">
        <v>7</v>
      </c>
      <c r="B21" s="221"/>
      <c r="C21" s="222"/>
      <c r="D21" s="205">
        <v>2532</v>
      </c>
      <c r="E21" s="14">
        <f>D21/I14*100</f>
        <v>115.77503429355281</v>
      </c>
      <c r="F21" s="13">
        <v>564048</v>
      </c>
      <c r="G21" s="14">
        <f>F21/K14*100</f>
        <v>92.503431683665184</v>
      </c>
      <c r="H21" s="14">
        <f>ROUNDUP(F21/F$22*100,1)</f>
        <v>2.7</v>
      </c>
      <c r="I21" s="196"/>
      <c r="J21" s="197"/>
      <c r="K21" s="196"/>
      <c r="L21" s="197"/>
      <c r="M21" s="197"/>
      <c r="N21" s="6"/>
      <c r="O21" s="7"/>
    </row>
    <row r="22" spans="1:15" s="104" customFormat="1" ht="30" customHeight="1" thickBot="1">
      <c r="A22" s="212" t="s">
        <v>8</v>
      </c>
      <c r="B22" s="212"/>
      <c r="C22" s="213"/>
      <c r="D22" s="206">
        <f>SUM(D19,D21)</f>
        <v>38241</v>
      </c>
      <c r="E22" s="141">
        <f>D22/I15*100</f>
        <v>101.8754828569145</v>
      </c>
      <c r="F22" s="139">
        <f>SUM(F19:F21)</f>
        <v>21269542</v>
      </c>
      <c r="G22" s="141">
        <f>F22/K15*100</f>
        <v>102.24051428422551</v>
      </c>
      <c r="H22" s="100">
        <f>SUM(H19:H21)</f>
        <v>100</v>
      </c>
      <c r="I22" s="198"/>
      <c r="J22" s="197"/>
      <c r="K22" s="198"/>
      <c r="L22" s="197"/>
      <c r="M22" s="199"/>
      <c r="N22" s="102"/>
      <c r="O22" s="103"/>
    </row>
    <row r="23" spans="1:15" s="1" customFormat="1" ht="25.5" customHeight="1">
      <c r="A23" s="223" t="s">
        <v>64</v>
      </c>
      <c r="B23" s="223"/>
      <c r="C23" s="223"/>
      <c r="D23" s="223"/>
      <c r="E23" s="223"/>
      <c r="F23" s="223"/>
      <c r="G23" s="223"/>
      <c r="H23" s="223"/>
      <c r="J23" s="5"/>
      <c r="K23" s="5"/>
      <c r="L23" s="6"/>
    </row>
    <row r="24" spans="1:15" ht="23.1" customHeight="1">
      <c r="A24" s="1"/>
      <c r="C24" s="1"/>
      <c r="H24" s="17"/>
      <c r="I24" s="2"/>
    </row>
    <row r="25" spans="1:15" ht="23.1" customHeight="1">
      <c r="A25" s="98"/>
      <c r="H25" s="17"/>
    </row>
    <row r="26" spans="1:15" ht="23.1" customHeight="1">
      <c r="H26" s="17"/>
    </row>
    <row r="27" spans="1:15" ht="23.1" customHeight="1">
      <c r="H27" s="17"/>
    </row>
    <row r="28" spans="1:15" ht="23.1" customHeight="1">
      <c r="H28" s="17"/>
    </row>
    <row r="29" spans="1:15" ht="23.1" customHeight="1">
      <c r="H29" s="17"/>
    </row>
    <row r="30" spans="1:15" ht="23.1" customHeight="1">
      <c r="H30" s="17"/>
    </row>
    <row r="31" spans="1:15" ht="23.1" customHeight="1">
      <c r="H31" s="17"/>
    </row>
    <row r="32" spans="1:15" ht="23.1" customHeight="1">
      <c r="H32" s="17"/>
    </row>
    <row r="33" spans="8:8" ht="23.1" customHeight="1">
      <c r="H33" s="17"/>
    </row>
    <row r="34" spans="8:8" ht="23.1" customHeight="1">
      <c r="H34" s="17"/>
    </row>
    <row r="35" spans="8:8" ht="23.1" customHeight="1">
      <c r="H35" s="17"/>
    </row>
    <row r="36" spans="8:8" ht="23.1" customHeight="1">
      <c r="H36" s="17"/>
    </row>
    <row r="37" spans="8:8" ht="23.1" customHeight="1">
      <c r="H37" s="17"/>
    </row>
    <row r="38" spans="8:8" ht="23.1" customHeight="1">
      <c r="H38" s="17"/>
    </row>
  </sheetData>
  <mergeCells count="19">
    <mergeCell ref="A23:H23"/>
    <mergeCell ref="A8:C8"/>
    <mergeCell ref="D3:H3"/>
    <mergeCell ref="I3:M3"/>
    <mergeCell ref="A5:A6"/>
    <mergeCell ref="B5:B6"/>
    <mergeCell ref="A7:C7"/>
    <mergeCell ref="A15:C15"/>
    <mergeCell ref="D17:H17"/>
    <mergeCell ref="A22:C22"/>
    <mergeCell ref="I17:M17"/>
    <mergeCell ref="D10:H10"/>
    <mergeCell ref="I10:M10"/>
    <mergeCell ref="A12:A13"/>
    <mergeCell ref="B12:B13"/>
    <mergeCell ref="A14:C14"/>
    <mergeCell ref="A19:A20"/>
    <mergeCell ref="B19:B20"/>
    <mergeCell ref="A21:C21"/>
  </mergeCells>
  <phoneticPr fontId="2"/>
  <pageMargins left="0.59055118110236227" right="0.59055118110236227" top="0.74803149606299213" bottom="0.62992125984251968" header="0.51181102362204722" footer="0.31496062992125984"/>
  <pageSetup paperSize="9" firstPageNumber="52" fitToWidth="2" orientation="portrait" blackAndWhite="1" r:id="rId1"/>
  <headerFooter scaleWithDoc="0" alignWithMargins="0">
    <oddFooter>&amp;C&amp;"游明朝,標準"&amp;10&amp;P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S49"/>
  <sheetViews>
    <sheetView tabSelected="1" view="pageBreakPreview" zoomScaleNormal="85" zoomScaleSheetLayoutView="100" workbookViewId="0">
      <selection activeCell="E45" sqref="E45"/>
    </sheetView>
  </sheetViews>
  <sheetFormatPr defaultRowHeight="24" customHeight="1"/>
  <cols>
    <col min="1" max="1" width="0.625" style="1" customWidth="1"/>
    <col min="2" max="2" width="21" style="1" customWidth="1"/>
    <col min="3" max="3" width="0.625" style="1" customWidth="1"/>
    <col min="4" max="4" width="7.625" style="1" bestFit="1" customWidth="1"/>
    <col min="5" max="5" width="6.75" style="5" bestFit="1" customWidth="1"/>
    <col min="6" max="6" width="10.75" style="1" customWidth="1"/>
    <col min="7" max="7" width="9" style="1" bestFit="1" customWidth="1"/>
    <col min="8" max="8" width="10.375" style="1" customWidth="1"/>
    <col min="9" max="10" width="7.625" style="1" bestFit="1" customWidth="1"/>
    <col min="11" max="11" width="10.75" style="7" customWidth="1"/>
    <col min="12" max="13" width="9" style="1" customWidth="1"/>
    <col min="14" max="14" width="7.625" style="1" bestFit="1" customWidth="1"/>
    <col min="15" max="16" width="10.25" style="1" bestFit="1" customWidth="1"/>
    <col min="17" max="17" width="6" style="1" bestFit="1" customWidth="1"/>
    <col min="18" max="18" width="6.75" style="1" customWidth="1"/>
    <col min="19" max="19" width="9" style="5"/>
    <col min="20" max="16384" width="9" style="1"/>
  </cols>
  <sheetData>
    <row r="1" spans="1:19" ht="44.25" customHeight="1" thickBot="1">
      <c r="B1" s="1" t="s">
        <v>50</v>
      </c>
      <c r="C1" s="2"/>
      <c r="D1" s="5"/>
      <c r="F1" s="5"/>
      <c r="G1" s="5"/>
      <c r="H1" s="5"/>
      <c r="I1" s="5"/>
      <c r="J1" s="164"/>
      <c r="K1" s="165"/>
      <c r="L1" s="5"/>
      <c r="M1" s="185"/>
      <c r="N1" s="5"/>
      <c r="O1" s="5"/>
      <c r="P1" s="5"/>
      <c r="Q1" s="5"/>
      <c r="R1" s="185" t="s">
        <v>57</v>
      </c>
    </row>
    <row r="2" spans="1:19" s="18" customFormat="1" ht="21.75" customHeight="1">
      <c r="A2" s="16"/>
      <c r="B2" s="16"/>
      <c r="C2" s="16"/>
      <c r="D2" s="214" t="s">
        <v>61</v>
      </c>
      <c r="E2" s="215"/>
      <c r="F2" s="215"/>
      <c r="G2" s="215"/>
      <c r="H2" s="235"/>
      <c r="I2" s="214" t="s">
        <v>62</v>
      </c>
      <c r="J2" s="215"/>
      <c r="K2" s="215"/>
      <c r="L2" s="215"/>
      <c r="M2" s="235"/>
      <c r="N2" s="214" t="s">
        <v>65</v>
      </c>
      <c r="O2" s="215"/>
      <c r="P2" s="215"/>
      <c r="Q2" s="215"/>
      <c r="R2" s="215"/>
      <c r="S2" s="122"/>
    </row>
    <row r="3" spans="1:19" s="18" customFormat="1" ht="12">
      <c r="A3" s="122"/>
      <c r="B3" s="122"/>
      <c r="C3" s="122"/>
      <c r="D3" s="230" t="s">
        <v>1</v>
      </c>
      <c r="E3" s="230" t="s">
        <v>3</v>
      </c>
      <c r="F3" s="230" t="s">
        <v>2</v>
      </c>
      <c r="G3" s="230" t="s">
        <v>3</v>
      </c>
      <c r="H3" s="230" t="s">
        <v>4</v>
      </c>
      <c r="I3" s="230" t="s">
        <v>1</v>
      </c>
      <c r="J3" s="233" t="s">
        <v>3</v>
      </c>
      <c r="K3" s="224" t="s">
        <v>2</v>
      </c>
      <c r="L3" s="230" t="s">
        <v>3</v>
      </c>
      <c r="M3" s="230" t="s">
        <v>4</v>
      </c>
      <c r="N3" s="230" t="s">
        <v>1</v>
      </c>
      <c r="O3" s="230" t="s">
        <v>3</v>
      </c>
      <c r="P3" s="230" t="s">
        <v>2</v>
      </c>
      <c r="Q3" s="230" t="s">
        <v>3</v>
      </c>
      <c r="R3" s="233" t="s">
        <v>4</v>
      </c>
      <c r="S3" s="122"/>
    </row>
    <row r="4" spans="1:19" s="19" customFormat="1" ht="12">
      <c r="B4" s="157"/>
      <c r="C4" s="157"/>
      <c r="D4" s="231"/>
      <c r="E4" s="231"/>
      <c r="F4" s="231"/>
      <c r="G4" s="231"/>
      <c r="H4" s="231"/>
      <c r="I4" s="231"/>
      <c r="J4" s="234"/>
      <c r="K4" s="225"/>
      <c r="L4" s="231"/>
      <c r="M4" s="231"/>
      <c r="N4" s="231"/>
      <c r="O4" s="231"/>
      <c r="P4" s="231"/>
      <c r="Q4" s="231"/>
      <c r="R4" s="234"/>
      <c r="S4" s="172"/>
    </row>
    <row r="5" spans="1:19" ht="22.5">
      <c r="A5" s="20"/>
      <c r="B5" s="21" t="s">
        <v>44</v>
      </c>
      <c r="C5" s="22"/>
      <c r="D5" s="25">
        <v>22147</v>
      </c>
      <c r="E5" s="23">
        <v>101.75043646053479</v>
      </c>
      <c r="F5" s="24">
        <v>1114576</v>
      </c>
      <c r="G5" s="23">
        <v>101.53286407001964</v>
      </c>
      <c r="H5" s="123">
        <v>21.318643694979606</v>
      </c>
      <c r="I5" s="24">
        <v>22318</v>
      </c>
      <c r="J5" s="23">
        <v>100.77211360455141</v>
      </c>
      <c r="K5" s="142">
        <v>1129810</v>
      </c>
      <c r="L5" s="160">
        <v>101.36679777780968</v>
      </c>
      <c r="M5" s="166">
        <v>21.431191839147221</v>
      </c>
      <c r="N5" s="25">
        <v>22579</v>
      </c>
      <c r="O5" s="23">
        <v>101.16945962899902</v>
      </c>
      <c r="P5" s="24">
        <v>1142413</v>
      </c>
      <c r="Q5" s="23">
        <v>101.11549729600553</v>
      </c>
      <c r="R5" s="126">
        <v>21.8</v>
      </c>
    </row>
    <row r="6" spans="1:19" ht="21.75" customHeight="1">
      <c r="A6" s="20"/>
      <c r="B6" s="26" t="s">
        <v>14</v>
      </c>
      <c r="C6" s="158"/>
      <c r="D6" s="25">
        <v>212</v>
      </c>
      <c r="E6" s="23">
        <v>103.41463414634147</v>
      </c>
      <c r="F6" s="24">
        <v>28864</v>
      </c>
      <c r="G6" s="23">
        <v>101.81305114638448</v>
      </c>
      <c r="H6" s="124">
        <v>0.55208557479426379</v>
      </c>
      <c r="I6" s="25">
        <v>225</v>
      </c>
      <c r="J6" s="23">
        <v>106.13207547169812</v>
      </c>
      <c r="K6" s="142">
        <v>31415</v>
      </c>
      <c r="L6" s="160">
        <v>108.83799889135256</v>
      </c>
      <c r="M6" s="166">
        <v>0.59590629541853046</v>
      </c>
      <c r="N6" s="25">
        <v>231</v>
      </c>
      <c r="O6" s="23">
        <v>102.66666666666666</v>
      </c>
      <c r="P6" s="24">
        <v>31254</v>
      </c>
      <c r="Q6" s="23">
        <v>99.487505968486388</v>
      </c>
      <c r="R6" s="23">
        <v>0.6</v>
      </c>
    </row>
    <row r="7" spans="1:19" ht="21.75" customHeight="1">
      <c r="A7" s="20"/>
      <c r="B7" s="26" t="s">
        <v>15</v>
      </c>
      <c r="C7" s="158"/>
      <c r="D7" s="25">
        <v>6499</v>
      </c>
      <c r="E7" s="23">
        <v>100.5414603960396</v>
      </c>
      <c r="F7" s="24">
        <v>911724</v>
      </c>
      <c r="G7" s="23">
        <v>100.94811445578362</v>
      </c>
      <c r="H7" s="124">
        <v>17.438666456268201</v>
      </c>
      <c r="I7" s="25">
        <v>6559</v>
      </c>
      <c r="J7" s="23">
        <v>100.92321895676257</v>
      </c>
      <c r="K7" s="142">
        <v>921000</v>
      </c>
      <c r="L7" s="160">
        <v>101.01741316451032</v>
      </c>
      <c r="M7" s="166">
        <v>17.470307116997187</v>
      </c>
      <c r="N7" s="25">
        <v>6498</v>
      </c>
      <c r="O7" s="23">
        <v>99.069980179905471</v>
      </c>
      <c r="P7" s="24">
        <v>907192</v>
      </c>
      <c r="Q7" s="23">
        <v>98.500760043431058</v>
      </c>
      <c r="R7" s="23">
        <v>17.3</v>
      </c>
    </row>
    <row r="8" spans="1:19" ht="21.75" customHeight="1">
      <c r="A8" s="20"/>
      <c r="B8" s="26" t="s">
        <v>16</v>
      </c>
      <c r="C8" s="158"/>
      <c r="D8" s="25">
        <v>445</v>
      </c>
      <c r="E8" s="23">
        <v>98.888888888888886</v>
      </c>
      <c r="F8" s="24">
        <v>101557</v>
      </c>
      <c r="G8" s="23">
        <v>99.405857249128843</v>
      </c>
      <c r="H8" s="124">
        <v>1.9424942738144764</v>
      </c>
      <c r="I8" s="25">
        <v>447</v>
      </c>
      <c r="J8" s="23">
        <v>100.44943820224719</v>
      </c>
      <c r="K8" s="142">
        <v>102447</v>
      </c>
      <c r="L8" s="160">
        <v>100.87635515030968</v>
      </c>
      <c r="M8" s="166">
        <v>1.9433013607111951</v>
      </c>
      <c r="N8" s="25">
        <v>453</v>
      </c>
      <c r="O8" s="23">
        <v>101.34228187919463</v>
      </c>
      <c r="P8" s="24">
        <v>100730</v>
      </c>
      <c r="Q8" s="23">
        <v>98.324011440061682</v>
      </c>
      <c r="R8" s="23">
        <v>1.9</v>
      </c>
    </row>
    <row r="9" spans="1:19" ht="21.75" customHeight="1">
      <c r="A9" s="20"/>
      <c r="B9" s="26" t="s">
        <v>17</v>
      </c>
      <c r="C9" s="158"/>
      <c r="D9" s="25">
        <v>2598</v>
      </c>
      <c r="E9" s="23">
        <v>100.61967467079782</v>
      </c>
      <c r="F9" s="24">
        <v>448898</v>
      </c>
      <c r="G9" s="23">
        <v>99.665633520128594</v>
      </c>
      <c r="H9" s="124">
        <v>8.586131872020351</v>
      </c>
      <c r="I9" s="25">
        <v>2586</v>
      </c>
      <c r="J9" s="23">
        <v>99.53810623556582</v>
      </c>
      <c r="K9" s="142">
        <v>447812</v>
      </c>
      <c r="L9" s="160">
        <v>99.758074217305492</v>
      </c>
      <c r="M9" s="166">
        <v>8.4944768411256728</v>
      </c>
      <c r="N9" s="25">
        <v>2561</v>
      </c>
      <c r="O9" s="23">
        <v>99.033255993812844</v>
      </c>
      <c r="P9" s="24">
        <v>446991</v>
      </c>
      <c r="Q9" s="23">
        <v>99.816664135842714</v>
      </c>
      <c r="R9" s="23">
        <v>8.5</v>
      </c>
    </row>
    <row r="10" spans="1:19" ht="21.75" customHeight="1">
      <c r="A10" s="20"/>
      <c r="B10" s="26" t="s">
        <v>18</v>
      </c>
      <c r="C10" s="158"/>
      <c r="D10" s="25">
        <v>218</v>
      </c>
      <c r="E10" s="23">
        <v>103.80952380952382</v>
      </c>
      <c r="F10" s="24">
        <v>117881</v>
      </c>
      <c r="G10" s="23">
        <v>103.59612967861568</v>
      </c>
      <c r="H10" s="124">
        <v>2.2547255973642812</v>
      </c>
      <c r="I10" s="25">
        <v>234</v>
      </c>
      <c r="J10" s="23">
        <v>107.33944954128441</v>
      </c>
      <c r="K10" s="142">
        <v>121326</v>
      </c>
      <c r="L10" s="160">
        <v>102.92243873058425</v>
      </c>
      <c r="M10" s="166">
        <v>2.3014142033407174</v>
      </c>
      <c r="N10" s="25">
        <v>241</v>
      </c>
      <c r="O10" s="23">
        <v>102.99145299145297</v>
      </c>
      <c r="P10" s="24">
        <v>127051</v>
      </c>
      <c r="Q10" s="23">
        <v>104.71869178906417</v>
      </c>
      <c r="R10" s="23">
        <v>2.4</v>
      </c>
    </row>
    <row r="11" spans="1:19" ht="21.75" customHeight="1">
      <c r="A11" s="20"/>
      <c r="B11" s="26" t="s">
        <v>19</v>
      </c>
      <c r="C11" s="158"/>
      <c r="D11" s="25">
        <v>2220</v>
      </c>
      <c r="E11" s="23">
        <v>100.58903488898959</v>
      </c>
      <c r="F11" s="24">
        <v>1073789</v>
      </c>
      <c r="G11" s="23">
        <v>100.4143607659923</v>
      </c>
      <c r="H11" s="124">
        <v>20.538505310170375</v>
      </c>
      <c r="I11" s="25">
        <v>2214</v>
      </c>
      <c r="J11" s="23">
        <v>99.729729729729726</v>
      </c>
      <c r="K11" s="142">
        <v>1048973</v>
      </c>
      <c r="L11" s="160">
        <v>97.688931438113073</v>
      </c>
      <c r="M11" s="166">
        <v>19.897807239346243</v>
      </c>
      <c r="N11" s="25">
        <v>2179</v>
      </c>
      <c r="O11" s="23">
        <v>98.419150858175257</v>
      </c>
      <c r="P11" s="24">
        <v>1036070</v>
      </c>
      <c r="Q11" s="23">
        <v>98.769939741061023</v>
      </c>
      <c r="R11" s="23">
        <v>19.7</v>
      </c>
    </row>
    <row r="12" spans="1:19" ht="21.75" customHeight="1">
      <c r="A12" s="20"/>
      <c r="B12" s="26" t="s">
        <v>20</v>
      </c>
      <c r="C12" s="158"/>
      <c r="D12" s="25">
        <v>103</v>
      </c>
      <c r="E12" s="23">
        <v>98.095238095238088</v>
      </c>
      <c r="F12" s="24">
        <v>252013</v>
      </c>
      <c r="G12" s="23">
        <v>99.002172435602802</v>
      </c>
      <c r="H12" s="124">
        <v>4.820286237549432</v>
      </c>
      <c r="I12" s="25">
        <v>103</v>
      </c>
      <c r="J12" s="23">
        <v>100</v>
      </c>
      <c r="K12" s="142">
        <v>255809</v>
      </c>
      <c r="L12" s="160">
        <v>101.50627150186698</v>
      </c>
      <c r="M12" s="166">
        <v>4.8524015128034019</v>
      </c>
      <c r="N12" s="25">
        <v>103</v>
      </c>
      <c r="O12" s="23">
        <v>100</v>
      </c>
      <c r="P12" s="24">
        <v>264173</v>
      </c>
      <c r="Q12" s="23">
        <v>103.26962694823089</v>
      </c>
      <c r="R12" s="23">
        <v>5</v>
      </c>
    </row>
    <row r="13" spans="1:19" ht="21.75" customHeight="1">
      <c r="A13" s="20"/>
      <c r="B13" s="26" t="s">
        <v>21</v>
      </c>
      <c r="C13" s="158"/>
      <c r="D13" s="29">
        <v>293</v>
      </c>
      <c r="E13" s="27">
        <v>101.03448275862068</v>
      </c>
      <c r="F13" s="28">
        <v>1178873</v>
      </c>
      <c r="G13" s="27">
        <v>99.592883959678701</v>
      </c>
      <c r="H13" s="125">
        <v>22.548460983039014</v>
      </c>
      <c r="I13" s="29">
        <v>304</v>
      </c>
      <c r="J13" s="27">
        <v>103.75426621160409</v>
      </c>
      <c r="K13" s="143">
        <v>1213210</v>
      </c>
      <c r="L13" s="161">
        <v>102.91269712683216</v>
      </c>
      <c r="M13" s="144">
        <v>23.013193591109832</v>
      </c>
      <c r="N13" s="29">
        <v>296</v>
      </c>
      <c r="O13" s="27">
        <v>97.368421052631575</v>
      </c>
      <c r="P13" s="28">
        <v>1198356</v>
      </c>
      <c r="Q13" s="27">
        <v>98.77564477707898</v>
      </c>
      <c r="R13" s="27">
        <v>22.8</v>
      </c>
    </row>
    <row r="14" spans="1:19" s="104" customFormat="1" ht="21.75" customHeight="1" thickBot="1">
      <c r="A14" s="105"/>
      <c r="B14" s="107" t="s">
        <v>9</v>
      </c>
      <c r="C14" s="106"/>
      <c r="D14" s="177">
        <v>34735</v>
      </c>
      <c r="E14" s="178">
        <v>101.33026050934974</v>
      </c>
      <c r="F14" s="176">
        <v>5228175</v>
      </c>
      <c r="G14" s="178">
        <v>100.47960685882973</v>
      </c>
      <c r="H14" s="179">
        <v>100</v>
      </c>
      <c r="I14" s="177">
        <v>34990</v>
      </c>
      <c r="J14" s="178">
        <v>100.73412984021878</v>
      </c>
      <c r="K14" s="180">
        <v>5271802</v>
      </c>
      <c r="L14" s="181">
        <v>100.83445944330478</v>
      </c>
      <c r="M14" s="182">
        <v>100</v>
      </c>
      <c r="N14" s="187">
        <v>35141</v>
      </c>
      <c r="O14" s="178">
        <v>100.43155187196342</v>
      </c>
      <c r="P14" s="183">
        <v>5254229</v>
      </c>
      <c r="Q14" s="184">
        <v>99.666660470176993</v>
      </c>
      <c r="R14" s="184">
        <v>100</v>
      </c>
      <c r="S14" s="101"/>
    </row>
    <row r="15" spans="1:19" ht="21.75" customHeight="1" thickBot="1">
      <c r="A15" s="4"/>
      <c r="B15" s="99"/>
      <c r="C15" s="99"/>
      <c r="D15" s="30"/>
      <c r="E15" s="30"/>
      <c r="F15" s="4"/>
      <c r="G15" s="4"/>
      <c r="H15" s="4"/>
      <c r="I15" s="4"/>
      <c r="J15" s="4"/>
      <c r="K15" s="15"/>
      <c r="L15" s="4"/>
      <c r="M15" s="4"/>
    </row>
    <row r="16" spans="1:19" s="18" customFormat="1" ht="21.75" customHeight="1">
      <c r="A16" s="16"/>
      <c r="B16" s="16"/>
      <c r="C16" s="16"/>
      <c r="D16" s="214" t="s">
        <v>67</v>
      </c>
      <c r="E16" s="215"/>
      <c r="F16" s="215"/>
      <c r="G16" s="215"/>
      <c r="H16" s="215"/>
      <c r="I16" s="215"/>
      <c r="J16" s="215"/>
      <c r="K16" s="215" t="s">
        <v>96</v>
      </c>
      <c r="L16" s="215"/>
      <c r="M16" s="215"/>
      <c r="N16" s="215"/>
      <c r="O16" s="215"/>
      <c r="P16" s="215"/>
      <c r="Q16" s="215"/>
      <c r="R16" s="19"/>
      <c r="S16" s="122"/>
    </row>
    <row r="17" spans="1:19" s="18" customFormat="1" ht="12">
      <c r="A17" s="122"/>
      <c r="B17" s="122"/>
      <c r="C17" s="122"/>
      <c r="D17" s="232" t="s">
        <v>1</v>
      </c>
      <c r="E17" s="227" t="s">
        <v>3</v>
      </c>
      <c r="F17" s="228" t="s">
        <v>95</v>
      </c>
      <c r="G17" s="228"/>
      <c r="H17" s="229" t="s">
        <v>2</v>
      </c>
      <c r="I17" s="232" t="s">
        <v>3</v>
      </c>
      <c r="J17" s="227" t="s">
        <v>4</v>
      </c>
      <c r="K17" s="226" t="s">
        <v>1</v>
      </c>
      <c r="L17" s="227" t="s">
        <v>3</v>
      </c>
      <c r="M17" s="228" t="s">
        <v>95</v>
      </c>
      <c r="N17" s="228"/>
      <c r="O17" s="229" t="s">
        <v>2</v>
      </c>
      <c r="P17" s="232" t="s">
        <v>3</v>
      </c>
      <c r="Q17" s="227" t="s">
        <v>4</v>
      </c>
    </row>
    <row r="18" spans="1:19" s="19" customFormat="1" ht="45">
      <c r="B18" s="157"/>
      <c r="C18" s="157"/>
      <c r="D18" s="232"/>
      <c r="E18" s="227"/>
      <c r="F18" s="201" t="s">
        <v>93</v>
      </c>
      <c r="G18" s="159" t="s">
        <v>71</v>
      </c>
      <c r="H18" s="229"/>
      <c r="I18" s="232"/>
      <c r="J18" s="227"/>
      <c r="K18" s="226"/>
      <c r="L18" s="227"/>
      <c r="M18" s="201" t="s">
        <v>93</v>
      </c>
      <c r="N18" s="159" t="s">
        <v>71</v>
      </c>
      <c r="O18" s="229"/>
      <c r="P18" s="232"/>
      <c r="Q18" s="227"/>
    </row>
    <row r="19" spans="1:19" ht="22.5">
      <c r="A19" s="20"/>
      <c r="B19" s="21" t="s">
        <v>44</v>
      </c>
      <c r="C19" s="22"/>
      <c r="D19" s="25">
        <v>22882</v>
      </c>
      <c r="E19" s="126">
        <f>D19/N5*100</f>
        <v>101.341954913858</v>
      </c>
      <c r="F19" s="24">
        <v>14821</v>
      </c>
      <c r="G19" s="24">
        <v>8061</v>
      </c>
      <c r="H19" s="24">
        <v>1178776</v>
      </c>
      <c r="I19" s="23">
        <f>H19/P5*100</f>
        <v>103.18299949317804</v>
      </c>
      <c r="J19" s="126">
        <f>ROUNDUP(H19/H$28*100,1)</f>
        <v>23</v>
      </c>
      <c r="K19" s="24">
        <v>23357</v>
      </c>
      <c r="L19" s="126">
        <f>K19/D19*100</f>
        <v>102.07586749410015</v>
      </c>
      <c r="M19" s="24">
        <v>15147</v>
      </c>
      <c r="N19" s="24">
        <v>8210</v>
      </c>
      <c r="O19" s="24">
        <v>1192516</v>
      </c>
      <c r="P19" s="23">
        <f>O19/H19*100</f>
        <v>101.1656158591624</v>
      </c>
      <c r="Q19" s="126">
        <f>ROUND(O19/$O$28*100,1)</f>
        <v>22.7</v>
      </c>
    </row>
    <row r="20" spans="1:19" ht="21.75" customHeight="1">
      <c r="A20" s="20"/>
      <c r="B20" s="26" t="s">
        <v>14</v>
      </c>
      <c r="C20" s="158"/>
      <c r="D20" s="25">
        <v>243</v>
      </c>
      <c r="E20" s="23">
        <f>D20/N6*100</f>
        <v>105.1948051948052</v>
      </c>
      <c r="F20" s="24">
        <v>118</v>
      </c>
      <c r="G20" s="24">
        <v>125</v>
      </c>
      <c r="H20" s="24">
        <v>32441</v>
      </c>
      <c r="I20" s="23">
        <f t="shared" ref="I20:I28" si="0">H20/P6*100</f>
        <v>103.79791386702502</v>
      </c>
      <c r="J20" s="23">
        <f t="shared" ref="J20:J27" si="1">ROUND(H20/H$28*100,1)</f>
        <v>0.6</v>
      </c>
      <c r="K20" s="24">
        <v>233</v>
      </c>
      <c r="L20" s="23">
        <f t="shared" ref="L20:L28" si="2">K20/D20*100</f>
        <v>95.884773662551439</v>
      </c>
      <c r="M20" s="24">
        <v>118</v>
      </c>
      <c r="N20" s="24">
        <v>115</v>
      </c>
      <c r="O20" s="24">
        <v>31343.7</v>
      </c>
      <c r="P20" s="23">
        <f>O20/H20*100</f>
        <v>96.617551863382758</v>
      </c>
      <c r="Q20" s="23">
        <f>ROUND(O20/$O$28*100,1)</f>
        <v>0.6</v>
      </c>
    </row>
    <row r="21" spans="1:19" ht="21.75" customHeight="1">
      <c r="A21" s="20"/>
      <c r="B21" s="26" t="s">
        <v>15</v>
      </c>
      <c r="C21" s="158"/>
      <c r="D21" s="25">
        <v>6447</v>
      </c>
      <c r="E21" s="23">
        <f t="shared" ref="E21:E26" si="3">D21/N7*100</f>
        <v>99.215143120960292</v>
      </c>
      <c r="F21" s="24">
        <v>2583</v>
      </c>
      <c r="G21" s="24">
        <v>3864</v>
      </c>
      <c r="H21" s="24">
        <v>912823</v>
      </c>
      <c r="I21" s="23">
        <f t="shared" si="0"/>
        <v>100.62070653180363</v>
      </c>
      <c r="J21" s="23">
        <f t="shared" si="1"/>
        <v>17.7</v>
      </c>
      <c r="K21" s="24">
        <v>6395</v>
      </c>
      <c r="L21" s="23">
        <f t="shared" si="2"/>
        <v>99.19342329765783</v>
      </c>
      <c r="M21" s="24">
        <v>2525</v>
      </c>
      <c r="N21" s="24">
        <v>3870</v>
      </c>
      <c r="O21" s="24">
        <v>914024</v>
      </c>
      <c r="P21" s="23">
        <f t="shared" ref="P21:P28" si="4">O21/H21*100</f>
        <v>100.13156986622818</v>
      </c>
      <c r="Q21" s="23">
        <f t="shared" ref="Q21:Q27" si="5">ROUND(O21/$O$28*100,1)</f>
        <v>17.399999999999999</v>
      </c>
    </row>
    <row r="22" spans="1:19" ht="21.75" customHeight="1">
      <c r="A22" s="20"/>
      <c r="B22" s="26" t="s">
        <v>16</v>
      </c>
      <c r="C22" s="158"/>
      <c r="D22" s="25">
        <v>460</v>
      </c>
      <c r="E22" s="23">
        <f t="shared" si="3"/>
        <v>101.54525386313466</v>
      </c>
      <c r="F22" s="24">
        <v>144</v>
      </c>
      <c r="G22" s="24">
        <v>316</v>
      </c>
      <c r="H22" s="24">
        <v>106083</v>
      </c>
      <c r="I22" s="23">
        <f t="shared" si="0"/>
        <v>105.31420629405342</v>
      </c>
      <c r="J22" s="23">
        <f t="shared" si="1"/>
        <v>2.1</v>
      </c>
      <c r="K22" s="24">
        <v>456</v>
      </c>
      <c r="L22" s="23">
        <f t="shared" si="2"/>
        <v>99.130434782608702</v>
      </c>
      <c r="M22" s="24">
        <v>138</v>
      </c>
      <c r="N22" s="24">
        <v>318</v>
      </c>
      <c r="O22" s="24">
        <v>107265</v>
      </c>
      <c r="P22" s="23">
        <f t="shared" si="4"/>
        <v>101.11422188286529</v>
      </c>
      <c r="Q22" s="23">
        <f t="shared" si="5"/>
        <v>2</v>
      </c>
    </row>
    <row r="23" spans="1:19" ht="21.75" customHeight="1">
      <c r="A23" s="20"/>
      <c r="B23" s="26" t="s">
        <v>17</v>
      </c>
      <c r="C23" s="158"/>
      <c r="D23" s="25">
        <v>2518</v>
      </c>
      <c r="E23" s="23">
        <f t="shared" si="3"/>
        <v>98.320968371729791</v>
      </c>
      <c r="F23" s="24">
        <v>623</v>
      </c>
      <c r="G23" s="24">
        <v>1895</v>
      </c>
      <c r="H23" s="24">
        <v>434564</v>
      </c>
      <c r="I23" s="23">
        <f t="shared" si="0"/>
        <v>97.219854538458279</v>
      </c>
      <c r="J23" s="23">
        <f t="shared" si="1"/>
        <v>8.4</v>
      </c>
      <c r="K23" s="24">
        <v>2523</v>
      </c>
      <c r="L23" s="23">
        <f t="shared" si="2"/>
        <v>100.19857029388403</v>
      </c>
      <c r="M23" s="24">
        <v>605</v>
      </c>
      <c r="N23" s="24">
        <v>1918</v>
      </c>
      <c r="O23" s="24">
        <v>449075</v>
      </c>
      <c r="P23" s="23">
        <f t="shared" si="4"/>
        <v>103.3392089542622</v>
      </c>
      <c r="Q23" s="23">
        <f t="shared" si="5"/>
        <v>8.5</v>
      </c>
    </row>
    <row r="24" spans="1:19" ht="21.75" customHeight="1">
      <c r="A24" s="20"/>
      <c r="B24" s="26" t="s">
        <v>18</v>
      </c>
      <c r="C24" s="158"/>
      <c r="D24" s="25">
        <v>239</v>
      </c>
      <c r="E24" s="23">
        <f t="shared" si="3"/>
        <v>99.170124481327804</v>
      </c>
      <c r="F24" s="24">
        <v>57</v>
      </c>
      <c r="G24" s="24">
        <v>182</v>
      </c>
      <c r="H24" s="24">
        <v>117894</v>
      </c>
      <c r="I24" s="23">
        <f t="shared" si="0"/>
        <v>92.792658066445753</v>
      </c>
      <c r="J24" s="23">
        <f t="shared" si="1"/>
        <v>2.2999999999999998</v>
      </c>
      <c r="K24" s="24">
        <v>226</v>
      </c>
      <c r="L24" s="23">
        <f t="shared" si="2"/>
        <v>94.560669456066947</v>
      </c>
      <c r="M24" s="24">
        <v>50</v>
      </c>
      <c r="N24" s="24">
        <v>176</v>
      </c>
      <c r="O24" s="24">
        <v>114223</v>
      </c>
      <c r="P24" s="23">
        <f t="shared" si="4"/>
        <v>96.886185895804715</v>
      </c>
      <c r="Q24" s="23">
        <f t="shared" si="5"/>
        <v>2.2000000000000002</v>
      </c>
    </row>
    <row r="25" spans="1:19" ht="21.75" customHeight="1">
      <c r="A25" s="20"/>
      <c r="B25" s="26" t="s">
        <v>19</v>
      </c>
      <c r="C25" s="158"/>
      <c r="D25" s="25">
        <v>2177</v>
      </c>
      <c r="E25" s="23">
        <f t="shared" si="3"/>
        <v>99.908214777420838</v>
      </c>
      <c r="F25" s="24">
        <v>499</v>
      </c>
      <c r="G25" s="24">
        <v>1678</v>
      </c>
      <c r="H25" s="24">
        <v>1026012</v>
      </c>
      <c r="I25" s="23">
        <f t="shared" si="0"/>
        <v>99.029216172652426</v>
      </c>
      <c r="J25" s="23">
        <f t="shared" si="1"/>
        <v>19.899999999999999</v>
      </c>
      <c r="K25" s="24">
        <v>2124</v>
      </c>
      <c r="L25" s="23">
        <f t="shared" si="2"/>
        <v>97.565457050987604</v>
      </c>
      <c r="M25" s="24">
        <v>454</v>
      </c>
      <c r="N25" s="24">
        <v>1670</v>
      </c>
      <c r="O25" s="24">
        <v>1038117</v>
      </c>
      <c r="P25" s="23">
        <f t="shared" si="4"/>
        <v>101.17981076244722</v>
      </c>
      <c r="Q25" s="23">
        <f>ROUND(O25/$O$28*100,1)+0.1</f>
        <v>19.8</v>
      </c>
    </row>
    <row r="26" spans="1:19" ht="21.75" customHeight="1">
      <c r="A26" s="20"/>
      <c r="B26" s="26" t="s">
        <v>20</v>
      </c>
      <c r="C26" s="158"/>
      <c r="D26" s="25">
        <v>99</v>
      </c>
      <c r="E26" s="23">
        <f t="shared" si="3"/>
        <v>96.116504854368941</v>
      </c>
      <c r="F26" s="24">
        <v>12</v>
      </c>
      <c r="G26" s="24">
        <v>87</v>
      </c>
      <c r="H26" s="24">
        <v>244840</v>
      </c>
      <c r="I26" s="23">
        <f t="shared" si="0"/>
        <v>92.681689650342776</v>
      </c>
      <c r="J26" s="23">
        <f t="shared" si="1"/>
        <v>4.8</v>
      </c>
      <c r="K26" s="24">
        <v>102</v>
      </c>
      <c r="L26" s="23">
        <f t="shared" si="2"/>
        <v>103.03030303030303</v>
      </c>
      <c r="M26" s="24">
        <v>10</v>
      </c>
      <c r="N26" s="24">
        <v>92</v>
      </c>
      <c r="O26" s="24">
        <v>252770</v>
      </c>
      <c r="P26" s="23">
        <f t="shared" si="4"/>
        <v>103.23884986113382</v>
      </c>
      <c r="Q26" s="23">
        <f t="shared" si="5"/>
        <v>4.8</v>
      </c>
    </row>
    <row r="27" spans="1:19" ht="21.75" customHeight="1">
      <c r="A27" s="20"/>
      <c r="B27" s="26" t="s">
        <v>21</v>
      </c>
      <c r="C27" s="158"/>
      <c r="D27" s="29">
        <v>285</v>
      </c>
      <c r="E27" s="27">
        <f>D27/N13*100</f>
        <v>96.28378378378379</v>
      </c>
      <c r="F27" s="28">
        <v>61</v>
      </c>
      <c r="G27" s="28">
        <v>224</v>
      </c>
      <c r="H27" s="28">
        <v>1089669</v>
      </c>
      <c r="I27" s="27">
        <f t="shared" si="0"/>
        <v>90.930324544626146</v>
      </c>
      <c r="J27" s="27">
        <f t="shared" si="1"/>
        <v>21.2</v>
      </c>
      <c r="K27" s="28">
        <v>293</v>
      </c>
      <c r="L27" s="23">
        <f t="shared" si="2"/>
        <v>102.80701754385966</v>
      </c>
      <c r="M27" s="28">
        <v>55</v>
      </c>
      <c r="N27" s="28">
        <v>238</v>
      </c>
      <c r="O27" s="28">
        <v>1157012</v>
      </c>
      <c r="P27" s="23">
        <f t="shared" si="4"/>
        <v>106.18013360020338</v>
      </c>
      <c r="Q27" s="23">
        <f t="shared" si="5"/>
        <v>22</v>
      </c>
    </row>
    <row r="28" spans="1:19" s="104" customFormat="1" ht="21.75" customHeight="1" thickBot="1">
      <c r="A28" s="105"/>
      <c r="B28" s="107" t="s">
        <v>9</v>
      </c>
      <c r="C28" s="106"/>
      <c r="D28" s="177">
        <f>SUM(D19:D27)</f>
        <v>35350</v>
      </c>
      <c r="E28" s="207">
        <f>D28/N14*100</f>
        <v>100.59474687686748</v>
      </c>
      <c r="F28" s="195">
        <f>SUM(F19:F27)</f>
        <v>18918</v>
      </c>
      <c r="G28" s="195">
        <f>SUM(G19:G27)</f>
        <v>16432</v>
      </c>
      <c r="H28" s="176">
        <f>SUM(H19:H27)</f>
        <v>5143102</v>
      </c>
      <c r="I28" s="208">
        <f t="shared" si="0"/>
        <v>97.88499892182088</v>
      </c>
      <c r="J28" s="178">
        <f>SUM(J19:J27)</f>
        <v>100</v>
      </c>
      <c r="K28" s="176">
        <v>35709</v>
      </c>
      <c r="L28" s="207">
        <f t="shared" si="2"/>
        <v>101.01555869872702</v>
      </c>
      <c r="M28" s="195">
        <v>19102</v>
      </c>
      <c r="N28" s="195">
        <v>16607</v>
      </c>
      <c r="O28" s="176">
        <v>5256345.7</v>
      </c>
      <c r="P28" s="207">
        <f t="shared" si="4"/>
        <v>102.20185600052265</v>
      </c>
      <c r="Q28" s="207">
        <f>SUM(Q19:Q27)</f>
        <v>100</v>
      </c>
    </row>
    <row r="29" spans="1:19" ht="5.25" customHeight="1">
      <c r="A29" s="5"/>
      <c r="B29" s="236" t="s">
        <v>94</v>
      </c>
      <c r="C29" s="236"/>
      <c r="D29" s="236"/>
      <c r="E29" s="236"/>
      <c r="F29" s="236"/>
      <c r="G29" s="236"/>
      <c r="H29" s="236"/>
      <c r="I29" s="236"/>
      <c r="J29" s="236"/>
      <c r="L29" s="4"/>
    </row>
    <row r="30" spans="1:19" s="31" customFormat="1" ht="18.75" customHeight="1">
      <c r="A30" s="32" t="s">
        <v>56</v>
      </c>
      <c r="B30" s="237"/>
      <c r="C30" s="237"/>
      <c r="D30" s="237"/>
      <c r="E30" s="237"/>
      <c r="F30" s="237"/>
      <c r="G30" s="237"/>
      <c r="H30" s="237"/>
      <c r="I30" s="237"/>
      <c r="J30" s="237"/>
      <c r="K30" s="34"/>
      <c r="S30" s="33"/>
    </row>
    <row r="31" spans="1:19" s="31" customFormat="1" ht="18.75" customHeight="1">
      <c r="A31" s="32" t="s">
        <v>56</v>
      </c>
      <c r="B31" s="237"/>
      <c r="C31" s="237"/>
      <c r="D31" s="237"/>
      <c r="E31" s="237"/>
      <c r="F31" s="237"/>
      <c r="G31" s="237"/>
      <c r="H31" s="237"/>
      <c r="I31" s="237"/>
      <c r="J31" s="237"/>
      <c r="K31" s="34"/>
      <c r="S31" s="33"/>
    </row>
    <row r="32" spans="1:19" s="31" customFormat="1" ht="18.75" customHeight="1">
      <c r="A32" s="32"/>
      <c r="B32" s="237"/>
      <c r="C32" s="237"/>
      <c r="D32" s="237"/>
      <c r="E32" s="237"/>
      <c r="F32" s="237"/>
      <c r="G32" s="237"/>
      <c r="H32" s="237"/>
      <c r="I32" s="237"/>
      <c r="J32" s="237"/>
      <c r="K32" s="34"/>
      <c r="M32" s="33"/>
      <c r="S32" s="33"/>
    </row>
    <row r="33" spans="1:19" s="31" customFormat="1" ht="18.75" customHeight="1">
      <c r="A33" s="32"/>
      <c r="B33" s="237"/>
      <c r="C33" s="237"/>
      <c r="D33" s="237"/>
      <c r="E33" s="237"/>
      <c r="F33" s="237"/>
      <c r="G33" s="237"/>
      <c r="H33" s="237"/>
      <c r="I33" s="237"/>
      <c r="J33" s="237"/>
      <c r="K33" s="34"/>
      <c r="S33" s="33"/>
    </row>
    <row r="34" spans="1:19" s="31" customFormat="1" ht="18.75" customHeight="1">
      <c r="A34" s="32"/>
      <c r="B34" s="237"/>
      <c r="C34" s="237"/>
      <c r="D34" s="237"/>
      <c r="E34" s="237"/>
      <c r="F34" s="237"/>
      <c r="G34" s="237"/>
      <c r="H34" s="237"/>
      <c r="I34" s="237"/>
      <c r="J34" s="237"/>
      <c r="K34" s="34"/>
      <c r="S34" s="33"/>
    </row>
    <row r="35" spans="1:19" s="31" customFormat="1" ht="18.75" customHeight="1">
      <c r="A35" s="32"/>
      <c r="B35" s="237"/>
      <c r="C35" s="237"/>
      <c r="D35" s="237"/>
      <c r="E35" s="237"/>
      <c r="F35" s="237"/>
      <c r="G35" s="237"/>
      <c r="H35" s="237"/>
      <c r="I35" s="237"/>
      <c r="J35" s="237"/>
      <c r="K35" s="34"/>
      <c r="S35" s="33"/>
    </row>
    <row r="36" spans="1:19" s="31" customFormat="1" ht="18.75" customHeight="1">
      <c r="A36" s="32"/>
      <c r="B36" s="237"/>
      <c r="C36" s="237"/>
      <c r="D36" s="237"/>
      <c r="E36" s="237"/>
      <c r="F36" s="237"/>
      <c r="G36" s="237"/>
      <c r="H36" s="237"/>
      <c r="I36" s="237"/>
      <c r="J36" s="237"/>
      <c r="K36" s="34"/>
      <c r="S36" s="33"/>
    </row>
    <row r="37" spans="1:19" s="31" customFormat="1" ht="18.75" customHeight="1">
      <c r="A37" s="32"/>
      <c r="B37" s="237"/>
      <c r="C37" s="237"/>
      <c r="D37" s="237"/>
      <c r="E37" s="237"/>
      <c r="F37" s="237"/>
      <c r="G37" s="237"/>
      <c r="H37" s="237"/>
      <c r="I37" s="237"/>
      <c r="J37" s="237"/>
      <c r="K37" s="34"/>
      <c r="S37" s="33"/>
    </row>
    <row r="38" spans="1:19" s="31" customFormat="1" ht="18.75" customHeight="1">
      <c r="A38" s="32"/>
      <c r="B38" s="237"/>
      <c r="C38" s="237"/>
      <c r="D38" s="237"/>
      <c r="E38" s="237"/>
      <c r="F38" s="237"/>
      <c r="G38" s="237"/>
      <c r="H38" s="237"/>
      <c r="I38" s="237"/>
      <c r="J38" s="237"/>
      <c r="K38" s="34"/>
      <c r="S38" s="33"/>
    </row>
    <row r="39" spans="1:19" s="31" customFormat="1" ht="18.75" customHeight="1">
      <c r="A39" s="32"/>
      <c r="B39" s="237"/>
      <c r="C39" s="237"/>
      <c r="D39" s="237"/>
      <c r="E39" s="237"/>
      <c r="F39" s="237"/>
      <c r="G39" s="237"/>
      <c r="H39" s="237"/>
      <c r="I39" s="237"/>
      <c r="J39" s="237"/>
      <c r="K39" s="34"/>
      <c r="S39" s="33"/>
    </row>
    <row r="40" spans="1:19" ht="24" customHeight="1">
      <c r="B40" s="32"/>
    </row>
    <row r="41" spans="1:19" ht="24" customHeight="1">
      <c r="B41" s="32"/>
    </row>
    <row r="42" spans="1:19" ht="24" customHeight="1">
      <c r="B42" s="32"/>
    </row>
    <row r="43" spans="1:19" ht="24" customHeight="1">
      <c r="B43" s="32"/>
    </row>
    <row r="44" spans="1:19" ht="24" customHeight="1">
      <c r="B44" s="32"/>
    </row>
    <row r="45" spans="1:19" ht="24" customHeight="1">
      <c r="B45" s="32"/>
    </row>
    <row r="46" spans="1:19" ht="24" customHeight="1">
      <c r="B46" s="32"/>
    </row>
    <row r="47" spans="1:19" ht="24" customHeight="1">
      <c r="B47" s="32"/>
    </row>
    <row r="48" spans="1:19" ht="24" customHeight="1">
      <c r="B48" s="32"/>
    </row>
    <row r="49" spans="2:2" ht="24" customHeight="1">
      <c r="B49" s="32"/>
    </row>
  </sheetData>
  <mergeCells count="33">
    <mergeCell ref="I2:M2"/>
    <mergeCell ref="B29:J39"/>
    <mergeCell ref="M3:M4"/>
    <mergeCell ref="N3:N4"/>
    <mergeCell ref="E3:E4"/>
    <mergeCell ref="F3:F4"/>
    <mergeCell ref="G3:G4"/>
    <mergeCell ref="H3:H4"/>
    <mergeCell ref="E17:E18"/>
    <mergeCell ref="D2:H2"/>
    <mergeCell ref="N2:R2"/>
    <mergeCell ref="D3:D4"/>
    <mergeCell ref="I3:I4"/>
    <mergeCell ref="R3:R4"/>
    <mergeCell ref="D17:D18"/>
    <mergeCell ref="F17:G17"/>
    <mergeCell ref="H17:H18"/>
    <mergeCell ref="I17:I18"/>
    <mergeCell ref="J17:J18"/>
    <mergeCell ref="J3:J4"/>
    <mergeCell ref="D16:J16"/>
    <mergeCell ref="K3:K4"/>
    <mergeCell ref="K16:Q16"/>
    <mergeCell ref="K17:K18"/>
    <mergeCell ref="L17:L18"/>
    <mergeCell ref="M17:N17"/>
    <mergeCell ref="O17:O18"/>
    <mergeCell ref="O3:O4"/>
    <mergeCell ref="L3:L4"/>
    <mergeCell ref="P3:P4"/>
    <mergeCell ref="Q3:Q4"/>
    <mergeCell ref="P17:P18"/>
    <mergeCell ref="Q17:Q18"/>
  </mergeCells>
  <phoneticPr fontId="2"/>
  <pageMargins left="0.59055118110236227" right="0.59055118110236227" top="0.74803149606299213" bottom="0.62992125984251968" header="0.51181102362204722" footer="0.31496062992125984"/>
  <pageSetup paperSize="9" firstPageNumber="54" fitToWidth="0" orientation="portrait" blackAndWhite="1" r:id="rId1"/>
  <headerFooter scaleWithDoc="0" alignWithMargins="0">
    <oddFooter>&amp;C&amp;"游明朝,標準"&amp;10&amp;P</oddFooter>
  </headerFooter>
  <colBreaks count="1" manualBreakCount="1">
    <brk id="10" max="50" man="1"/>
  </colBreaks>
  <ignoredErrors>
    <ignoredError sqref="I28 E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C41"/>
  <sheetViews>
    <sheetView view="pageBreakPreview" zoomScale="90" zoomScaleNormal="100" zoomScaleSheetLayoutView="90" workbookViewId="0">
      <selection activeCell="AC10" sqref="AC10"/>
    </sheetView>
  </sheetViews>
  <sheetFormatPr defaultRowHeight="27" customHeight="1"/>
  <cols>
    <col min="1" max="1" width="15.5" style="39" customWidth="1"/>
    <col min="2" max="2" width="0.125" style="39" customWidth="1"/>
    <col min="3" max="3" width="6.625" style="36" customWidth="1"/>
    <col min="4" max="4" width="5.875" style="37" customWidth="1"/>
    <col min="5" max="5" width="10.625" style="36" customWidth="1"/>
    <col min="6" max="7" width="5.875" style="37" customWidth="1"/>
    <col min="8" max="8" width="6.625" style="36" customWidth="1"/>
    <col min="9" max="9" width="6.625" style="37" customWidth="1"/>
    <col min="10" max="10" width="10.625" style="36" customWidth="1"/>
    <col min="11" max="11" width="6.625" style="37" customWidth="1"/>
    <col min="12" max="12" width="6.625" style="81" customWidth="1"/>
    <col min="13" max="13" width="6.625" style="36" customWidth="1"/>
    <col min="14" max="14" width="5.875" style="37" customWidth="1"/>
    <col min="15" max="15" width="10.625" style="36" customWidth="1"/>
    <col min="16" max="17" width="5.875" style="37" customWidth="1"/>
    <col min="18" max="18" width="7.125" style="36" customWidth="1"/>
    <col min="19" max="19" width="5.875" style="37" customWidth="1"/>
    <col min="20" max="20" width="10.375" style="36" customWidth="1"/>
    <col min="21" max="21" width="11" style="36" customWidth="1"/>
    <col min="22" max="23" width="5.875" style="37" customWidth="1"/>
    <col min="24" max="24" width="7.125" style="36" customWidth="1"/>
    <col min="25" max="25" width="5.875" style="37" customWidth="1"/>
    <col min="26" max="26" width="10.375" style="36" customWidth="1"/>
    <col min="27" max="27" width="11" style="36" customWidth="1"/>
    <col min="28" max="29" width="5.875" style="37" customWidth="1"/>
    <col min="30" max="16384" width="9" style="39"/>
  </cols>
  <sheetData>
    <row r="1" spans="1:29" ht="27" customHeight="1" thickBot="1">
      <c r="A1" s="35" t="s">
        <v>68</v>
      </c>
      <c r="B1" s="35"/>
      <c r="Q1" s="186"/>
      <c r="W1" s="38"/>
      <c r="AC1" s="38" t="s">
        <v>57</v>
      </c>
    </row>
    <row r="2" spans="1:29" ht="22.5" customHeight="1">
      <c r="A2" s="40"/>
      <c r="B2" s="40"/>
      <c r="C2" s="238" t="s">
        <v>61</v>
      </c>
      <c r="D2" s="239"/>
      <c r="E2" s="239"/>
      <c r="F2" s="239"/>
      <c r="G2" s="242"/>
      <c r="H2" s="238" t="s">
        <v>97</v>
      </c>
      <c r="I2" s="239"/>
      <c r="J2" s="239"/>
      <c r="K2" s="239"/>
      <c r="L2" s="242"/>
      <c r="M2" s="189"/>
      <c r="N2" s="190"/>
      <c r="O2" s="243" t="s">
        <v>98</v>
      </c>
      <c r="P2" s="243"/>
      <c r="Q2" s="244"/>
      <c r="R2" s="238" t="s">
        <v>67</v>
      </c>
      <c r="S2" s="239"/>
      <c r="T2" s="239"/>
      <c r="U2" s="239"/>
      <c r="V2" s="239"/>
      <c r="W2" s="239"/>
      <c r="X2" s="238" t="s">
        <v>96</v>
      </c>
      <c r="Y2" s="239"/>
      <c r="Z2" s="239"/>
      <c r="AA2" s="239"/>
      <c r="AB2" s="239"/>
      <c r="AC2" s="239"/>
    </row>
    <row r="3" spans="1:29" ht="27" customHeight="1">
      <c r="A3" s="41"/>
      <c r="B3" s="41"/>
      <c r="C3" s="152" t="s">
        <v>1</v>
      </c>
      <c r="D3" s="120" t="s">
        <v>3</v>
      </c>
      <c r="E3" s="42" t="s">
        <v>2</v>
      </c>
      <c r="F3" s="120" t="s">
        <v>3</v>
      </c>
      <c r="G3" s="121" t="s">
        <v>4</v>
      </c>
      <c r="H3" s="152" t="s">
        <v>1</v>
      </c>
      <c r="I3" s="120" t="s">
        <v>3</v>
      </c>
      <c r="J3" s="42" t="s">
        <v>2</v>
      </c>
      <c r="K3" s="120" t="s">
        <v>3</v>
      </c>
      <c r="L3" s="121" t="s">
        <v>4</v>
      </c>
      <c r="M3" s="152" t="s">
        <v>1</v>
      </c>
      <c r="N3" s="121" t="s">
        <v>3</v>
      </c>
      <c r="O3" s="202" t="s">
        <v>2</v>
      </c>
      <c r="P3" s="121" t="s">
        <v>3</v>
      </c>
      <c r="Q3" s="121" t="s">
        <v>4</v>
      </c>
      <c r="R3" s="152" t="s">
        <v>1</v>
      </c>
      <c r="S3" s="120" t="s">
        <v>3</v>
      </c>
      <c r="T3" s="188" t="s">
        <v>72</v>
      </c>
      <c r="U3" s="42" t="s">
        <v>2</v>
      </c>
      <c r="V3" s="120" t="s">
        <v>3</v>
      </c>
      <c r="W3" s="121" t="s">
        <v>4</v>
      </c>
      <c r="X3" s="152" t="s">
        <v>1</v>
      </c>
      <c r="Y3" s="120" t="s">
        <v>3</v>
      </c>
      <c r="Z3" s="188" t="s">
        <v>72</v>
      </c>
      <c r="AA3" s="42" t="s">
        <v>2</v>
      </c>
      <c r="AB3" s="120" t="s">
        <v>3</v>
      </c>
      <c r="AC3" s="121" t="s">
        <v>4</v>
      </c>
    </row>
    <row r="4" spans="1:29" ht="24" customHeight="1">
      <c r="A4" s="43" t="s">
        <v>22</v>
      </c>
      <c r="B4" s="43"/>
      <c r="C4" s="92">
        <v>112</v>
      </c>
      <c r="D4" s="46">
        <v>101.81818181818181</v>
      </c>
      <c r="E4" s="48">
        <v>22594</v>
      </c>
      <c r="F4" s="46">
        <v>103.83272058823529</v>
      </c>
      <c r="G4" s="89">
        <v>0.1</v>
      </c>
      <c r="H4" s="44">
        <v>119</v>
      </c>
      <c r="I4" s="45">
        <v>106.25</v>
      </c>
      <c r="J4" s="153">
        <v>17433</v>
      </c>
      <c r="K4" s="45">
        <v>77.157652474108176</v>
      </c>
      <c r="L4" s="192">
        <v>0.1</v>
      </c>
      <c r="M4" s="44">
        <v>122</v>
      </c>
      <c r="N4" s="191">
        <v>102.52100840336134</v>
      </c>
      <c r="O4" s="153">
        <v>16003</v>
      </c>
      <c r="P4" s="45">
        <v>91.797166293810591</v>
      </c>
      <c r="Q4" s="90">
        <v>0.1</v>
      </c>
      <c r="R4" s="44">
        <v>127</v>
      </c>
      <c r="S4" s="45">
        <v>104.09836065573769</v>
      </c>
      <c r="T4" s="209">
        <v>53</v>
      </c>
      <c r="U4" s="153">
        <v>21364</v>
      </c>
      <c r="V4" s="45">
        <v>133.49996875585828</v>
      </c>
      <c r="W4" s="45">
        <v>0.1</v>
      </c>
      <c r="X4" s="44">
        <v>141</v>
      </c>
      <c r="Y4" s="45">
        <f>X4/R4*100</f>
        <v>111.0236220472441</v>
      </c>
      <c r="Z4" s="209">
        <v>62</v>
      </c>
      <c r="AA4" s="153">
        <v>23530</v>
      </c>
      <c r="AB4" s="45">
        <f>AA4/U4*100</f>
        <v>110.13855083317732</v>
      </c>
      <c r="AC4" s="45">
        <f>AA4/$AA$27*100</f>
        <v>0.15230613364568713</v>
      </c>
    </row>
    <row r="5" spans="1:29" ht="24" customHeight="1">
      <c r="A5" s="43" t="s">
        <v>23</v>
      </c>
      <c r="B5" s="43"/>
      <c r="C5" s="44">
        <v>33</v>
      </c>
      <c r="D5" s="46">
        <v>100</v>
      </c>
      <c r="E5" s="48">
        <v>9530</v>
      </c>
      <c r="F5" s="46">
        <v>145.47397343916958</v>
      </c>
      <c r="G5" s="45">
        <v>0</v>
      </c>
      <c r="H5" s="44">
        <v>32</v>
      </c>
      <c r="I5" s="45">
        <v>96.969696969696969</v>
      </c>
      <c r="J5" s="153">
        <v>7093</v>
      </c>
      <c r="K5" s="45">
        <v>74.428121720881421</v>
      </c>
      <c r="L5" s="47">
        <v>0</v>
      </c>
      <c r="M5" s="44">
        <v>30</v>
      </c>
      <c r="N5" s="45">
        <v>93.75</v>
      </c>
      <c r="O5" s="153">
        <v>7355</v>
      </c>
      <c r="P5" s="45">
        <v>103.69378260256592</v>
      </c>
      <c r="Q5" s="47">
        <v>0</v>
      </c>
      <c r="R5" s="44">
        <v>31</v>
      </c>
      <c r="S5" s="45">
        <v>103.33333333333334</v>
      </c>
      <c r="T5" s="153">
        <v>18</v>
      </c>
      <c r="U5" s="153">
        <v>8636</v>
      </c>
      <c r="V5" s="45">
        <v>117.41672331747111</v>
      </c>
      <c r="W5" s="45">
        <v>0.1</v>
      </c>
      <c r="X5" s="44">
        <v>31</v>
      </c>
      <c r="Y5" s="45">
        <f>X5/R5*100</f>
        <v>100</v>
      </c>
      <c r="Z5" s="153">
        <v>11</v>
      </c>
      <c r="AA5" s="153">
        <v>6869</v>
      </c>
      <c r="AB5" s="45">
        <f t="shared" ref="AB5:AB27" si="0">AA5/U5*100</f>
        <v>79.53913849004168</v>
      </c>
      <c r="AC5" s="45">
        <f t="shared" ref="AC5:AC26" si="1">AA5/$AA$27*100</f>
        <v>4.446199881054929E-2</v>
      </c>
    </row>
    <row r="6" spans="1:29" ht="24" customHeight="1">
      <c r="A6" s="43" t="s">
        <v>24</v>
      </c>
      <c r="B6" s="43"/>
      <c r="C6" s="44">
        <v>5331</v>
      </c>
      <c r="D6" s="46">
        <v>101.87273074718135</v>
      </c>
      <c r="E6" s="48">
        <v>2756040</v>
      </c>
      <c r="F6" s="46">
        <v>95.265221301768605</v>
      </c>
      <c r="G6" s="45">
        <v>14</v>
      </c>
      <c r="H6" s="44">
        <v>5340</v>
      </c>
      <c r="I6" s="45">
        <v>100.16882386043895</v>
      </c>
      <c r="J6" s="153">
        <v>2508792</v>
      </c>
      <c r="K6" s="45">
        <v>91.028867505551446</v>
      </c>
      <c r="L6" s="47">
        <v>12.6</v>
      </c>
      <c r="M6" s="44">
        <v>5384</v>
      </c>
      <c r="N6" s="45">
        <v>100.82397003745318</v>
      </c>
      <c r="O6" s="153">
        <v>2138793</v>
      </c>
      <c r="P6" s="45">
        <v>85.251906096639345</v>
      </c>
      <c r="Q6" s="47">
        <v>13.5</v>
      </c>
      <c r="R6" s="44">
        <v>5433</v>
      </c>
      <c r="S6" s="45">
        <v>100.91010401188707</v>
      </c>
      <c r="T6" s="153">
        <v>2648</v>
      </c>
      <c r="U6" s="153">
        <v>1872650</v>
      </c>
      <c r="V6" s="45">
        <v>87.55639278789485</v>
      </c>
      <c r="W6" s="45">
        <v>12.4</v>
      </c>
      <c r="X6" s="44">
        <v>5475</v>
      </c>
      <c r="Y6" s="45">
        <f t="shared" ref="Y6:Y27" si="2">X6/R6*100</f>
        <v>100.7730535615682</v>
      </c>
      <c r="Z6" s="153">
        <v>2588</v>
      </c>
      <c r="AA6" s="153">
        <v>1637702</v>
      </c>
      <c r="AB6" s="45">
        <f t="shared" si="0"/>
        <v>87.453715323205088</v>
      </c>
      <c r="AC6" s="45">
        <f t="shared" si="1"/>
        <v>10.600597521623847</v>
      </c>
    </row>
    <row r="7" spans="1:29" ht="24" customHeight="1">
      <c r="A7" s="43" t="s">
        <v>30</v>
      </c>
      <c r="B7" s="43"/>
      <c r="C7" s="44">
        <v>634</v>
      </c>
      <c r="D7" s="46">
        <v>100.79491255961844</v>
      </c>
      <c r="E7" s="48">
        <v>330011</v>
      </c>
      <c r="F7" s="46">
        <v>92.75912663166298</v>
      </c>
      <c r="G7" s="45">
        <v>1.7</v>
      </c>
      <c r="H7" s="44">
        <v>629</v>
      </c>
      <c r="I7" s="45">
        <v>99.211356466876978</v>
      </c>
      <c r="J7" s="153">
        <v>351914</v>
      </c>
      <c r="K7" s="45">
        <v>106.63705149222298</v>
      </c>
      <c r="L7" s="47">
        <v>1.8</v>
      </c>
      <c r="M7" s="44">
        <v>619</v>
      </c>
      <c r="N7" s="45">
        <v>98.410174880763108</v>
      </c>
      <c r="O7" s="153">
        <v>245276</v>
      </c>
      <c r="P7" s="45">
        <v>69.697710236023568</v>
      </c>
      <c r="Q7" s="47">
        <v>1.5</v>
      </c>
      <c r="R7" s="44">
        <v>612</v>
      </c>
      <c r="S7" s="45">
        <v>98.869143780290784</v>
      </c>
      <c r="T7" s="153">
        <v>330</v>
      </c>
      <c r="U7" s="153">
        <v>233428</v>
      </c>
      <c r="V7" s="45">
        <v>95.169523312513249</v>
      </c>
      <c r="W7" s="45">
        <v>1.5</v>
      </c>
      <c r="X7" s="44">
        <v>616</v>
      </c>
      <c r="Y7" s="45">
        <f t="shared" si="2"/>
        <v>100.65359477124183</v>
      </c>
      <c r="Z7" s="153">
        <v>349</v>
      </c>
      <c r="AA7" s="153">
        <v>233145</v>
      </c>
      <c r="AB7" s="45">
        <f t="shared" si="0"/>
        <v>99.878763473105195</v>
      </c>
      <c r="AC7" s="45">
        <f t="shared" si="1"/>
        <v>1.5091123471663292</v>
      </c>
    </row>
    <row r="8" spans="1:29" ht="24" customHeight="1">
      <c r="A8" s="43" t="s">
        <v>25</v>
      </c>
      <c r="B8" s="43"/>
      <c r="C8" s="44">
        <v>164</v>
      </c>
      <c r="D8" s="46">
        <v>99.393939393939391</v>
      </c>
      <c r="E8" s="48">
        <v>46666</v>
      </c>
      <c r="F8" s="46">
        <v>150.57434176561694</v>
      </c>
      <c r="G8" s="45">
        <v>0.2</v>
      </c>
      <c r="H8" s="44">
        <v>156</v>
      </c>
      <c r="I8" s="45">
        <v>95.121951219512198</v>
      </c>
      <c r="J8" s="153">
        <v>37847</v>
      </c>
      <c r="K8" s="45">
        <v>81.101872883898338</v>
      </c>
      <c r="L8" s="47">
        <v>0.2</v>
      </c>
      <c r="M8" s="44">
        <v>153</v>
      </c>
      <c r="N8" s="45">
        <v>98.076923076923066</v>
      </c>
      <c r="O8" s="153">
        <v>35486</v>
      </c>
      <c r="P8" s="45">
        <v>93.761724839485296</v>
      </c>
      <c r="Q8" s="47">
        <v>0.2</v>
      </c>
      <c r="R8" s="44">
        <v>149</v>
      </c>
      <c r="S8" s="45">
        <v>97.385620915032675</v>
      </c>
      <c r="T8" s="153">
        <v>45</v>
      </c>
      <c r="U8" s="153">
        <v>38229</v>
      </c>
      <c r="V8" s="45">
        <v>107.7298089387364</v>
      </c>
      <c r="W8" s="45">
        <v>0.3</v>
      </c>
      <c r="X8" s="44">
        <v>144</v>
      </c>
      <c r="Y8" s="45">
        <f t="shared" si="2"/>
        <v>96.644295302013433</v>
      </c>
      <c r="Z8" s="153">
        <v>50</v>
      </c>
      <c r="AA8" s="153">
        <v>46765</v>
      </c>
      <c r="AB8" s="45">
        <f t="shared" si="0"/>
        <v>122.32859870778728</v>
      </c>
      <c r="AC8" s="45">
        <f t="shared" si="1"/>
        <v>0.3027027768780518</v>
      </c>
    </row>
    <row r="9" spans="1:29" ht="24" customHeight="1">
      <c r="A9" s="43" t="s">
        <v>58</v>
      </c>
      <c r="B9" s="43"/>
      <c r="C9" s="44">
        <v>364</v>
      </c>
      <c r="D9" s="46">
        <v>98.91304347826086</v>
      </c>
      <c r="E9" s="48">
        <v>49747</v>
      </c>
      <c r="F9" s="46">
        <v>72.374010707635009</v>
      </c>
      <c r="G9" s="45">
        <v>0.3</v>
      </c>
      <c r="H9" s="44">
        <v>356</v>
      </c>
      <c r="I9" s="45">
        <v>97.802197802197796</v>
      </c>
      <c r="J9" s="153">
        <v>86148</v>
      </c>
      <c r="K9" s="45">
        <v>173.17225159306088</v>
      </c>
      <c r="L9" s="47">
        <v>0.4</v>
      </c>
      <c r="M9" s="44">
        <v>357</v>
      </c>
      <c r="N9" s="45">
        <v>100.28089887640451</v>
      </c>
      <c r="O9" s="153">
        <v>139122</v>
      </c>
      <c r="P9" s="45">
        <v>161.49185123276223</v>
      </c>
      <c r="Q9" s="47">
        <v>0.9</v>
      </c>
      <c r="R9" s="44">
        <v>345</v>
      </c>
      <c r="S9" s="45">
        <v>96.638655462184872</v>
      </c>
      <c r="T9" s="153">
        <v>120</v>
      </c>
      <c r="U9" s="153">
        <v>65535</v>
      </c>
      <c r="V9" s="45">
        <v>47.106137059559231</v>
      </c>
      <c r="W9" s="45">
        <v>0.4</v>
      </c>
      <c r="X9" s="44">
        <v>339</v>
      </c>
      <c r="Y9" s="45">
        <f t="shared" si="2"/>
        <v>98.260869565217391</v>
      </c>
      <c r="Z9" s="153">
        <v>113</v>
      </c>
      <c r="AA9" s="153">
        <v>73473</v>
      </c>
      <c r="AB9" s="45">
        <f t="shared" si="0"/>
        <v>112.11261158159762</v>
      </c>
      <c r="AC9" s="45">
        <f t="shared" si="1"/>
        <v>0.47557962419675187</v>
      </c>
    </row>
    <row r="10" spans="1:29" ht="24" customHeight="1">
      <c r="A10" s="43" t="s">
        <v>26</v>
      </c>
      <c r="B10" s="43"/>
      <c r="C10" s="44">
        <v>399</v>
      </c>
      <c r="D10" s="46">
        <v>100</v>
      </c>
      <c r="E10" s="48">
        <v>776540</v>
      </c>
      <c r="F10" s="46">
        <v>116.60477596969183</v>
      </c>
      <c r="G10" s="45">
        <v>3.9</v>
      </c>
      <c r="H10" s="44">
        <v>394</v>
      </c>
      <c r="I10" s="45">
        <v>98.746867167919788</v>
      </c>
      <c r="J10" s="153">
        <v>774003</v>
      </c>
      <c r="K10" s="45">
        <v>99.6732943570196</v>
      </c>
      <c r="L10" s="47">
        <v>3.9</v>
      </c>
      <c r="M10" s="44">
        <v>382</v>
      </c>
      <c r="N10" s="45">
        <v>96.954314720812178</v>
      </c>
      <c r="O10" s="153">
        <v>597703</v>
      </c>
      <c r="P10" s="45">
        <v>77.222310507840405</v>
      </c>
      <c r="Q10" s="47">
        <v>3.8</v>
      </c>
      <c r="R10" s="44">
        <v>379</v>
      </c>
      <c r="S10" s="45">
        <v>99.214659685863865</v>
      </c>
      <c r="T10" s="153">
        <v>295</v>
      </c>
      <c r="U10" s="153">
        <v>619557</v>
      </c>
      <c r="V10" s="45">
        <v>103.65633098712905</v>
      </c>
      <c r="W10" s="45">
        <v>4.0999999999999996</v>
      </c>
      <c r="X10" s="44">
        <v>378</v>
      </c>
      <c r="Y10" s="45">
        <f t="shared" si="2"/>
        <v>99.736147757255935</v>
      </c>
      <c r="Z10" s="153">
        <v>277</v>
      </c>
      <c r="AA10" s="153">
        <v>613877</v>
      </c>
      <c r="AB10" s="45">
        <f t="shared" si="0"/>
        <v>99.083215910723311</v>
      </c>
      <c r="AC10" s="45">
        <f t="shared" si="1"/>
        <v>3.973533038844602</v>
      </c>
    </row>
    <row r="11" spans="1:29" ht="24" customHeight="1">
      <c r="A11" s="43" t="s">
        <v>27</v>
      </c>
      <c r="B11" s="43"/>
      <c r="C11" s="44">
        <v>52</v>
      </c>
      <c r="D11" s="46">
        <v>100</v>
      </c>
      <c r="E11" s="48">
        <v>270891</v>
      </c>
      <c r="F11" s="46">
        <v>379.02756401287252</v>
      </c>
      <c r="G11" s="45">
        <v>1.4</v>
      </c>
      <c r="H11" s="44">
        <v>50</v>
      </c>
      <c r="I11" s="45">
        <v>96.15384615384616</v>
      </c>
      <c r="J11" s="153">
        <v>178791</v>
      </c>
      <c r="K11" s="45">
        <v>66.001085307374552</v>
      </c>
      <c r="L11" s="47">
        <v>0.9</v>
      </c>
      <c r="M11" s="44">
        <v>48</v>
      </c>
      <c r="N11" s="45">
        <v>96</v>
      </c>
      <c r="O11" s="153">
        <v>44724</v>
      </c>
      <c r="P11" s="45">
        <v>25.014681947077872</v>
      </c>
      <c r="Q11" s="47">
        <v>0.3</v>
      </c>
      <c r="R11" s="44">
        <v>46</v>
      </c>
      <c r="S11" s="45">
        <v>95.833333333333343</v>
      </c>
      <c r="T11" s="153">
        <v>34</v>
      </c>
      <c r="U11" s="153">
        <v>55778</v>
      </c>
      <c r="V11" s="45">
        <v>124.71603613272515</v>
      </c>
      <c r="W11" s="45">
        <v>0.4</v>
      </c>
      <c r="X11" s="44">
        <v>44</v>
      </c>
      <c r="Y11" s="45">
        <f t="shared" si="2"/>
        <v>95.652173913043484</v>
      </c>
      <c r="Z11" s="153">
        <v>30</v>
      </c>
      <c r="AA11" s="153">
        <v>440203</v>
      </c>
      <c r="AB11" s="45">
        <f t="shared" si="0"/>
        <v>789.20542149234473</v>
      </c>
      <c r="AC11" s="45">
        <f t="shared" si="1"/>
        <v>2.8493674861552236</v>
      </c>
    </row>
    <row r="12" spans="1:29" ht="24" customHeight="1">
      <c r="A12" s="43" t="s">
        <v>28</v>
      </c>
      <c r="B12" s="43"/>
      <c r="C12" s="44">
        <v>376</v>
      </c>
      <c r="D12" s="46">
        <v>101.0752688172043</v>
      </c>
      <c r="E12" s="48">
        <v>174648</v>
      </c>
      <c r="F12" s="46">
        <v>106.01818689523716</v>
      </c>
      <c r="G12" s="45">
        <v>0.9</v>
      </c>
      <c r="H12" s="44">
        <v>376</v>
      </c>
      <c r="I12" s="45">
        <v>100</v>
      </c>
      <c r="J12" s="153">
        <v>188589</v>
      </c>
      <c r="K12" s="45">
        <v>107.98234162429571</v>
      </c>
      <c r="L12" s="47">
        <v>1</v>
      </c>
      <c r="M12" s="44">
        <v>373</v>
      </c>
      <c r="N12" s="45">
        <v>99.202127659574472</v>
      </c>
      <c r="O12" s="153">
        <v>143127</v>
      </c>
      <c r="P12" s="45">
        <v>75.893609913621688</v>
      </c>
      <c r="Q12" s="47">
        <v>0.9</v>
      </c>
      <c r="R12" s="44">
        <v>372</v>
      </c>
      <c r="S12" s="45">
        <v>99.731903485254691</v>
      </c>
      <c r="T12" s="153">
        <v>237</v>
      </c>
      <c r="U12" s="153">
        <v>142770</v>
      </c>
      <c r="V12" s="45">
        <v>99.750571171057871</v>
      </c>
      <c r="W12" s="45">
        <v>0.9</v>
      </c>
      <c r="X12" s="44">
        <v>360</v>
      </c>
      <c r="Y12" s="45">
        <f t="shared" si="2"/>
        <v>96.774193548387103</v>
      </c>
      <c r="Z12" s="153">
        <v>249</v>
      </c>
      <c r="AA12" s="153">
        <v>134800</v>
      </c>
      <c r="AB12" s="45">
        <f t="shared" si="0"/>
        <v>94.417594732787009</v>
      </c>
      <c r="AC12" s="45">
        <f t="shared" si="1"/>
        <v>0.87254002615548765</v>
      </c>
    </row>
    <row r="13" spans="1:29" ht="24" customHeight="1">
      <c r="A13" s="43" t="s">
        <v>29</v>
      </c>
      <c r="B13" s="43"/>
      <c r="C13" s="44">
        <v>1263</v>
      </c>
      <c r="D13" s="46">
        <v>99.214454045561666</v>
      </c>
      <c r="E13" s="48">
        <v>1058323</v>
      </c>
      <c r="F13" s="46">
        <v>104.044094153779</v>
      </c>
      <c r="G13" s="45">
        <v>5.4</v>
      </c>
      <c r="H13" s="44">
        <v>1275</v>
      </c>
      <c r="I13" s="45">
        <v>100.95011876484561</v>
      </c>
      <c r="J13" s="153">
        <v>934193</v>
      </c>
      <c r="K13" s="45">
        <v>88.271066583642238</v>
      </c>
      <c r="L13" s="47">
        <v>4.7</v>
      </c>
      <c r="M13" s="44">
        <v>1293</v>
      </c>
      <c r="N13" s="45">
        <v>101.41176470588236</v>
      </c>
      <c r="O13" s="153">
        <v>736388</v>
      </c>
      <c r="P13" s="45">
        <v>78.826109808144579</v>
      </c>
      <c r="Q13" s="47">
        <v>4.7</v>
      </c>
      <c r="R13" s="44">
        <v>1288</v>
      </c>
      <c r="S13" s="45">
        <v>99.613302397525132</v>
      </c>
      <c r="T13" s="153">
        <v>887</v>
      </c>
      <c r="U13" s="153">
        <v>844150</v>
      </c>
      <c r="V13" s="45">
        <v>114.63386149692825</v>
      </c>
      <c r="W13" s="45">
        <v>5.6</v>
      </c>
      <c r="X13" s="44">
        <v>1282</v>
      </c>
      <c r="Y13" s="45">
        <f t="shared" si="2"/>
        <v>99.534161490683232</v>
      </c>
      <c r="Z13" s="153">
        <v>876</v>
      </c>
      <c r="AA13" s="153">
        <v>1115109</v>
      </c>
      <c r="AB13" s="45">
        <f t="shared" si="0"/>
        <v>132.09844221998458</v>
      </c>
      <c r="AC13" s="45">
        <f t="shared" si="1"/>
        <v>7.2179320179986632</v>
      </c>
    </row>
    <row r="14" spans="1:29" ht="24" customHeight="1">
      <c r="A14" s="43" t="s">
        <v>31</v>
      </c>
      <c r="B14" s="43"/>
      <c r="C14" s="44">
        <v>905</v>
      </c>
      <c r="D14" s="46">
        <v>100</v>
      </c>
      <c r="E14" s="48">
        <v>500892</v>
      </c>
      <c r="F14" s="46">
        <v>90.312646496700438</v>
      </c>
      <c r="G14" s="45">
        <v>2.5</v>
      </c>
      <c r="H14" s="44">
        <v>898</v>
      </c>
      <c r="I14" s="45">
        <v>99.226519337016569</v>
      </c>
      <c r="J14" s="153">
        <v>497962</v>
      </c>
      <c r="K14" s="45">
        <v>99.415043562284893</v>
      </c>
      <c r="L14" s="47">
        <v>2.5</v>
      </c>
      <c r="M14" s="44">
        <v>884</v>
      </c>
      <c r="N14" s="45">
        <v>98.440979955456569</v>
      </c>
      <c r="O14" s="153">
        <v>309260</v>
      </c>
      <c r="P14" s="45">
        <v>62.105140552893587</v>
      </c>
      <c r="Q14" s="47">
        <v>2</v>
      </c>
      <c r="R14" s="44">
        <v>876</v>
      </c>
      <c r="S14" s="45">
        <v>99.095022624434392</v>
      </c>
      <c r="T14" s="153">
        <v>474</v>
      </c>
      <c r="U14" s="153">
        <v>284215</v>
      </c>
      <c r="V14" s="45">
        <v>91.901636163745721</v>
      </c>
      <c r="W14" s="45">
        <v>1.9</v>
      </c>
      <c r="X14" s="44">
        <v>841</v>
      </c>
      <c r="Y14" s="45">
        <f t="shared" si="2"/>
        <v>96.004566210045667</v>
      </c>
      <c r="Z14" s="153">
        <v>463</v>
      </c>
      <c r="AA14" s="153">
        <v>400442</v>
      </c>
      <c r="AB14" s="45">
        <f t="shared" si="0"/>
        <v>140.89404148268036</v>
      </c>
      <c r="AC14" s="45">
        <f t="shared" si="1"/>
        <v>2.5920005426836483</v>
      </c>
    </row>
    <row r="15" spans="1:29" ht="24" customHeight="1">
      <c r="A15" s="43" t="s">
        <v>55</v>
      </c>
      <c r="B15" s="43"/>
      <c r="C15" s="44">
        <v>106</v>
      </c>
      <c r="D15" s="46">
        <v>109.27835051546391</v>
      </c>
      <c r="E15" s="48">
        <v>295933</v>
      </c>
      <c r="F15" s="46">
        <v>297.22593280771355</v>
      </c>
      <c r="G15" s="45">
        <v>1.5</v>
      </c>
      <c r="H15" s="44">
        <v>117</v>
      </c>
      <c r="I15" s="45">
        <v>110.37735849056605</v>
      </c>
      <c r="J15" s="153">
        <v>157681</v>
      </c>
      <c r="K15" s="154">
        <v>53.282668712174718</v>
      </c>
      <c r="L15" s="47">
        <v>0.8</v>
      </c>
      <c r="M15" s="44">
        <v>128</v>
      </c>
      <c r="N15" s="45">
        <v>109.40170940170941</v>
      </c>
      <c r="O15" s="153">
        <v>403805</v>
      </c>
      <c r="P15" s="154">
        <v>256.089826929053</v>
      </c>
      <c r="Q15" s="47">
        <v>2.5</v>
      </c>
      <c r="R15" s="44">
        <v>138</v>
      </c>
      <c r="S15" s="45">
        <v>107.8125</v>
      </c>
      <c r="T15" s="153">
        <v>63</v>
      </c>
      <c r="U15" s="153">
        <v>517300</v>
      </c>
      <c r="V15" s="45">
        <v>128.10638798429935</v>
      </c>
      <c r="W15" s="45">
        <v>3.4</v>
      </c>
      <c r="X15" s="44">
        <v>145</v>
      </c>
      <c r="Y15" s="45">
        <f t="shared" si="2"/>
        <v>105.07246376811594</v>
      </c>
      <c r="Z15" s="153">
        <v>74</v>
      </c>
      <c r="AA15" s="153">
        <v>74710</v>
      </c>
      <c r="AB15" s="45">
        <f t="shared" si="0"/>
        <v>14.442296539725497</v>
      </c>
      <c r="AC15" s="45">
        <f t="shared" si="1"/>
        <v>0.48358653823498876</v>
      </c>
    </row>
    <row r="16" spans="1:29" ht="24" customHeight="1">
      <c r="A16" s="43" t="s">
        <v>54</v>
      </c>
      <c r="B16" s="43"/>
      <c r="C16" s="44">
        <v>1103</v>
      </c>
      <c r="D16" s="46">
        <v>104.54976303317535</v>
      </c>
      <c r="E16" s="48">
        <v>1747006</v>
      </c>
      <c r="F16" s="46">
        <v>106.2724885378793</v>
      </c>
      <c r="G16" s="45">
        <v>8.9</v>
      </c>
      <c r="H16" s="44">
        <v>1139</v>
      </c>
      <c r="I16" s="45">
        <v>103.26382592928378</v>
      </c>
      <c r="J16" s="153">
        <v>1809803</v>
      </c>
      <c r="K16" s="45">
        <v>103.5945497611342</v>
      </c>
      <c r="L16" s="47">
        <v>9.1999999999999993</v>
      </c>
      <c r="M16" s="44">
        <v>1163</v>
      </c>
      <c r="N16" s="45">
        <v>102.10711150131695</v>
      </c>
      <c r="O16" s="153">
        <v>1610831</v>
      </c>
      <c r="P16" s="45">
        <v>89.005875225093561</v>
      </c>
      <c r="Q16" s="47">
        <v>10.199999999999999</v>
      </c>
      <c r="R16" s="44">
        <v>1202</v>
      </c>
      <c r="S16" s="45">
        <v>103.35339638865004</v>
      </c>
      <c r="T16" s="153">
        <v>640</v>
      </c>
      <c r="U16" s="153">
        <v>1318407</v>
      </c>
      <c r="V16" s="45">
        <v>81.846388603149549</v>
      </c>
      <c r="W16" s="45">
        <v>8.8000000000000007</v>
      </c>
      <c r="X16" s="44">
        <v>1241</v>
      </c>
      <c r="Y16" s="45">
        <f t="shared" si="2"/>
        <v>103.24459234608985</v>
      </c>
      <c r="Z16" s="153">
        <v>635</v>
      </c>
      <c r="AA16" s="153">
        <v>1162275</v>
      </c>
      <c r="AB16" s="45">
        <f t="shared" si="0"/>
        <v>88.157526469443809</v>
      </c>
      <c r="AC16" s="45">
        <f t="shared" si="1"/>
        <v>7.5232304072690619</v>
      </c>
    </row>
    <row r="17" spans="1:29" ht="24" customHeight="1">
      <c r="A17" s="43" t="s">
        <v>53</v>
      </c>
      <c r="B17" s="43"/>
      <c r="C17" s="44">
        <v>926</v>
      </c>
      <c r="D17" s="46">
        <v>102.09481808158765</v>
      </c>
      <c r="E17" s="48">
        <v>685140</v>
      </c>
      <c r="F17" s="46">
        <v>96.389440689697864</v>
      </c>
      <c r="G17" s="45">
        <v>3.5</v>
      </c>
      <c r="H17" s="44">
        <v>937</v>
      </c>
      <c r="I17" s="45">
        <v>101.18790496760259</v>
      </c>
      <c r="J17" s="153">
        <v>681593</v>
      </c>
      <c r="K17" s="45">
        <v>99.48229558922263</v>
      </c>
      <c r="L17" s="47">
        <v>3.4</v>
      </c>
      <c r="M17" s="44">
        <v>959</v>
      </c>
      <c r="N17" s="45">
        <v>102.34791889007471</v>
      </c>
      <c r="O17" s="153">
        <v>438850</v>
      </c>
      <c r="P17" s="45">
        <v>64.385931193542191</v>
      </c>
      <c r="Q17" s="47">
        <v>2.8</v>
      </c>
      <c r="R17" s="44">
        <v>952</v>
      </c>
      <c r="S17" s="45">
        <v>99.270072992700733</v>
      </c>
      <c r="T17" s="153">
        <v>478</v>
      </c>
      <c r="U17" s="153">
        <v>273014</v>
      </c>
      <c r="V17" s="45">
        <v>62.211233906801866</v>
      </c>
      <c r="W17" s="45">
        <v>1.8</v>
      </c>
      <c r="X17" s="44">
        <v>935</v>
      </c>
      <c r="Y17" s="45">
        <f t="shared" si="2"/>
        <v>98.214285714285708</v>
      </c>
      <c r="Z17" s="153">
        <v>468</v>
      </c>
      <c r="AA17" s="153">
        <v>261209</v>
      </c>
      <c r="AB17" s="45">
        <f t="shared" si="0"/>
        <v>95.676045917059199</v>
      </c>
      <c r="AC17" s="45">
        <f t="shared" si="1"/>
        <v>1.690766377537454</v>
      </c>
    </row>
    <row r="18" spans="1:29" ht="24" customHeight="1">
      <c r="A18" s="43" t="s">
        <v>32</v>
      </c>
      <c r="B18" s="83"/>
      <c r="C18" s="44">
        <v>2117</v>
      </c>
      <c r="D18" s="46">
        <v>99.156908665105377</v>
      </c>
      <c r="E18" s="48">
        <v>1102818</v>
      </c>
      <c r="F18" s="46">
        <v>90.935012376788691</v>
      </c>
      <c r="G18" s="45">
        <v>5.6</v>
      </c>
      <c r="H18" s="44">
        <v>2082</v>
      </c>
      <c r="I18" s="45">
        <v>98.34671705243268</v>
      </c>
      <c r="J18" s="153">
        <v>1150767</v>
      </c>
      <c r="K18" s="45">
        <v>104.34786156918005</v>
      </c>
      <c r="L18" s="47">
        <v>5.8</v>
      </c>
      <c r="M18" s="44">
        <v>2064</v>
      </c>
      <c r="N18" s="45">
        <v>99.135446685878961</v>
      </c>
      <c r="O18" s="153">
        <v>890540</v>
      </c>
      <c r="P18" s="45">
        <v>77.386647340425995</v>
      </c>
      <c r="Q18" s="47">
        <v>5.6</v>
      </c>
      <c r="R18" s="44">
        <v>2043</v>
      </c>
      <c r="S18" s="45">
        <v>98.982558139534888</v>
      </c>
      <c r="T18" s="153">
        <v>1221</v>
      </c>
      <c r="U18" s="153">
        <v>872997</v>
      </c>
      <c r="V18" s="45">
        <v>98.030071641925119</v>
      </c>
      <c r="W18" s="45">
        <v>5.8</v>
      </c>
      <c r="X18" s="44">
        <v>2060</v>
      </c>
      <c r="Y18" s="45">
        <f t="shared" si="2"/>
        <v>100.83210964268233</v>
      </c>
      <c r="Z18" s="153">
        <v>1247</v>
      </c>
      <c r="AA18" s="153">
        <v>1063677</v>
      </c>
      <c r="AB18" s="45">
        <f t="shared" si="0"/>
        <v>121.84199945704282</v>
      </c>
      <c r="AC18" s="45">
        <f t="shared" si="1"/>
        <v>6.8850204554969636</v>
      </c>
    </row>
    <row r="19" spans="1:29" ht="24" customHeight="1">
      <c r="A19" s="43" t="s">
        <v>33</v>
      </c>
      <c r="B19" s="83"/>
      <c r="C19" s="44">
        <v>5381</v>
      </c>
      <c r="D19" s="46">
        <v>98.988226637233254</v>
      </c>
      <c r="E19" s="48">
        <v>1815971</v>
      </c>
      <c r="F19" s="46">
        <v>98.956472080042673</v>
      </c>
      <c r="G19" s="45">
        <v>9.1999999999999993</v>
      </c>
      <c r="H19" s="44">
        <v>5336</v>
      </c>
      <c r="I19" s="45">
        <v>99.163724214829969</v>
      </c>
      <c r="J19" s="153">
        <v>2166153</v>
      </c>
      <c r="K19" s="45">
        <v>119.28345772041513</v>
      </c>
      <c r="L19" s="47">
        <v>10.9</v>
      </c>
      <c r="M19" s="44">
        <v>5201</v>
      </c>
      <c r="N19" s="45">
        <v>97.470014992503749</v>
      </c>
      <c r="O19" s="153">
        <v>1611222</v>
      </c>
      <c r="P19" s="45">
        <v>74.381726498543728</v>
      </c>
      <c r="Q19" s="47">
        <v>10.199999999999999</v>
      </c>
      <c r="R19" s="44">
        <v>5111</v>
      </c>
      <c r="S19" s="45">
        <v>98.269563545472025</v>
      </c>
      <c r="T19" s="153">
        <v>2048</v>
      </c>
      <c r="U19" s="153">
        <v>1663455</v>
      </c>
      <c r="V19" s="45">
        <v>103.24182514886218</v>
      </c>
      <c r="W19" s="45">
        <v>11.1</v>
      </c>
      <c r="X19" s="44">
        <v>5080</v>
      </c>
      <c r="Y19" s="45">
        <f t="shared" si="2"/>
        <v>99.393465075327725</v>
      </c>
      <c r="Z19" s="153">
        <v>2076</v>
      </c>
      <c r="AA19" s="153">
        <v>1602559</v>
      </c>
      <c r="AB19" s="45">
        <f t="shared" si="0"/>
        <v>96.339185610671763</v>
      </c>
      <c r="AC19" s="45">
        <f t="shared" si="1"/>
        <v>10.373122194181841</v>
      </c>
    </row>
    <row r="20" spans="1:29" ht="24" customHeight="1">
      <c r="A20" s="43" t="s">
        <v>34</v>
      </c>
      <c r="B20" s="83"/>
      <c r="C20" s="44">
        <v>47</v>
      </c>
      <c r="D20" s="46">
        <v>100</v>
      </c>
      <c r="E20" s="48">
        <v>1533278</v>
      </c>
      <c r="F20" s="46">
        <v>109.48325845360264</v>
      </c>
      <c r="G20" s="45">
        <v>7.8</v>
      </c>
      <c r="H20" s="44">
        <v>47</v>
      </c>
      <c r="I20" s="45">
        <v>100</v>
      </c>
      <c r="J20" s="153">
        <v>1666637</v>
      </c>
      <c r="K20" s="45">
        <v>108.69763995831154</v>
      </c>
      <c r="L20" s="47">
        <v>8.4</v>
      </c>
      <c r="M20" s="44">
        <v>47</v>
      </c>
      <c r="N20" s="45">
        <v>100</v>
      </c>
      <c r="O20" s="153">
        <v>1228965</v>
      </c>
      <c r="P20" s="45">
        <v>73.739212557983535</v>
      </c>
      <c r="Q20" s="47">
        <v>7.8</v>
      </c>
      <c r="R20" s="44">
        <v>47</v>
      </c>
      <c r="S20" s="45">
        <v>100</v>
      </c>
      <c r="T20" s="153">
        <v>39</v>
      </c>
      <c r="U20" s="153">
        <v>1318665</v>
      </c>
      <c r="V20" s="45">
        <v>107.29882462071743</v>
      </c>
      <c r="W20" s="45">
        <v>8.8000000000000007</v>
      </c>
      <c r="X20" s="44">
        <v>45</v>
      </c>
      <c r="Y20" s="45">
        <f t="shared" si="2"/>
        <v>95.744680851063833</v>
      </c>
      <c r="Z20" s="153">
        <v>39</v>
      </c>
      <c r="AA20" s="153">
        <v>1456129</v>
      </c>
      <c r="AB20" s="45">
        <f t="shared" si="0"/>
        <v>110.42448233630225</v>
      </c>
      <c r="AC20" s="45">
        <f t="shared" si="1"/>
        <v>9.4253029357994365</v>
      </c>
    </row>
    <row r="21" spans="1:29" ht="24" customHeight="1">
      <c r="A21" s="43" t="s">
        <v>35</v>
      </c>
      <c r="B21" s="83"/>
      <c r="C21" s="44">
        <v>130</v>
      </c>
      <c r="D21" s="46">
        <v>108.33333333333333</v>
      </c>
      <c r="E21" s="48">
        <v>187048</v>
      </c>
      <c r="F21" s="46">
        <v>61.476368895023995</v>
      </c>
      <c r="G21" s="45">
        <v>1</v>
      </c>
      <c r="H21" s="44">
        <v>125</v>
      </c>
      <c r="I21" s="45">
        <v>96.15384615384616</v>
      </c>
      <c r="J21" s="153">
        <v>239428</v>
      </c>
      <c r="K21" s="45">
        <v>128.00350712116676</v>
      </c>
      <c r="L21" s="47">
        <v>1.2</v>
      </c>
      <c r="M21" s="44">
        <v>128</v>
      </c>
      <c r="N21" s="45">
        <v>102.4</v>
      </c>
      <c r="O21" s="153">
        <v>140729</v>
      </c>
      <c r="P21" s="45">
        <v>58.777168919257562</v>
      </c>
      <c r="Q21" s="47">
        <v>0.9</v>
      </c>
      <c r="R21" s="44">
        <v>126</v>
      </c>
      <c r="S21" s="45">
        <v>98.4375</v>
      </c>
      <c r="T21" s="153">
        <v>66</v>
      </c>
      <c r="U21" s="153">
        <v>135981</v>
      </c>
      <c r="V21" s="45">
        <v>96.626139601645704</v>
      </c>
      <c r="W21" s="45">
        <v>0.9</v>
      </c>
      <c r="X21" s="44">
        <v>127</v>
      </c>
      <c r="Y21" s="45">
        <f t="shared" si="2"/>
        <v>100.79365079365078</v>
      </c>
      <c r="Z21" s="153">
        <v>65</v>
      </c>
      <c r="AA21" s="153">
        <v>105600</v>
      </c>
      <c r="AB21" s="45">
        <f t="shared" si="0"/>
        <v>77.657908090100818</v>
      </c>
      <c r="AC21" s="45">
        <f t="shared" si="1"/>
        <v>0.68353283948085675</v>
      </c>
    </row>
    <row r="22" spans="1:29" ht="24" customHeight="1">
      <c r="A22" s="43" t="s">
        <v>36</v>
      </c>
      <c r="B22" s="83"/>
      <c r="C22" s="44">
        <v>444</v>
      </c>
      <c r="D22" s="46">
        <v>99.775280898876403</v>
      </c>
      <c r="E22" s="48">
        <v>2852580</v>
      </c>
      <c r="F22" s="46">
        <v>119.99485119793778</v>
      </c>
      <c r="G22" s="45">
        <v>14.5</v>
      </c>
      <c r="H22" s="44">
        <v>462</v>
      </c>
      <c r="I22" s="45">
        <v>104.05405405405406</v>
      </c>
      <c r="J22" s="153">
        <v>2823881</v>
      </c>
      <c r="K22" s="45">
        <v>98.993928303500695</v>
      </c>
      <c r="L22" s="47">
        <v>14.2</v>
      </c>
      <c r="M22" s="44">
        <v>474</v>
      </c>
      <c r="N22" s="45">
        <v>102.59740259740259</v>
      </c>
      <c r="O22" s="153">
        <v>2175462</v>
      </c>
      <c r="P22" s="45">
        <v>77.038019661593395</v>
      </c>
      <c r="Q22" s="47">
        <v>13.8</v>
      </c>
      <c r="R22" s="44">
        <v>480</v>
      </c>
      <c r="S22" s="45">
        <v>101.26582278481013</v>
      </c>
      <c r="T22" s="153">
        <v>259</v>
      </c>
      <c r="U22" s="153">
        <v>2154195</v>
      </c>
      <c r="V22" s="45">
        <v>99.022414549185413</v>
      </c>
      <c r="W22" s="45">
        <v>14.3</v>
      </c>
      <c r="X22" s="44">
        <v>487</v>
      </c>
      <c r="Y22" s="45">
        <f t="shared" si="2"/>
        <v>101.45833333333334</v>
      </c>
      <c r="Z22" s="153">
        <v>261</v>
      </c>
      <c r="AA22" s="153">
        <v>1935527</v>
      </c>
      <c r="AB22" s="45">
        <f t="shared" si="0"/>
        <v>89.849201209732641</v>
      </c>
      <c r="AC22" s="45">
        <f t="shared" si="1"/>
        <v>12.5283737329722</v>
      </c>
    </row>
    <row r="23" spans="1:29" ht="24" customHeight="1">
      <c r="A23" s="43" t="s">
        <v>37</v>
      </c>
      <c r="B23" s="83"/>
      <c r="C23" s="44">
        <v>3273</v>
      </c>
      <c r="D23" s="46">
        <v>102.95690468700849</v>
      </c>
      <c r="E23" s="48">
        <v>1005385</v>
      </c>
      <c r="F23" s="46">
        <v>102.62318742944167</v>
      </c>
      <c r="G23" s="45">
        <v>5.0999999999999996</v>
      </c>
      <c r="H23" s="44">
        <v>3371</v>
      </c>
      <c r="I23" s="45">
        <v>102.99419492820043</v>
      </c>
      <c r="J23" s="153">
        <v>946931</v>
      </c>
      <c r="K23" s="45">
        <v>94.185908880677545</v>
      </c>
      <c r="L23" s="47">
        <v>4.8</v>
      </c>
      <c r="M23" s="44">
        <v>3451</v>
      </c>
      <c r="N23" s="45">
        <v>102.37318303174132</v>
      </c>
      <c r="O23" s="153">
        <v>845435</v>
      </c>
      <c r="P23" s="45">
        <v>89.281584402665032</v>
      </c>
      <c r="Q23" s="47">
        <v>5.3</v>
      </c>
      <c r="R23" s="44">
        <v>3528</v>
      </c>
      <c r="S23" s="45">
        <v>102.23123732251523</v>
      </c>
      <c r="T23" s="153">
        <v>1673</v>
      </c>
      <c r="U23" s="153">
        <v>798647</v>
      </c>
      <c r="V23" s="45">
        <v>94.465807542862549</v>
      </c>
      <c r="W23" s="45">
        <v>5.3</v>
      </c>
      <c r="X23" s="44">
        <v>3631</v>
      </c>
      <c r="Y23" s="45">
        <f t="shared" si="2"/>
        <v>102.91950113378685</v>
      </c>
      <c r="Z23" s="153">
        <v>1763</v>
      </c>
      <c r="AA23" s="153">
        <v>872254</v>
      </c>
      <c r="AB23" s="45">
        <f t="shared" si="0"/>
        <v>109.21646234193581</v>
      </c>
      <c r="AC23" s="45">
        <f t="shared" si="1"/>
        <v>5.6459683084141599</v>
      </c>
    </row>
    <row r="24" spans="1:29" ht="24" customHeight="1">
      <c r="A24" s="43" t="s">
        <v>52</v>
      </c>
      <c r="B24" s="83"/>
      <c r="C24" s="44">
        <v>1680</v>
      </c>
      <c r="D24" s="46">
        <v>100.59880239520957</v>
      </c>
      <c r="E24" s="48">
        <v>237294</v>
      </c>
      <c r="F24" s="46">
        <v>100.05692383590757</v>
      </c>
      <c r="G24" s="45">
        <v>1.2</v>
      </c>
      <c r="H24" s="44">
        <v>1701</v>
      </c>
      <c r="I24" s="45">
        <v>101.25</v>
      </c>
      <c r="J24" s="153">
        <v>227191</v>
      </c>
      <c r="K24" s="45">
        <v>95.742412366094371</v>
      </c>
      <c r="L24" s="47">
        <v>1.1000000000000001</v>
      </c>
      <c r="M24" s="44">
        <v>1712</v>
      </c>
      <c r="N24" s="45">
        <v>100.6466784244562</v>
      </c>
      <c r="O24" s="153">
        <v>131360</v>
      </c>
      <c r="P24" s="45">
        <v>57.819191781364573</v>
      </c>
      <c r="Q24" s="47">
        <v>0.8</v>
      </c>
      <c r="R24" s="44">
        <v>1695</v>
      </c>
      <c r="S24" s="45">
        <v>99.007009345794401</v>
      </c>
      <c r="T24" s="153">
        <v>389</v>
      </c>
      <c r="U24" s="153">
        <v>73112</v>
      </c>
      <c r="V24" s="45">
        <v>55.657734470158346</v>
      </c>
      <c r="W24" s="45">
        <v>0.5</v>
      </c>
      <c r="X24" s="44">
        <v>1740</v>
      </c>
      <c r="Y24" s="45">
        <f t="shared" si="2"/>
        <v>102.65486725663717</v>
      </c>
      <c r="Z24" s="153">
        <v>456</v>
      </c>
      <c r="AA24" s="153">
        <v>137996</v>
      </c>
      <c r="AB24" s="45">
        <f t="shared" si="0"/>
        <v>188.74603348287559</v>
      </c>
      <c r="AC24" s="45">
        <f t="shared" si="1"/>
        <v>0.89322725110795764</v>
      </c>
    </row>
    <row r="25" spans="1:29" ht="24" customHeight="1">
      <c r="A25" s="43" t="s">
        <v>38</v>
      </c>
      <c r="B25" s="83"/>
      <c r="C25" s="44">
        <v>9628</v>
      </c>
      <c r="D25" s="46">
        <v>102.49095167127955</v>
      </c>
      <c r="E25" s="48">
        <v>2194368</v>
      </c>
      <c r="F25" s="46">
        <v>103.32627498732181</v>
      </c>
      <c r="G25" s="45">
        <v>11.2</v>
      </c>
      <c r="H25" s="44">
        <v>9793</v>
      </c>
      <c r="I25" s="45">
        <v>101.71375155795597</v>
      </c>
      <c r="J25" s="153">
        <v>2392609</v>
      </c>
      <c r="K25" s="45">
        <v>109.03408179484937</v>
      </c>
      <c r="L25" s="47">
        <v>12</v>
      </c>
      <c r="M25" s="44">
        <v>9908</v>
      </c>
      <c r="N25" s="45">
        <v>101.17430817931175</v>
      </c>
      <c r="O25" s="153">
        <v>1905980</v>
      </c>
      <c r="P25" s="45">
        <v>79.661156503214698</v>
      </c>
      <c r="Q25" s="47">
        <v>12.1</v>
      </c>
      <c r="R25" s="44">
        <v>10108</v>
      </c>
      <c r="S25" s="45">
        <v>102.0185708518369</v>
      </c>
      <c r="T25" s="153">
        <v>4323</v>
      </c>
      <c r="U25" s="153">
        <v>1725850</v>
      </c>
      <c r="V25" s="45">
        <v>90.549218774593641</v>
      </c>
      <c r="W25" s="45">
        <v>11.5</v>
      </c>
      <c r="X25" s="44">
        <v>10309</v>
      </c>
      <c r="Y25" s="45">
        <f t="shared" si="2"/>
        <v>101.98852394143252</v>
      </c>
      <c r="Z25" s="153">
        <v>4354</v>
      </c>
      <c r="AA25" s="153">
        <v>2039722</v>
      </c>
      <c r="AB25" s="45">
        <f t="shared" si="0"/>
        <v>118.1865167888287</v>
      </c>
      <c r="AC25" s="45">
        <f t="shared" si="1"/>
        <v>13.202812219806557</v>
      </c>
    </row>
    <row r="26" spans="1:29" ht="24" customHeight="1">
      <c r="A26" s="43" t="s">
        <v>39</v>
      </c>
      <c r="B26" s="83"/>
      <c r="C26" s="44">
        <v>267</v>
      </c>
      <c r="D26" s="46">
        <v>104.70588235294119</v>
      </c>
      <c r="E26" s="48">
        <v>21632</v>
      </c>
      <c r="F26" s="46">
        <v>100.886111370208</v>
      </c>
      <c r="G26" s="45">
        <v>0.1</v>
      </c>
      <c r="H26" s="44">
        <v>255</v>
      </c>
      <c r="I26" s="45">
        <v>95.50561797752809</v>
      </c>
      <c r="J26" s="153">
        <v>21349</v>
      </c>
      <c r="K26" s="45">
        <v>98.691752958579883</v>
      </c>
      <c r="L26" s="47">
        <v>0.1</v>
      </c>
      <c r="M26" s="44">
        <v>261</v>
      </c>
      <c r="N26" s="45">
        <v>102.35294117647058</v>
      </c>
      <c r="O26" s="153">
        <v>19683</v>
      </c>
      <c r="P26" s="45">
        <v>92.196355801208483</v>
      </c>
      <c r="Q26" s="47">
        <v>0.1</v>
      </c>
      <c r="R26" s="44">
        <v>262</v>
      </c>
      <c r="S26" s="45">
        <v>100.38314176245211</v>
      </c>
      <c r="T26" s="153">
        <v>92</v>
      </c>
      <c r="U26" s="153">
        <v>12643</v>
      </c>
      <c r="V26" s="45">
        <v>64.233094548595233</v>
      </c>
      <c r="W26" s="45">
        <v>0.1</v>
      </c>
      <c r="X26" s="44">
        <v>258</v>
      </c>
      <c r="Y26" s="45">
        <f t="shared" si="2"/>
        <v>98.473282442748086</v>
      </c>
      <c r="Z26" s="153">
        <v>101</v>
      </c>
      <c r="AA26" s="153">
        <v>11575</v>
      </c>
      <c r="AB26" s="45">
        <f t="shared" si="0"/>
        <v>91.552637823301424</v>
      </c>
      <c r="AC26" s="45">
        <f t="shared" si="1"/>
        <v>7.4923225539686722E-2</v>
      </c>
    </row>
    <row r="27" spans="1:29" s="109" customFormat="1" ht="24" customHeight="1" thickBot="1">
      <c r="A27" s="110" t="s">
        <v>9</v>
      </c>
      <c r="B27" s="108"/>
      <c r="C27" s="130">
        <v>34735</v>
      </c>
      <c r="D27" s="128">
        <v>101.33026050934974</v>
      </c>
      <c r="E27" s="127">
        <v>19674335</v>
      </c>
      <c r="F27" s="128">
        <v>104.66781011580082</v>
      </c>
      <c r="G27" s="128">
        <v>99.999999999999986</v>
      </c>
      <c r="H27" s="130">
        <v>34990</v>
      </c>
      <c r="I27" s="128">
        <v>100.73412984021878</v>
      </c>
      <c r="J27" s="127">
        <v>19866787</v>
      </c>
      <c r="K27" s="128">
        <v>100.97818808107111</v>
      </c>
      <c r="L27" s="129">
        <v>99.999999999999986</v>
      </c>
      <c r="M27" s="130">
        <v>35141</v>
      </c>
      <c r="N27" s="128">
        <v>100.43155187196342</v>
      </c>
      <c r="O27" s="127">
        <v>15816097</v>
      </c>
      <c r="P27" s="128">
        <v>79.610744304048765</v>
      </c>
      <c r="Q27" s="129">
        <v>99.999999999999972</v>
      </c>
      <c r="R27" s="130">
        <f>SUM(R4:R26)</f>
        <v>35350</v>
      </c>
      <c r="S27" s="128">
        <v>100.59474687686748</v>
      </c>
      <c r="T27" s="127">
        <f>SUM(T4:T26)</f>
        <v>16432</v>
      </c>
      <c r="U27" s="127">
        <v>15050577</v>
      </c>
      <c r="V27" s="128">
        <v>95.159867823268911</v>
      </c>
      <c r="W27" s="128">
        <v>99.999999999999986</v>
      </c>
      <c r="X27" s="130">
        <f>SUM(X4:X26)</f>
        <v>35709</v>
      </c>
      <c r="Y27" s="210">
        <f t="shared" si="2"/>
        <v>101.01555869872702</v>
      </c>
      <c r="Z27" s="127">
        <f>SUM(Z4:Z26)</f>
        <v>16607</v>
      </c>
      <c r="AA27" s="127">
        <f>SUM(AA4:AA26)</f>
        <v>15449148</v>
      </c>
      <c r="AB27" s="211">
        <f t="shared" si="0"/>
        <v>102.64821076294947</v>
      </c>
      <c r="AC27" s="128">
        <f>SUM(AC4:AC26)</f>
        <v>100.00000000000001</v>
      </c>
    </row>
    <row r="28" spans="1:29" ht="27" customHeight="1">
      <c r="A28" s="240" t="s">
        <v>99</v>
      </c>
      <c r="B28" s="241"/>
      <c r="C28" s="241"/>
      <c r="D28" s="241"/>
      <c r="E28" s="241"/>
      <c r="F28" s="241"/>
      <c r="G28" s="241"/>
      <c r="H28" s="241"/>
      <c r="I28" s="241"/>
      <c r="J28" s="241"/>
      <c r="K28" s="241"/>
      <c r="L28" s="241"/>
      <c r="Q28" s="167"/>
      <c r="Y28" s="200"/>
    </row>
    <row r="29" spans="1:29" ht="27" customHeight="1">
      <c r="C29" s="82"/>
      <c r="L29" s="84"/>
      <c r="Q29" s="167"/>
    </row>
    <row r="30" spans="1:29" ht="27" customHeight="1">
      <c r="L30" s="84"/>
      <c r="Q30" s="167"/>
    </row>
    <row r="31" spans="1:29" ht="27" customHeight="1">
      <c r="L31" s="84"/>
      <c r="Q31" s="167"/>
    </row>
    <row r="32" spans="1:29" ht="27" customHeight="1">
      <c r="L32" s="84"/>
      <c r="Q32" s="167"/>
    </row>
    <row r="33" spans="12:17" ht="27" customHeight="1">
      <c r="L33" s="84"/>
      <c r="Q33" s="167"/>
    </row>
    <row r="34" spans="12:17" ht="27" customHeight="1">
      <c r="L34" s="84"/>
      <c r="Q34" s="167"/>
    </row>
    <row r="35" spans="12:17" ht="27" customHeight="1">
      <c r="L35" s="84"/>
      <c r="Q35" s="167"/>
    </row>
    <row r="36" spans="12:17" ht="27" customHeight="1">
      <c r="L36" s="84"/>
      <c r="Q36" s="167"/>
    </row>
    <row r="37" spans="12:17" ht="27" customHeight="1">
      <c r="L37" s="84"/>
    </row>
    <row r="38" spans="12:17" ht="27" customHeight="1">
      <c r="L38" s="84"/>
    </row>
    <row r="39" spans="12:17" ht="27" customHeight="1">
      <c r="L39" s="84"/>
    </row>
    <row r="40" spans="12:17" ht="27" customHeight="1">
      <c r="L40" s="84"/>
    </row>
    <row r="41" spans="12:17" ht="27" customHeight="1">
      <c r="L41" s="84"/>
    </row>
  </sheetData>
  <mergeCells count="6">
    <mergeCell ref="X2:AC2"/>
    <mergeCell ref="R2:W2"/>
    <mergeCell ref="A28:L28"/>
    <mergeCell ref="C2:G2"/>
    <mergeCell ref="H2:L2"/>
    <mergeCell ref="O2:Q2"/>
  </mergeCells>
  <phoneticPr fontId="2"/>
  <printOptions gridLinesSet="0"/>
  <pageMargins left="0.59055118110236227" right="0.59055118110236227" top="0.74803149606299213" bottom="0.62992125984251968" header="0.51181102362204722" footer="0.31496062992125984"/>
  <pageSetup paperSize="9" scale="83" firstPageNumber="56" fitToWidth="2" orientation="portrait" blackAndWhite="1" r:id="rId1"/>
  <headerFooter scaleWithDoc="0" alignWithMargins="0">
    <oddFooter>&amp;C&amp;"游明朝,標準"&amp;10&amp;P</oddFooter>
  </headerFooter>
  <colBreaks count="1" manualBreakCount="1">
    <brk id="15" max="27" man="1"/>
  </colBreaks>
  <ignoredErrors>
    <ignoredError sqref="Y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A66"/>
  <sheetViews>
    <sheetView view="pageBreakPreview" zoomScaleNormal="75" zoomScaleSheetLayoutView="100" workbookViewId="0">
      <selection activeCell="AC10" sqref="AC10"/>
    </sheetView>
  </sheetViews>
  <sheetFormatPr defaultRowHeight="27.95" customHeight="1"/>
  <cols>
    <col min="1" max="2" width="6" style="53" customWidth="1"/>
    <col min="3" max="3" width="7.5" style="50" bestFit="1" customWidth="1"/>
    <col min="4" max="4" width="6.375" style="51" customWidth="1"/>
    <col min="5" max="5" width="10.625" style="50" customWidth="1"/>
    <col min="6" max="7" width="6.375" style="51" customWidth="1"/>
    <col min="8" max="8" width="7.5" style="50" bestFit="1" customWidth="1"/>
    <col min="9" max="9" width="6.375" style="51" customWidth="1"/>
    <col min="10" max="10" width="10.625" style="50" customWidth="1"/>
    <col min="11" max="12" width="6.375" style="51" customWidth="1"/>
    <col min="13" max="13" width="6.875" style="50" customWidth="1"/>
    <col min="14" max="14" width="6.375" style="51" customWidth="1"/>
    <col min="15" max="15" width="10.625" style="50" customWidth="1"/>
    <col min="16" max="17" width="6.375" style="51" customWidth="1"/>
    <col min="18" max="18" width="6.625" style="50" customWidth="1"/>
    <col min="19" max="19" width="6.375" style="51" customWidth="1"/>
    <col min="20" max="20" width="10.625" style="50" customWidth="1"/>
    <col min="21" max="21" width="5.75" style="51" customWidth="1"/>
    <col min="22" max="22" width="6.25" style="51" customWidth="1"/>
    <col min="23" max="23" width="6.875" style="50" customWidth="1"/>
    <col min="24" max="24" width="6.375" style="51" customWidth="1"/>
    <col min="25" max="25" width="10.625" style="50" customWidth="1"/>
    <col min="26" max="27" width="6.375" style="51" customWidth="1"/>
    <col min="28" max="16384" width="9" style="53"/>
  </cols>
  <sheetData>
    <row r="1" spans="1:27" ht="27.95" customHeight="1" thickBot="1">
      <c r="A1" s="49" t="s">
        <v>69</v>
      </c>
      <c r="B1" s="49"/>
      <c r="M1" s="170"/>
      <c r="AA1" s="52" t="s">
        <v>0</v>
      </c>
    </row>
    <row r="2" spans="1:27" ht="24" customHeight="1">
      <c r="A2" s="54"/>
      <c r="B2" s="55"/>
      <c r="C2" s="239" t="s">
        <v>61</v>
      </c>
      <c r="D2" s="239"/>
      <c r="E2" s="239"/>
      <c r="F2" s="239"/>
      <c r="G2" s="239"/>
      <c r="H2" s="238" t="s">
        <v>62</v>
      </c>
      <c r="I2" s="239"/>
      <c r="J2" s="239"/>
      <c r="K2" s="239"/>
      <c r="L2" s="239"/>
      <c r="M2" s="238" t="s">
        <v>65</v>
      </c>
      <c r="N2" s="239"/>
      <c r="O2" s="239"/>
      <c r="P2" s="239"/>
      <c r="Q2" s="242"/>
      <c r="R2" s="246" t="s">
        <v>67</v>
      </c>
      <c r="S2" s="247"/>
      <c r="T2" s="247"/>
      <c r="U2" s="247"/>
      <c r="V2" s="247"/>
      <c r="W2" s="238" t="s">
        <v>96</v>
      </c>
      <c r="X2" s="239"/>
      <c r="Y2" s="239"/>
      <c r="Z2" s="239"/>
      <c r="AA2" s="239"/>
    </row>
    <row r="3" spans="1:27" ht="24" customHeight="1">
      <c r="A3" s="56"/>
      <c r="B3" s="57"/>
      <c r="C3" s="58" t="s">
        <v>1</v>
      </c>
      <c r="D3" s="59" t="s">
        <v>3</v>
      </c>
      <c r="E3" s="60" t="s">
        <v>2</v>
      </c>
      <c r="F3" s="59" t="s">
        <v>3</v>
      </c>
      <c r="G3" s="96" t="s">
        <v>4</v>
      </c>
      <c r="H3" s="168" t="s">
        <v>1</v>
      </c>
      <c r="I3" s="59" t="s">
        <v>3</v>
      </c>
      <c r="J3" s="60" t="s">
        <v>2</v>
      </c>
      <c r="K3" s="59" t="s">
        <v>3</v>
      </c>
      <c r="L3" s="96" t="s">
        <v>4</v>
      </c>
      <c r="M3" s="151" t="s">
        <v>1</v>
      </c>
      <c r="N3" s="203" t="s">
        <v>3</v>
      </c>
      <c r="O3" s="194" t="s">
        <v>2</v>
      </c>
      <c r="P3" s="61" t="s">
        <v>3</v>
      </c>
      <c r="Q3" s="93" t="s">
        <v>4</v>
      </c>
      <c r="R3" s="58" t="s">
        <v>1</v>
      </c>
      <c r="S3" s="146" t="s">
        <v>3</v>
      </c>
      <c r="T3" s="147" t="s">
        <v>2</v>
      </c>
      <c r="U3" s="146" t="s">
        <v>3</v>
      </c>
      <c r="V3" s="148" t="s">
        <v>4</v>
      </c>
      <c r="W3" s="151" t="s">
        <v>1</v>
      </c>
      <c r="X3" s="61" t="s">
        <v>3</v>
      </c>
      <c r="Y3" s="62" t="s">
        <v>2</v>
      </c>
      <c r="Z3" s="61" t="s">
        <v>3</v>
      </c>
      <c r="AA3" s="63" t="s">
        <v>4</v>
      </c>
    </row>
    <row r="4" spans="1:27" ht="28.5" customHeight="1">
      <c r="A4" s="173" t="s">
        <v>77</v>
      </c>
      <c r="B4" s="174" t="s">
        <v>46</v>
      </c>
      <c r="C4" s="70">
        <v>1943</v>
      </c>
      <c r="D4" s="65">
        <v>100.72576464489373</v>
      </c>
      <c r="E4" s="70">
        <v>718847</v>
      </c>
      <c r="F4" s="65">
        <v>105.78964718486665</v>
      </c>
      <c r="G4" s="97">
        <v>3.7</v>
      </c>
      <c r="H4" s="67">
        <v>1973</v>
      </c>
      <c r="I4" s="66">
        <v>101.54400411734431</v>
      </c>
      <c r="J4" s="68">
        <v>720441</v>
      </c>
      <c r="K4" s="66">
        <v>100.22174398724624</v>
      </c>
      <c r="L4" s="97">
        <v>3.6</v>
      </c>
      <c r="M4" s="193">
        <v>2005</v>
      </c>
      <c r="N4" s="66">
        <v>101.62189559047137</v>
      </c>
      <c r="O4" s="68">
        <v>544707</v>
      </c>
      <c r="P4" s="66">
        <v>75.60744044272883</v>
      </c>
      <c r="Q4" s="94">
        <v>3.4</v>
      </c>
      <c r="R4" s="70">
        <v>1989</v>
      </c>
      <c r="S4" s="66">
        <v>99.201995012468828</v>
      </c>
      <c r="T4" s="68">
        <v>560832</v>
      </c>
      <c r="U4" s="66">
        <v>102.96030710088175</v>
      </c>
      <c r="V4" s="149">
        <v>3.7</v>
      </c>
      <c r="W4" s="67">
        <v>2008</v>
      </c>
      <c r="X4" s="66">
        <f t="shared" ref="X4:X15" si="0">W4/R4*100</f>
        <v>100.95525389643036</v>
      </c>
      <c r="Y4" s="68">
        <v>466318</v>
      </c>
      <c r="Z4" s="66">
        <f t="shared" ref="Z4:Z15" si="1">Y4/T4*100</f>
        <v>83.147537943626617</v>
      </c>
      <c r="AA4" s="149">
        <f t="shared" ref="AA4:AA15" si="2">ROUND(Y4/Y$22*100,1)</f>
        <v>3</v>
      </c>
    </row>
    <row r="5" spans="1:27" ht="28.5" customHeight="1">
      <c r="A5" s="173" t="s">
        <v>79</v>
      </c>
      <c r="B5" s="174" t="s">
        <v>46</v>
      </c>
      <c r="C5" s="70">
        <v>10987</v>
      </c>
      <c r="D5" s="65">
        <v>100.71500595838299</v>
      </c>
      <c r="E5" s="70">
        <v>14361534</v>
      </c>
      <c r="F5" s="65">
        <v>106.44422003287116</v>
      </c>
      <c r="G5" s="66">
        <v>73</v>
      </c>
      <c r="H5" s="67">
        <v>10950</v>
      </c>
      <c r="I5" s="66">
        <v>99.663238372622189</v>
      </c>
      <c r="J5" s="68">
        <v>14450886</v>
      </c>
      <c r="K5" s="66">
        <v>100.62216195010922</v>
      </c>
      <c r="L5" s="66">
        <v>72.7</v>
      </c>
      <c r="M5" s="193">
        <v>10881</v>
      </c>
      <c r="N5" s="66">
        <v>99.369863013698634</v>
      </c>
      <c r="O5" s="68">
        <v>11568836</v>
      </c>
      <c r="P5" s="66">
        <v>80.056240150257921</v>
      </c>
      <c r="Q5" s="95">
        <v>73.099999999999994</v>
      </c>
      <c r="R5" s="70">
        <v>10826</v>
      </c>
      <c r="S5" s="66">
        <v>99.494531752596274</v>
      </c>
      <c r="T5" s="68">
        <v>10822254</v>
      </c>
      <c r="U5" s="66">
        <v>93.54661091228192</v>
      </c>
      <c r="V5" s="150">
        <v>71.900000000000006</v>
      </c>
      <c r="W5" s="67">
        <v>10749</v>
      </c>
      <c r="X5" s="66">
        <f t="shared" si="0"/>
        <v>99.288749307223355</v>
      </c>
      <c r="Y5" s="68">
        <v>11168455</v>
      </c>
      <c r="Z5" s="66">
        <f t="shared" si="1"/>
        <v>103.19897315291252</v>
      </c>
      <c r="AA5" s="150">
        <f t="shared" si="2"/>
        <v>72.3</v>
      </c>
    </row>
    <row r="6" spans="1:27" ht="28.5" customHeight="1">
      <c r="A6" s="173" t="s">
        <v>80</v>
      </c>
      <c r="B6" s="174" t="s">
        <v>46</v>
      </c>
      <c r="C6" s="70">
        <v>1707</v>
      </c>
      <c r="D6" s="65">
        <v>100.88652482269505</v>
      </c>
      <c r="E6" s="70">
        <v>266279</v>
      </c>
      <c r="F6" s="65">
        <v>105.94079101799505</v>
      </c>
      <c r="G6" s="66">
        <v>1.4</v>
      </c>
      <c r="H6" s="67">
        <v>1723</v>
      </c>
      <c r="I6" s="66">
        <v>100.93731693028704</v>
      </c>
      <c r="J6" s="68">
        <v>251476</v>
      </c>
      <c r="K6" s="66">
        <v>94.440793303264627</v>
      </c>
      <c r="L6" s="66">
        <v>1.3</v>
      </c>
      <c r="M6" s="193">
        <v>1755</v>
      </c>
      <c r="N6" s="66">
        <v>101.85722576900756</v>
      </c>
      <c r="O6" s="68">
        <v>198953</v>
      </c>
      <c r="P6" s="66">
        <v>79.114110292831128</v>
      </c>
      <c r="Q6" s="95">
        <v>1.3</v>
      </c>
      <c r="R6" s="70">
        <v>1778</v>
      </c>
      <c r="S6" s="66">
        <v>101.31054131054131</v>
      </c>
      <c r="T6" s="68">
        <v>171523</v>
      </c>
      <c r="U6" s="66">
        <v>86.212824134343293</v>
      </c>
      <c r="V6" s="150">
        <v>1.1000000000000001</v>
      </c>
      <c r="W6" s="67">
        <v>1799</v>
      </c>
      <c r="X6" s="66">
        <f t="shared" si="0"/>
        <v>101.18110236220473</v>
      </c>
      <c r="Y6" s="68">
        <v>206772</v>
      </c>
      <c r="Z6" s="66">
        <f t="shared" si="1"/>
        <v>120.55059671297728</v>
      </c>
      <c r="AA6" s="150">
        <f t="shared" si="2"/>
        <v>1.3</v>
      </c>
    </row>
    <row r="7" spans="1:27" ht="28.5" customHeight="1">
      <c r="A7" s="173" t="s">
        <v>81</v>
      </c>
      <c r="B7" s="174" t="s">
        <v>46</v>
      </c>
      <c r="C7" s="70">
        <v>2344</v>
      </c>
      <c r="D7" s="65">
        <v>102.04614714845451</v>
      </c>
      <c r="E7" s="70">
        <v>381139</v>
      </c>
      <c r="F7" s="65">
        <v>96.390347283339906</v>
      </c>
      <c r="G7" s="66">
        <v>1.9</v>
      </c>
      <c r="H7" s="67">
        <v>2386</v>
      </c>
      <c r="I7" s="66">
        <v>101.79180887372014</v>
      </c>
      <c r="J7" s="68">
        <v>400762</v>
      </c>
      <c r="K7" s="66">
        <v>105.14851537103263</v>
      </c>
      <c r="L7" s="66">
        <v>2</v>
      </c>
      <c r="M7" s="193">
        <v>2399</v>
      </c>
      <c r="N7" s="66">
        <v>100.54484492875105</v>
      </c>
      <c r="O7" s="68">
        <v>349886</v>
      </c>
      <c r="P7" s="66">
        <v>87.305183625194005</v>
      </c>
      <c r="Q7" s="95">
        <v>2.2000000000000002</v>
      </c>
      <c r="R7" s="70">
        <v>2416</v>
      </c>
      <c r="S7" s="66">
        <v>100.70862859524803</v>
      </c>
      <c r="T7" s="68">
        <v>373620</v>
      </c>
      <c r="U7" s="66">
        <v>106.78335229188936</v>
      </c>
      <c r="V7" s="150">
        <v>2.5</v>
      </c>
      <c r="W7" s="67">
        <v>2446</v>
      </c>
      <c r="X7" s="66">
        <f t="shared" si="0"/>
        <v>101.24172185430464</v>
      </c>
      <c r="Y7" s="68">
        <v>345514</v>
      </c>
      <c r="Z7" s="66">
        <f t="shared" si="1"/>
        <v>92.477383437717464</v>
      </c>
      <c r="AA7" s="150">
        <f t="shared" si="2"/>
        <v>2.2000000000000002</v>
      </c>
    </row>
    <row r="8" spans="1:27" ht="28.5" customHeight="1">
      <c r="A8" s="173" t="s">
        <v>82</v>
      </c>
      <c r="B8" s="174" t="s">
        <v>46</v>
      </c>
      <c r="C8" s="70">
        <v>3007</v>
      </c>
      <c r="D8" s="65">
        <v>102.55798090040929</v>
      </c>
      <c r="E8" s="70">
        <v>651065</v>
      </c>
      <c r="F8" s="65">
        <v>109.87752663546748</v>
      </c>
      <c r="G8" s="66">
        <v>3.3</v>
      </c>
      <c r="H8" s="67">
        <v>3028</v>
      </c>
      <c r="I8" s="66">
        <v>100.69837046890588</v>
      </c>
      <c r="J8" s="68">
        <v>659561</v>
      </c>
      <c r="K8" s="66">
        <v>101.3049388309923</v>
      </c>
      <c r="L8" s="66">
        <v>3.3</v>
      </c>
      <c r="M8" s="67">
        <v>3060</v>
      </c>
      <c r="N8" s="66">
        <v>101.05680317040951</v>
      </c>
      <c r="O8" s="68">
        <v>573650</v>
      </c>
      <c r="P8" s="66">
        <v>86.974517899026779</v>
      </c>
      <c r="Q8" s="95">
        <v>3.6</v>
      </c>
      <c r="R8" s="70">
        <v>3109</v>
      </c>
      <c r="S8" s="66">
        <v>101.60130718954248</v>
      </c>
      <c r="T8" s="68">
        <v>529486</v>
      </c>
      <c r="U8" s="66">
        <v>92.301228972369913</v>
      </c>
      <c r="V8" s="150">
        <v>3.5</v>
      </c>
      <c r="W8" s="67">
        <v>3146</v>
      </c>
      <c r="X8" s="66">
        <f t="shared" si="0"/>
        <v>101.19009327758121</v>
      </c>
      <c r="Y8" s="68">
        <v>541467</v>
      </c>
      <c r="Z8" s="66">
        <f t="shared" si="1"/>
        <v>102.26276048847373</v>
      </c>
      <c r="AA8" s="150">
        <f t="shared" si="2"/>
        <v>3.5</v>
      </c>
    </row>
    <row r="9" spans="1:27" ht="28.5" customHeight="1">
      <c r="A9" s="173" t="s">
        <v>83</v>
      </c>
      <c r="B9" s="174" t="s">
        <v>46</v>
      </c>
      <c r="C9" s="70">
        <v>1938</v>
      </c>
      <c r="D9" s="65">
        <v>101.04275286757039</v>
      </c>
      <c r="E9" s="70">
        <v>212028</v>
      </c>
      <c r="F9" s="65">
        <v>99.810761191922055</v>
      </c>
      <c r="G9" s="66">
        <v>1.1000000000000001</v>
      </c>
      <c r="H9" s="67">
        <v>1966</v>
      </c>
      <c r="I9" s="66">
        <v>101.44478844169247</v>
      </c>
      <c r="J9" s="68">
        <v>197395</v>
      </c>
      <c r="K9" s="66">
        <v>93.098553021299068</v>
      </c>
      <c r="L9" s="66">
        <v>1</v>
      </c>
      <c r="M9" s="67">
        <v>1965</v>
      </c>
      <c r="N9" s="66">
        <v>99.94913530010173</v>
      </c>
      <c r="O9" s="68">
        <v>159440</v>
      </c>
      <c r="P9" s="66">
        <v>80.77205602978799</v>
      </c>
      <c r="Q9" s="95">
        <v>1</v>
      </c>
      <c r="R9" s="70">
        <v>2004</v>
      </c>
      <c r="S9" s="66">
        <v>101.98473282442748</v>
      </c>
      <c r="T9" s="68">
        <v>186902</v>
      </c>
      <c r="U9" s="66">
        <v>117.22403411941795</v>
      </c>
      <c r="V9" s="150">
        <v>1.2</v>
      </c>
      <c r="W9" s="67">
        <v>2045</v>
      </c>
      <c r="X9" s="66">
        <f t="shared" si="0"/>
        <v>102.04590818363273</v>
      </c>
      <c r="Y9" s="68">
        <v>178396</v>
      </c>
      <c r="Z9" s="66">
        <f t="shared" si="1"/>
        <v>95.448951857122992</v>
      </c>
      <c r="AA9" s="150">
        <f t="shared" si="2"/>
        <v>1.2</v>
      </c>
    </row>
    <row r="10" spans="1:27" ht="28.5" customHeight="1">
      <c r="A10" s="173" t="s">
        <v>84</v>
      </c>
      <c r="B10" s="174" t="s">
        <v>46</v>
      </c>
      <c r="C10" s="70">
        <v>2399</v>
      </c>
      <c r="D10" s="65">
        <v>101.78192617734408</v>
      </c>
      <c r="E10" s="70">
        <v>351170</v>
      </c>
      <c r="F10" s="65">
        <v>97.051719277687809</v>
      </c>
      <c r="G10" s="66">
        <v>1.8</v>
      </c>
      <c r="H10" s="67">
        <v>2399</v>
      </c>
      <c r="I10" s="66">
        <v>100</v>
      </c>
      <c r="J10" s="68">
        <v>342647</v>
      </c>
      <c r="K10" s="66">
        <v>97.572970356237718</v>
      </c>
      <c r="L10" s="66">
        <v>1.7</v>
      </c>
      <c r="M10" s="67">
        <v>2398</v>
      </c>
      <c r="N10" s="66">
        <v>99.958315964985417</v>
      </c>
      <c r="O10" s="68">
        <v>307987</v>
      </c>
      <c r="P10" s="66">
        <v>89.884633456589441</v>
      </c>
      <c r="Q10" s="95">
        <v>2</v>
      </c>
      <c r="R10" s="70">
        <v>2442</v>
      </c>
      <c r="S10" s="66">
        <v>101.83486238532109</v>
      </c>
      <c r="T10" s="68">
        <v>250868</v>
      </c>
      <c r="U10" s="66">
        <v>81.454087347842602</v>
      </c>
      <c r="V10" s="150">
        <v>1.7000000000000002</v>
      </c>
      <c r="W10" s="67">
        <v>2485</v>
      </c>
      <c r="X10" s="66">
        <f t="shared" si="0"/>
        <v>101.76085176085176</v>
      </c>
      <c r="Y10" s="68">
        <v>279768</v>
      </c>
      <c r="Z10" s="66">
        <f t="shared" si="1"/>
        <v>111.52000255114243</v>
      </c>
      <c r="AA10" s="150">
        <f t="shared" si="2"/>
        <v>1.8</v>
      </c>
    </row>
    <row r="11" spans="1:27" ht="28.5" customHeight="1">
      <c r="A11" s="173" t="s">
        <v>85</v>
      </c>
      <c r="B11" s="174" t="s">
        <v>46</v>
      </c>
      <c r="C11" s="70">
        <v>3531</v>
      </c>
      <c r="D11" s="65">
        <v>100.3125</v>
      </c>
      <c r="E11" s="70">
        <v>669412</v>
      </c>
      <c r="F11" s="65">
        <v>96.36652597271727</v>
      </c>
      <c r="G11" s="66">
        <v>3.4</v>
      </c>
      <c r="H11" s="67">
        <v>3569</v>
      </c>
      <c r="I11" s="66">
        <v>101.07618238459359</v>
      </c>
      <c r="J11" s="68">
        <v>654677</v>
      </c>
      <c r="K11" s="66">
        <v>97.798814481963277</v>
      </c>
      <c r="L11" s="66">
        <v>3.3</v>
      </c>
      <c r="M11" s="67">
        <v>3590</v>
      </c>
      <c r="N11" s="66">
        <v>100.58840011207622</v>
      </c>
      <c r="O11" s="68">
        <v>401806</v>
      </c>
      <c r="P11" s="66">
        <v>61.374693169303342</v>
      </c>
      <c r="Q11" s="95">
        <v>2.5</v>
      </c>
      <c r="R11" s="70">
        <v>3606</v>
      </c>
      <c r="S11" s="66">
        <v>100.44568245125349</v>
      </c>
      <c r="T11" s="68">
        <v>453208</v>
      </c>
      <c r="U11" s="66">
        <v>112.79274077539907</v>
      </c>
      <c r="V11" s="150">
        <v>3</v>
      </c>
      <c r="W11" s="67">
        <v>3667</v>
      </c>
      <c r="X11" s="66">
        <f t="shared" si="0"/>
        <v>101.69162506932889</v>
      </c>
      <c r="Y11" s="68">
        <v>470502</v>
      </c>
      <c r="Z11" s="66">
        <f t="shared" si="1"/>
        <v>103.81590792748582</v>
      </c>
      <c r="AA11" s="150">
        <f t="shared" si="2"/>
        <v>3</v>
      </c>
    </row>
    <row r="12" spans="1:27" ht="28.5" customHeight="1">
      <c r="A12" s="173">
        <v>10</v>
      </c>
      <c r="B12" s="174" t="s">
        <v>46</v>
      </c>
      <c r="C12" s="70">
        <v>1267</v>
      </c>
      <c r="D12" s="65">
        <v>103.5977105478332</v>
      </c>
      <c r="E12" s="70">
        <v>231506</v>
      </c>
      <c r="F12" s="65">
        <v>95.207270932719197</v>
      </c>
      <c r="G12" s="66">
        <v>1.2</v>
      </c>
      <c r="H12" s="67">
        <v>1279</v>
      </c>
      <c r="I12" s="66">
        <v>100.94711917916337</v>
      </c>
      <c r="J12" s="68">
        <v>248084</v>
      </c>
      <c r="K12" s="66">
        <v>107.16093751349858</v>
      </c>
      <c r="L12" s="66">
        <v>1.3</v>
      </c>
      <c r="M12" s="67">
        <v>1313</v>
      </c>
      <c r="N12" s="66">
        <v>102.65832681782643</v>
      </c>
      <c r="O12" s="68">
        <v>192889</v>
      </c>
      <c r="P12" s="66">
        <v>77.751487399429237</v>
      </c>
      <c r="Q12" s="95">
        <v>1.3</v>
      </c>
      <c r="R12" s="70">
        <v>1370</v>
      </c>
      <c r="S12" s="66">
        <v>104.34120335110435</v>
      </c>
      <c r="T12" s="68">
        <v>210624</v>
      </c>
      <c r="U12" s="66">
        <v>109.19440714607885</v>
      </c>
      <c r="V12" s="150">
        <v>1.4000000000000001</v>
      </c>
      <c r="W12" s="67">
        <v>1418</v>
      </c>
      <c r="X12" s="66">
        <f t="shared" si="0"/>
        <v>103.50364963503648</v>
      </c>
      <c r="Y12" s="68">
        <v>260726</v>
      </c>
      <c r="Z12" s="66">
        <f t="shared" si="1"/>
        <v>123.78741264053478</v>
      </c>
      <c r="AA12" s="150">
        <f t="shared" si="2"/>
        <v>1.7</v>
      </c>
    </row>
    <row r="13" spans="1:27" ht="28.5" customHeight="1">
      <c r="A13" s="173">
        <v>11</v>
      </c>
      <c r="B13" s="174" t="s">
        <v>46</v>
      </c>
      <c r="C13" s="70">
        <v>1018</v>
      </c>
      <c r="D13" s="65">
        <v>104.62487153134634</v>
      </c>
      <c r="E13" s="70">
        <v>144085</v>
      </c>
      <c r="F13" s="65">
        <v>104.46846768463334</v>
      </c>
      <c r="G13" s="66">
        <v>0.7</v>
      </c>
      <c r="H13" s="67">
        <v>1050</v>
      </c>
      <c r="I13" s="66">
        <v>103.1434184675835</v>
      </c>
      <c r="J13" s="68">
        <v>147487</v>
      </c>
      <c r="K13" s="66">
        <v>102.3611062914252</v>
      </c>
      <c r="L13" s="66">
        <v>0.79999999999999993</v>
      </c>
      <c r="M13" s="67">
        <v>1060</v>
      </c>
      <c r="N13" s="66">
        <v>100.95238095238095</v>
      </c>
      <c r="O13" s="68">
        <v>89604</v>
      </c>
      <c r="P13" s="66">
        <v>60.753829151043824</v>
      </c>
      <c r="Q13" s="95">
        <v>0.6</v>
      </c>
      <c r="R13" s="70">
        <v>1076</v>
      </c>
      <c r="S13" s="66">
        <v>101.50943396226415</v>
      </c>
      <c r="T13" s="68">
        <v>137898</v>
      </c>
      <c r="U13" s="66">
        <v>153.8971474487746</v>
      </c>
      <c r="V13" s="150">
        <v>1</v>
      </c>
      <c r="W13" s="67">
        <v>1112</v>
      </c>
      <c r="X13" s="66">
        <f t="shared" si="0"/>
        <v>103.3457249070632</v>
      </c>
      <c r="Y13" s="68">
        <v>133225</v>
      </c>
      <c r="Z13" s="66">
        <f t="shared" si="1"/>
        <v>96.611263397583727</v>
      </c>
      <c r="AA13" s="150">
        <f t="shared" si="2"/>
        <v>0.9</v>
      </c>
    </row>
    <row r="14" spans="1:27" ht="28.5" customHeight="1">
      <c r="A14" s="173">
        <v>12</v>
      </c>
      <c r="B14" s="174" t="s">
        <v>46</v>
      </c>
      <c r="C14" s="70">
        <v>3642</v>
      </c>
      <c r="D14" s="65">
        <v>100.97033545883005</v>
      </c>
      <c r="E14" s="70">
        <v>1543997</v>
      </c>
      <c r="F14" s="65">
        <v>96.922820032680121</v>
      </c>
      <c r="G14" s="66">
        <v>7.8</v>
      </c>
      <c r="H14" s="67">
        <v>3711</v>
      </c>
      <c r="I14" s="66">
        <v>101.89456342668863</v>
      </c>
      <c r="J14" s="68">
        <v>1651414</v>
      </c>
      <c r="K14" s="66">
        <v>106.95707310312133</v>
      </c>
      <c r="L14" s="66">
        <v>8.3000000000000007</v>
      </c>
      <c r="M14" s="67">
        <v>3735</v>
      </c>
      <c r="N14" s="66">
        <v>100.64672594987873</v>
      </c>
      <c r="O14" s="68">
        <v>1343819</v>
      </c>
      <c r="P14" s="66">
        <v>81.373840841848249</v>
      </c>
      <c r="Q14" s="95">
        <v>8.5</v>
      </c>
      <c r="R14" s="70">
        <v>3771</v>
      </c>
      <c r="S14" s="66">
        <v>100.96385542168676</v>
      </c>
      <c r="T14" s="68">
        <v>1242249</v>
      </c>
      <c r="U14" s="66">
        <v>92.441690435988775</v>
      </c>
      <c r="V14" s="150">
        <v>8.3000000000000007</v>
      </c>
      <c r="W14" s="67">
        <v>3823</v>
      </c>
      <c r="X14" s="66">
        <f t="shared" si="0"/>
        <v>101.37894457703527</v>
      </c>
      <c r="Y14" s="68">
        <v>1277207</v>
      </c>
      <c r="Z14" s="66">
        <f t="shared" si="1"/>
        <v>102.81408960683405</v>
      </c>
      <c r="AA14" s="150">
        <f t="shared" si="2"/>
        <v>8.3000000000000007</v>
      </c>
    </row>
    <row r="15" spans="1:27" ht="28.5" customHeight="1">
      <c r="A15" s="173" t="s">
        <v>86</v>
      </c>
      <c r="B15" s="174" t="s">
        <v>46</v>
      </c>
      <c r="C15" s="70">
        <v>949</v>
      </c>
      <c r="D15" s="65">
        <v>103.26441784548422</v>
      </c>
      <c r="E15" s="70">
        <v>143268</v>
      </c>
      <c r="F15" s="65">
        <v>100.18110748274584</v>
      </c>
      <c r="G15" s="66">
        <v>0.7</v>
      </c>
      <c r="H15" s="67">
        <v>953</v>
      </c>
      <c r="I15" s="66">
        <v>100.42149631190726</v>
      </c>
      <c r="J15" s="68">
        <v>141951</v>
      </c>
      <c r="K15" s="66">
        <v>99.080743780886166</v>
      </c>
      <c r="L15" s="66">
        <v>0.7</v>
      </c>
      <c r="M15" s="67">
        <v>977</v>
      </c>
      <c r="N15" s="66">
        <v>102.51836306400838</v>
      </c>
      <c r="O15" s="68">
        <v>84520</v>
      </c>
      <c r="P15" s="66">
        <v>59.541672830765549</v>
      </c>
      <c r="Q15" s="95">
        <v>0.5</v>
      </c>
      <c r="R15" s="70">
        <v>961</v>
      </c>
      <c r="S15" s="66">
        <v>98.36233367451382</v>
      </c>
      <c r="T15" s="68">
        <v>111114</v>
      </c>
      <c r="U15" s="66">
        <v>131.46474207288216</v>
      </c>
      <c r="V15" s="150">
        <v>0.7</v>
      </c>
      <c r="W15" s="67">
        <v>1009</v>
      </c>
      <c r="X15" s="66">
        <f t="shared" si="0"/>
        <v>104.99479708636837</v>
      </c>
      <c r="Y15" s="68">
        <v>120798</v>
      </c>
      <c r="Z15" s="66">
        <f t="shared" si="1"/>
        <v>108.71537340029158</v>
      </c>
      <c r="AA15" s="150">
        <f t="shared" si="2"/>
        <v>0.8</v>
      </c>
    </row>
    <row r="16" spans="1:27" ht="28.5" customHeight="1">
      <c r="A16" s="248" t="s">
        <v>87</v>
      </c>
      <c r="B16" s="249"/>
      <c r="C16" s="68" t="s">
        <v>40</v>
      </c>
      <c r="D16" s="66" t="s">
        <v>40</v>
      </c>
      <c r="E16" s="68" t="s">
        <v>40</v>
      </c>
      <c r="F16" s="66" t="s">
        <v>40</v>
      </c>
      <c r="G16" s="66" t="s">
        <v>40</v>
      </c>
      <c r="H16" s="67" t="s">
        <v>40</v>
      </c>
      <c r="I16" s="66" t="s">
        <v>40</v>
      </c>
      <c r="J16" s="68" t="s">
        <v>40</v>
      </c>
      <c r="K16" s="66" t="s">
        <v>40</v>
      </c>
      <c r="L16" s="66" t="s">
        <v>40</v>
      </c>
      <c r="M16" s="67" t="s">
        <v>40</v>
      </c>
      <c r="N16" s="66" t="s">
        <v>40</v>
      </c>
      <c r="O16" s="68" t="s">
        <v>40</v>
      </c>
      <c r="P16" s="66" t="s">
        <v>40</v>
      </c>
      <c r="Q16" s="69" t="s">
        <v>40</v>
      </c>
      <c r="R16" s="68" t="s">
        <v>40</v>
      </c>
      <c r="S16" s="66" t="s">
        <v>40</v>
      </c>
      <c r="T16" s="68" t="s">
        <v>40</v>
      </c>
      <c r="U16" s="66" t="s">
        <v>40</v>
      </c>
      <c r="V16" s="66" t="s">
        <v>40</v>
      </c>
      <c r="W16" s="67" t="s">
        <v>63</v>
      </c>
      <c r="X16" s="66" t="s">
        <v>40</v>
      </c>
      <c r="Y16" s="68" t="s">
        <v>40</v>
      </c>
      <c r="Z16" s="66" t="s">
        <v>40</v>
      </c>
      <c r="AA16" s="66" t="s">
        <v>40</v>
      </c>
    </row>
    <row r="17" spans="1:27" ht="28.5" customHeight="1">
      <c r="A17" s="248" t="s">
        <v>88</v>
      </c>
      <c r="B17" s="249"/>
      <c r="C17" s="68" t="s">
        <v>40</v>
      </c>
      <c r="D17" s="65" t="s">
        <v>40</v>
      </c>
      <c r="E17" s="68" t="s">
        <v>40</v>
      </c>
      <c r="F17" s="66" t="s">
        <v>40</v>
      </c>
      <c r="G17" s="66" t="s">
        <v>40</v>
      </c>
      <c r="H17" s="67" t="s">
        <v>40</v>
      </c>
      <c r="I17" s="66" t="s">
        <v>40</v>
      </c>
      <c r="J17" s="68" t="s">
        <v>40</v>
      </c>
      <c r="K17" s="66" t="s">
        <v>40</v>
      </c>
      <c r="L17" s="66" t="s">
        <v>40</v>
      </c>
      <c r="M17" s="67" t="s">
        <v>40</v>
      </c>
      <c r="N17" s="66" t="s">
        <v>40</v>
      </c>
      <c r="O17" s="68" t="s">
        <v>40</v>
      </c>
      <c r="P17" s="66" t="s">
        <v>40</v>
      </c>
      <c r="Q17" s="69" t="s">
        <v>40</v>
      </c>
      <c r="R17" s="68" t="s">
        <v>40</v>
      </c>
      <c r="S17" s="66" t="s">
        <v>40</v>
      </c>
      <c r="T17" s="68" t="s">
        <v>40</v>
      </c>
      <c r="U17" s="66" t="s">
        <v>40</v>
      </c>
      <c r="V17" s="66" t="s">
        <v>40</v>
      </c>
      <c r="W17" s="67" t="s">
        <v>40</v>
      </c>
      <c r="X17" s="66" t="s">
        <v>40</v>
      </c>
      <c r="Y17" s="68" t="s">
        <v>40</v>
      </c>
      <c r="Z17" s="66" t="s">
        <v>40</v>
      </c>
      <c r="AA17" s="66" t="s">
        <v>40</v>
      </c>
    </row>
    <row r="18" spans="1:27" ht="28.5" customHeight="1">
      <c r="A18" s="248" t="s">
        <v>89</v>
      </c>
      <c r="B18" s="249"/>
      <c r="C18" s="68" t="s">
        <v>40</v>
      </c>
      <c r="D18" s="66" t="s">
        <v>40</v>
      </c>
      <c r="E18" s="68" t="s">
        <v>40</v>
      </c>
      <c r="F18" s="66" t="s">
        <v>40</v>
      </c>
      <c r="G18" s="66" t="s">
        <v>40</v>
      </c>
      <c r="H18" s="67" t="s">
        <v>40</v>
      </c>
      <c r="I18" s="66" t="s">
        <v>40</v>
      </c>
      <c r="J18" s="68" t="s">
        <v>40</v>
      </c>
      <c r="K18" s="66" t="s">
        <v>40</v>
      </c>
      <c r="L18" s="66" t="s">
        <v>40</v>
      </c>
      <c r="M18" s="67" t="s">
        <v>40</v>
      </c>
      <c r="N18" s="66" t="s">
        <v>40</v>
      </c>
      <c r="O18" s="68" t="s">
        <v>40</v>
      </c>
      <c r="P18" s="66" t="s">
        <v>40</v>
      </c>
      <c r="Q18" s="69" t="s">
        <v>40</v>
      </c>
      <c r="R18" s="68" t="s">
        <v>40</v>
      </c>
      <c r="S18" s="66" t="s">
        <v>40</v>
      </c>
      <c r="T18" s="68" t="s">
        <v>40</v>
      </c>
      <c r="U18" s="66" t="s">
        <v>40</v>
      </c>
      <c r="V18" s="66" t="s">
        <v>40</v>
      </c>
      <c r="W18" s="67" t="s">
        <v>40</v>
      </c>
      <c r="X18" s="66" t="s">
        <v>40</v>
      </c>
      <c r="Y18" s="68" t="s">
        <v>40</v>
      </c>
      <c r="Z18" s="66" t="s">
        <v>40</v>
      </c>
      <c r="AA18" s="66" t="s">
        <v>40</v>
      </c>
    </row>
    <row r="19" spans="1:27" ht="28.5" customHeight="1">
      <c r="A19" s="248" t="s">
        <v>90</v>
      </c>
      <c r="B19" s="249"/>
      <c r="C19" s="68" t="s">
        <v>40</v>
      </c>
      <c r="D19" s="66" t="s">
        <v>40</v>
      </c>
      <c r="E19" s="68" t="s">
        <v>40</v>
      </c>
      <c r="F19" s="66" t="s">
        <v>40</v>
      </c>
      <c r="G19" s="66" t="s">
        <v>40</v>
      </c>
      <c r="H19" s="67" t="s">
        <v>40</v>
      </c>
      <c r="I19" s="66" t="s">
        <v>40</v>
      </c>
      <c r="J19" s="68" t="s">
        <v>40</v>
      </c>
      <c r="K19" s="66" t="s">
        <v>40</v>
      </c>
      <c r="L19" s="66" t="s">
        <v>40</v>
      </c>
      <c r="M19" s="67" t="s">
        <v>40</v>
      </c>
      <c r="N19" s="66" t="s">
        <v>40</v>
      </c>
      <c r="O19" s="68" t="s">
        <v>40</v>
      </c>
      <c r="P19" s="66" t="s">
        <v>40</v>
      </c>
      <c r="Q19" s="69" t="s">
        <v>40</v>
      </c>
      <c r="R19" s="68" t="s">
        <v>40</v>
      </c>
      <c r="S19" s="66" t="s">
        <v>40</v>
      </c>
      <c r="T19" s="68" t="s">
        <v>40</v>
      </c>
      <c r="U19" s="66" t="s">
        <v>40</v>
      </c>
      <c r="V19" s="66" t="s">
        <v>40</v>
      </c>
      <c r="W19" s="67" t="s">
        <v>40</v>
      </c>
      <c r="X19" s="66" t="s">
        <v>40</v>
      </c>
      <c r="Y19" s="68" t="s">
        <v>40</v>
      </c>
      <c r="Z19" s="66" t="s">
        <v>40</v>
      </c>
      <c r="AA19" s="66" t="s">
        <v>40</v>
      </c>
    </row>
    <row r="20" spans="1:27" ht="28.5" customHeight="1">
      <c r="A20" s="248" t="s">
        <v>91</v>
      </c>
      <c r="B20" s="249"/>
      <c r="C20" s="68">
        <v>3</v>
      </c>
      <c r="D20" s="65">
        <v>100</v>
      </c>
      <c r="E20" s="70">
        <v>5</v>
      </c>
      <c r="F20" s="65">
        <v>20</v>
      </c>
      <c r="G20" s="66">
        <v>0</v>
      </c>
      <c r="H20" s="67">
        <v>3</v>
      </c>
      <c r="I20" s="66">
        <v>100</v>
      </c>
      <c r="J20" s="68">
        <v>6</v>
      </c>
      <c r="K20" s="66">
        <v>120</v>
      </c>
      <c r="L20" s="66">
        <v>0</v>
      </c>
      <c r="M20" s="67">
        <v>3</v>
      </c>
      <c r="N20" s="66">
        <v>100</v>
      </c>
      <c r="O20" s="68">
        <v>0</v>
      </c>
      <c r="P20" s="66">
        <v>0</v>
      </c>
      <c r="Q20" s="69">
        <v>0</v>
      </c>
      <c r="R20" s="68">
        <v>2</v>
      </c>
      <c r="S20" s="66">
        <v>66.666666666666657</v>
      </c>
      <c r="T20" s="68">
        <v>0</v>
      </c>
      <c r="U20" s="66">
        <v>0</v>
      </c>
      <c r="V20" s="66">
        <v>0</v>
      </c>
      <c r="W20" s="67">
        <v>2</v>
      </c>
      <c r="X20" s="66">
        <f>W20/R20*100</f>
        <v>100</v>
      </c>
      <c r="Y20" s="68">
        <v>0</v>
      </c>
      <c r="Z20" s="66">
        <v>0</v>
      </c>
      <c r="AA20" s="66">
        <f>ROUND(Y20/Y$22*100,1)</f>
        <v>0</v>
      </c>
    </row>
    <row r="21" spans="1:27" ht="28.5" customHeight="1">
      <c r="A21" s="248" t="s">
        <v>92</v>
      </c>
      <c r="B21" s="249"/>
      <c r="C21" s="68" t="s">
        <v>40</v>
      </c>
      <c r="D21" s="66" t="s">
        <v>40</v>
      </c>
      <c r="E21" s="68" t="s">
        <v>40</v>
      </c>
      <c r="F21" s="66" t="s">
        <v>40</v>
      </c>
      <c r="G21" s="66" t="s">
        <v>40</v>
      </c>
      <c r="H21" s="67" t="s">
        <v>40</v>
      </c>
      <c r="I21" s="66" t="s">
        <v>40</v>
      </c>
      <c r="J21" s="68" t="s">
        <v>40</v>
      </c>
      <c r="K21" s="66" t="s">
        <v>40</v>
      </c>
      <c r="L21" s="66" t="s">
        <v>40</v>
      </c>
      <c r="M21" s="67" t="s">
        <v>40</v>
      </c>
      <c r="N21" s="66" t="s">
        <v>40</v>
      </c>
      <c r="O21" s="68" t="s">
        <v>40</v>
      </c>
      <c r="P21" s="66" t="s">
        <v>40</v>
      </c>
      <c r="Q21" s="69" t="s">
        <v>40</v>
      </c>
      <c r="R21" s="68" t="s">
        <v>40</v>
      </c>
      <c r="S21" s="66" t="s">
        <v>40</v>
      </c>
      <c r="T21" s="68" t="s">
        <v>40</v>
      </c>
      <c r="U21" s="66" t="s">
        <v>40</v>
      </c>
      <c r="V21" s="66" t="s">
        <v>40</v>
      </c>
      <c r="W21" s="67" t="s">
        <v>40</v>
      </c>
      <c r="X21" s="66" t="s">
        <v>40</v>
      </c>
      <c r="Y21" s="68" t="s">
        <v>40</v>
      </c>
      <c r="Z21" s="66" t="s">
        <v>40</v>
      </c>
      <c r="AA21" s="66" t="s">
        <v>40</v>
      </c>
    </row>
    <row r="22" spans="1:27" s="111" customFormat="1" ht="28.5" customHeight="1" thickBot="1">
      <c r="A22" s="250" t="s">
        <v>9</v>
      </c>
      <c r="B22" s="251"/>
      <c r="C22" s="131">
        <v>34735</v>
      </c>
      <c r="D22" s="132">
        <v>101.33026050934974</v>
      </c>
      <c r="E22" s="134">
        <v>19674335</v>
      </c>
      <c r="F22" s="132">
        <v>104.66781011580082</v>
      </c>
      <c r="G22" s="132">
        <v>100.00000000000001</v>
      </c>
      <c r="H22" s="169">
        <v>34990</v>
      </c>
      <c r="I22" s="132">
        <v>100.73412984021878</v>
      </c>
      <c r="J22" s="134">
        <v>19866787</v>
      </c>
      <c r="K22" s="132">
        <v>100.97818808107111</v>
      </c>
      <c r="L22" s="132">
        <v>99.999999999999986</v>
      </c>
      <c r="M22" s="169">
        <v>35141</v>
      </c>
      <c r="N22" s="132">
        <v>100.43155187196342</v>
      </c>
      <c r="O22" s="134">
        <v>15816097</v>
      </c>
      <c r="P22" s="132">
        <v>79.610744304048765</v>
      </c>
      <c r="Q22" s="133">
        <v>99.999999999999986</v>
      </c>
      <c r="R22" s="131">
        <v>35350</v>
      </c>
      <c r="S22" s="132">
        <v>100.59474687686748</v>
      </c>
      <c r="T22" s="134">
        <v>15050577</v>
      </c>
      <c r="U22" s="132">
        <v>95.159867823268911</v>
      </c>
      <c r="V22" s="132">
        <v>100.00000000000001</v>
      </c>
      <c r="W22" s="169">
        <f>SUM(W4:W21)</f>
        <v>35709</v>
      </c>
      <c r="X22" s="132">
        <f>W22/R22*100</f>
        <v>101.01555869872702</v>
      </c>
      <c r="Y22" s="134">
        <f>SUM(Y4:Y15)</f>
        <v>15449148</v>
      </c>
      <c r="Z22" s="132">
        <f>Y22/T22*100</f>
        <v>102.64821076294947</v>
      </c>
      <c r="AA22" s="132">
        <f>SUM(AA4:AA21)</f>
        <v>100</v>
      </c>
    </row>
    <row r="23" spans="1:27" ht="28.5" customHeight="1">
      <c r="A23" s="245" t="s">
        <v>73</v>
      </c>
      <c r="B23" s="245"/>
      <c r="C23" s="245"/>
      <c r="D23" s="245"/>
      <c r="E23" s="245"/>
      <c r="F23" s="245"/>
      <c r="G23" s="245"/>
      <c r="H23" s="245"/>
      <c r="I23" s="245"/>
      <c r="J23" s="245"/>
      <c r="K23" s="245"/>
      <c r="L23" s="245"/>
      <c r="M23" s="73"/>
      <c r="N23" s="64"/>
      <c r="O23" s="73"/>
      <c r="P23" s="64"/>
      <c r="Q23" s="64"/>
      <c r="R23" s="73"/>
      <c r="S23" s="64"/>
      <c r="T23" s="73"/>
      <c r="U23" s="64"/>
      <c r="V23" s="64"/>
      <c r="AA23" s="86"/>
    </row>
    <row r="24" spans="1:27" ht="27" customHeight="1">
      <c r="A24" s="71"/>
      <c r="B24" s="71"/>
      <c r="C24" s="73"/>
      <c r="D24" s="64"/>
      <c r="E24" s="73"/>
      <c r="F24" s="64"/>
      <c r="G24" s="64"/>
      <c r="H24" s="73"/>
      <c r="I24" s="64"/>
      <c r="J24" s="73"/>
      <c r="K24" s="64"/>
      <c r="L24" s="85"/>
      <c r="M24" s="73"/>
      <c r="N24" s="64"/>
      <c r="O24" s="73"/>
      <c r="P24" s="64"/>
      <c r="Q24" s="64"/>
      <c r="R24" s="73"/>
      <c r="S24" s="64"/>
      <c r="T24" s="73"/>
      <c r="U24" s="64"/>
      <c r="V24" s="64"/>
      <c r="AA24" s="86"/>
    </row>
    <row r="25" spans="1:27" ht="27.95" customHeight="1">
      <c r="A25" s="71"/>
      <c r="B25" s="71"/>
      <c r="C25" s="73"/>
      <c r="D25" s="64"/>
      <c r="E25" s="73"/>
      <c r="F25" s="64"/>
      <c r="G25" s="64"/>
      <c r="H25" s="73"/>
      <c r="I25" s="64"/>
      <c r="J25" s="73"/>
      <c r="K25" s="64"/>
      <c r="L25" s="85"/>
      <c r="M25" s="73"/>
      <c r="N25" s="64"/>
      <c r="O25" s="73"/>
      <c r="P25" s="64"/>
      <c r="Q25" s="64"/>
      <c r="R25" s="73"/>
      <c r="S25" s="64"/>
      <c r="T25" s="73"/>
      <c r="U25" s="64"/>
      <c r="V25" s="64"/>
      <c r="AA25" s="86"/>
    </row>
    <row r="26" spans="1:27" ht="27.95" customHeight="1">
      <c r="A26" s="71"/>
      <c r="B26" s="71"/>
      <c r="C26" s="73"/>
      <c r="D26" s="64"/>
      <c r="E26" s="73"/>
      <c r="F26" s="64"/>
      <c r="G26" s="64"/>
      <c r="H26" s="73"/>
      <c r="I26" s="64"/>
      <c r="J26" s="73"/>
      <c r="K26" s="64"/>
      <c r="L26" s="85"/>
      <c r="M26" s="73"/>
      <c r="N26" s="64"/>
      <c r="O26" s="73"/>
      <c r="P26" s="64"/>
      <c r="Q26" s="64"/>
      <c r="R26" s="73"/>
      <c r="S26" s="64"/>
      <c r="T26" s="73"/>
      <c r="U26" s="64"/>
      <c r="V26" s="64"/>
      <c r="AA26" s="86"/>
    </row>
    <row r="27" spans="1:27" ht="27.95" customHeight="1">
      <c r="A27" s="71"/>
      <c r="B27" s="71"/>
      <c r="C27" s="73"/>
      <c r="D27" s="64"/>
      <c r="E27" s="73"/>
      <c r="F27" s="64"/>
      <c r="G27" s="64"/>
      <c r="H27" s="73"/>
      <c r="I27" s="64"/>
      <c r="J27" s="73"/>
      <c r="K27" s="64"/>
      <c r="L27" s="85"/>
      <c r="M27" s="73"/>
      <c r="N27" s="64"/>
      <c r="O27" s="73"/>
      <c r="P27" s="85"/>
      <c r="Q27" s="64"/>
      <c r="R27" s="73"/>
      <c r="S27" s="64"/>
      <c r="T27" s="73"/>
      <c r="U27" s="64"/>
      <c r="V27" s="64"/>
      <c r="AA27" s="86"/>
    </row>
    <row r="28" spans="1:27" ht="27.95" customHeight="1">
      <c r="A28" s="71"/>
      <c r="B28" s="71"/>
      <c r="C28" s="73"/>
      <c r="D28" s="64"/>
      <c r="E28" s="73"/>
      <c r="F28" s="64"/>
      <c r="G28" s="64"/>
      <c r="H28" s="73"/>
      <c r="I28" s="64"/>
      <c r="J28" s="73"/>
      <c r="K28" s="64"/>
      <c r="L28" s="85"/>
      <c r="M28" s="73"/>
      <c r="N28" s="64"/>
      <c r="O28" s="73"/>
      <c r="P28" s="64"/>
      <c r="Q28" s="64"/>
      <c r="R28" s="73"/>
      <c r="S28" s="64"/>
      <c r="T28" s="73"/>
      <c r="U28" s="64"/>
      <c r="V28" s="64"/>
      <c r="AA28" s="86"/>
    </row>
    <row r="29" spans="1:27" ht="27.95" customHeight="1">
      <c r="A29" s="71"/>
      <c r="B29" s="71"/>
      <c r="C29" s="73"/>
      <c r="D29" s="64"/>
      <c r="E29" s="73"/>
      <c r="F29" s="64"/>
      <c r="G29" s="64"/>
      <c r="H29" s="73"/>
      <c r="I29" s="64"/>
      <c r="J29" s="73"/>
      <c r="K29" s="64"/>
      <c r="L29" s="85"/>
      <c r="M29" s="73"/>
      <c r="N29" s="64"/>
      <c r="O29" s="73"/>
      <c r="P29" s="64"/>
      <c r="Q29" s="64"/>
      <c r="R29" s="73"/>
      <c r="S29" s="64"/>
      <c r="T29" s="73"/>
      <c r="U29" s="64"/>
      <c r="V29" s="64"/>
      <c r="AA29" s="86"/>
    </row>
    <row r="30" spans="1:27" ht="27.95" customHeight="1">
      <c r="A30" s="71"/>
      <c r="B30" s="71"/>
      <c r="C30" s="73"/>
      <c r="D30" s="64"/>
      <c r="E30" s="73"/>
      <c r="F30" s="64"/>
      <c r="G30" s="64"/>
      <c r="H30" s="73"/>
      <c r="I30" s="64"/>
      <c r="J30" s="73"/>
      <c r="K30" s="64"/>
      <c r="L30" s="85"/>
      <c r="M30" s="73"/>
      <c r="N30" s="64"/>
      <c r="O30" s="73"/>
      <c r="P30" s="64"/>
      <c r="Q30" s="64"/>
      <c r="R30" s="73"/>
      <c r="S30" s="64"/>
      <c r="T30" s="73"/>
      <c r="U30" s="64"/>
      <c r="V30" s="64"/>
      <c r="AA30" s="86"/>
    </row>
    <row r="31" spans="1:27" ht="27.95" customHeight="1">
      <c r="L31" s="86"/>
      <c r="AA31" s="86"/>
    </row>
    <row r="32" spans="1:27" ht="27.95" customHeight="1">
      <c r="L32" s="86"/>
      <c r="AA32" s="86"/>
    </row>
    <row r="33" spans="12:27" ht="27.95" customHeight="1">
      <c r="L33" s="86"/>
      <c r="AA33" s="86"/>
    </row>
    <row r="34" spans="12:27" ht="27.95" customHeight="1">
      <c r="L34" s="86"/>
      <c r="AA34" s="86"/>
    </row>
    <row r="35" spans="12:27" ht="27.95" customHeight="1">
      <c r="L35" s="86"/>
      <c r="AA35" s="86"/>
    </row>
    <row r="36" spans="12:27" ht="27.95" customHeight="1">
      <c r="L36" s="86"/>
      <c r="AA36" s="86"/>
    </row>
    <row r="37" spans="12:27" ht="27.95" customHeight="1">
      <c r="L37" s="86"/>
      <c r="AA37" s="86"/>
    </row>
    <row r="38" spans="12:27" ht="27.95" customHeight="1">
      <c r="L38" s="86"/>
      <c r="AA38" s="86"/>
    </row>
    <row r="39" spans="12:27" ht="27.95" customHeight="1">
      <c r="L39" s="86"/>
      <c r="AA39" s="86"/>
    </row>
    <row r="40" spans="12:27" ht="27.95" customHeight="1">
      <c r="L40" s="86"/>
      <c r="AA40" s="86"/>
    </row>
    <row r="41" spans="12:27" ht="27.95" customHeight="1">
      <c r="L41" s="86"/>
      <c r="AA41" s="86"/>
    </row>
    <row r="42" spans="12:27" ht="27.95" customHeight="1">
      <c r="L42" s="86"/>
      <c r="AA42" s="86"/>
    </row>
    <row r="43" spans="12:27" ht="27.95" customHeight="1">
      <c r="L43" s="86"/>
      <c r="AA43" s="86"/>
    </row>
    <row r="44" spans="12:27" ht="27.95" customHeight="1">
      <c r="L44" s="86"/>
      <c r="AA44" s="86"/>
    </row>
    <row r="45" spans="12:27" ht="27.95" customHeight="1">
      <c r="L45" s="86"/>
      <c r="AA45" s="86"/>
    </row>
    <row r="46" spans="12:27" ht="27.95" customHeight="1">
      <c r="L46" s="86"/>
      <c r="AA46" s="86"/>
    </row>
    <row r="47" spans="12:27" ht="27.95" customHeight="1">
      <c r="L47" s="86"/>
      <c r="AA47" s="86"/>
    </row>
    <row r="48" spans="12:27" ht="27.95" customHeight="1">
      <c r="L48" s="86"/>
      <c r="AA48" s="86"/>
    </row>
    <row r="49" spans="12:27" ht="27.95" customHeight="1">
      <c r="L49" s="86"/>
      <c r="AA49" s="86"/>
    </row>
    <row r="50" spans="12:27" ht="27.95" customHeight="1">
      <c r="L50" s="86"/>
      <c r="AA50" s="86"/>
    </row>
    <row r="51" spans="12:27" ht="27.95" customHeight="1">
      <c r="L51" s="86"/>
      <c r="AA51" s="86"/>
    </row>
    <row r="52" spans="12:27" ht="27.95" customHeight="1">
      <c r="L52" s="86"/>
      <c r="AA52" s="86"/>
    </row>
    <row r="53" spans="12:27" ht="27.95" customHeight="1">
      <c r="L53" s="86"/>
      <c r="AA53" s="86"/>
    </row>
    <row r="54" spans="12:27" ht="27.95" customHeight="1">
      <c r="L54" s="86"/>
      <c r="AA54" s="86"/>
    </row>
    <row r="55" spans="12:27" ht="27.95" customHeight="1">
      <c r="L55" s="86"/>
      <c r="AA55" s="86"/>
    </row>
    <row r="56" spans="12:27" ht="27.95" customHeight="1">
      <c r="L56" s="86"/>
      <c r="AA56" s="86"/>
    </row>
    <row r="57" spans="12:27" ht="27.95" customHeight="1">
      <c r="L57" s="86"/>
      <c r="AA57" s="86"/>
    </row>
    <row r="58" spans="12:27" ht="27.95" customHeight="1">
      <c r="L58" s="86"/>
      <c r="AA58" s="86"/>
    </row>
    <row r="59" spans="12:27" ht="27.95" customHeight="1">
      <c r="L59" s="86"/>
      <c r="AA59" s="86"/>
    </row>
    <row r="60" spans="12:27" ht="27.95" customHeight="1">
      <c r="L60" s="86"/>
      <c r="AA60" s="86"/>
    </row>
    <row r="61" spans="12:27" ht="27.95" customHeight="1">
      <c r="AA61" s="86"/>
    </row>
    <row r="62" spans="12:27" ht="27.95" customHeight="1">
      <c r="AA62" s="86"/>
    </row>
    <row r="63" spans="12:27" ht="27.95" customHeight="1">
      <c r="AA63" s="86"/>
    </row>
    <row r="64" spans="12:27" ht="27.95" customHeight="1">
      <c r="AA64" s="86"/>
    </row>
    <row r="65" spans="27:27" ht="27.95" customHeight="1">
      <c r="AA65" s="86"/>
    </row>
    <row r="66" spans="27:27" ht="27.95" customHeight="1">
      <c r="AA66" s="86"/>
    </row>
  </sheetData>
  <mergeCells count="13">
    <mergeCell ref="A23:L23"/>
    <mergeCell ref="W2:AA2"/>
    <mergeCell ref="M2:Q2"/>
    <mergeCell ref="R2:V2"/>
    <mergeCell ref="A16:B16"/>
    <mergeCell ref="C2:G2"/>
    <mergeCell ref="H2:L2"/>
    <mergeCell ref="A18:B18"/>
    <mergeCell ref="A17:B17"/>
    <mergeCell ref="A22:B22"/>
    <mergeCell ref="A21:B21"/>
    <mergeCell ref="A20:B20"/>
    <mergeCell ref="A19:B19"/>
  </mergeCells>
  <phoneticPr fontId="2"/>
  <printOptions gridLinesSet="0"/>
  <pageMargins left="0.59055118110236227" right="0.59055118110236227" top="0.74803149606299213" bottom="0.62992125984251968" header="0.51181102362204722" footer="0.31496062992125984"/>
  <pageSetup paperSize="9" scale="92" firstPageNumber="58" fitToWidth="2" fitToHeight="0" orientation="portrait" blackAndWhite="1" r:id="rId1"/>
  <headerFooter scaleWithDoc="0" alignWithMargins="0">
    <oddFooter>&amp;C&amp;"游明朝,標準"&amp;10&amp;P</oddFooter>
  </headerFooter>
  <colBreaks count="1" manualBreakCount="1">
    <brk id="14" max="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Q24"/>
  <sheetViews>
    <sheetView view="pageBreakPreview" zoomScale="75" zoomScaleNormal="75" zoomScaleSheetLayoutView="75" workbookViewId="0">
      <selection activeCell="AC10" sqref="AC10"/>
    </sheetView>
  </sheetViews>
  <sheetFormatPr defaultRowHeight="33.950000000000003" customHeight="1"/>
  <cols>
    <col min="1" max="2" width="7.375" style="39" customWidth="1"/>
    <col min="3" max="3" width="14.375" style="39" customWidth="1"/>
    <col min="4" max="5" width="10" style="39" customWidth="1"/>
    <col min="6" max="6" width="14.375" style="39" customWidth="1"/>
    <col min="7" max="7" width="10.125" style="39" customWidth="1"/>
    <col min="8" max="8" width="10.375" style="39" customWidth="1"/>
    <col min="9" max="9" width="12.625" style="39" customWidth="1"/>
    <col min="10" max="11" width="8.125" style="39" customWidth="1"/>
    <col min="12" max="12" width="12.625" style="39" customWidth="1"/>
    <col min="13" max="14" width="8.125" style="39" customWidth="1"/>
    <col min="15" max="15" width="12.625" style="39" customWidth="1"/>
    <col min="16" max="17" width="8.125" style="39" customWidth="1"/>
    <col min="18" max="16384" width="9" style="39"/>
  </cols>
  <sheetData>
    <row r="1" spans="1:17" ht="27.75" customHeight="1" thickBot="1">
      <c r="A1" s="39" t="s">
        <v>70</v>
      </c>
      <c r="Q1" s="74" t="s">
        <v>41</v>
      </c>
    </row>
    <row r="2" spans="1:17" ht="30.75" customHeight="1">
      <c r="A2" s="40"/>
      <c r="B2" s="75"/>
      <c r="C2" s="253" t="s">
        <v>61</v>
      </c>
      <c r="D2" s="254"/>
      <c r="E2" s="255"/>
      <c r="F2" s="253" t="s">
        <v>62</v>
      </c>
      <c r="G2" s="254"/>
      <c r="H2" s="254"/>
      <c r="I2" s="254" t="s">
        <v>65</v>
      </c>
      <c r="J2" s="254"/>
      <c r="K2" s="255"/>
      <c r="L2" s="253" t="s">
        <v>67</v>
      </c>
      <c r="M2" s="254"/>
      <c r="N2" s="255"/>
      <c r="O2" s="254" t="s">
        <v>96</v>
      </c>
      <c r="P2" s="254"/>
      <c r="Q2" s="254"/>
    </row>
    <row r="3" spans="1:17" ht="30.75" customHeight="1">
      <c r="A3" s="41"/>
      <c r="B3" s="76"/>
      <c r="C3" s="91" t="s">
        <v>47</v>
      </c>
      <c r="D3" s="77" t="s">
        <v>42</v>
      </c>
      <c r="E3" s="77" t="s">
        <v>43</v>
      </c>
      <c r="F3" s="91" t="s">
        <v>2</v>
      </c>
      <c r="G3" s="77" t="s">
        <v>3</v>
      </c>
      <c r="H3" s="171" t="s">
        <v>4</v>
      </c>
      <c r="I3" s="77" t="s">
        <v>47</v>
      </c>
      <c r="J3" s="77" t="s">
        <v>42</v>
      </c>
      <c r="K3" s="91" t="s">
        <v>43</v>
      </c>
      <c r="L3" s="91" t="s">
        <v>47</v>
      </c>
      <c r="M3" s="77" t="s">
        <v>42</v>
      </c>
      <c r="N3" s="91" t="s">
        <v>43</v>
      </c>
      <c r="O3" s="77" t="s">
        <v>47</v>
      </c>
      <c r="P3" s="77" t="s">
        <v>42</v>
      </c>
      <c r="Q3" s="78" t="s">
        <v>43</v>
      </c>
    </row>
    <row r="4" spans="1:17" ht="33" customHeight="1">
      <c r="A4" s="175" t="s">
        <v>80</v>
      </c>
      <c r="B4" s="79" t="s">
        <v>45</v>
      </c>
      <c r="C4" s="113">
        <v>284155</v>
      </c>
      <c r="D4" s="117">
        <v>115.77135407117684</v>
      </c>
      <c r="E4" s="118">
        <v>1.4</v>
      </c>
      <c r="F4" s="113">
        <v>252978</v>
      </c>
      <c r="G4" s="117">
        <v>89.028171244567218</v>
      </c>
      <c r="H4" s="117">
        <v>1.3</v>
      </c>
      <c r="I4" s="112">
        <v>280715</v>
      </c>
      <c r="J4" s="115">
        <v>110.96419451493806</v>
      </c>
      <c r="K4" s="116">
        <v>1.8</v>
      </c>
      <c r="L4" s="114">
        <v>216926</v>
      </c>
      <c r="M4" s="119">
        <v>77.276241027376528</v>
      </c>
      <c r="N4" s="116">
        <v>1.4</v>
      </c>
      <c r="O4" s="112">
        <v>255497</v>
      </c>
      <c r="P4" s="115">
        <f t="shared" ref="P4:P16" si="0">O4/L4*100</f>
        <v>117.78071784848289</v>
      </c>
      <c r="Q4" s="119">
        <f>ROUND(O4/O$16*100,1)-0.1</f>
        <v>1.5999999999999999</v>
      </c>
    </row>
    <row r="5" spans="1:17" ht="33" customHeight="1">
      <c r="A5" s="175" t="s">
        <v>81</v>
      </c>
      <c r="B5" s="79" t="s">
        <v>45</v>
      </c>
      <c r="C5" s="114">
        <v>1054053</v>
      </c>
      <c r="D5" s="119">
        <v>85.878083695146501</v>
      </c>
      <c r="E5" s="116">
        <v>5.4</v>
      </c>
      <c r="F5" s="114">
        <v>1500668</v>
      </c>
      <c r="G5" s="119">
        <v>142.3712090378757</v>
      </c>
      <c r="H5" s="119">
        <v>7.6</v>
      </c>
      <c r="I5" s="112">
        <v>986839</v>
      </c>
      <c r="J5" s="115">
        <v>65.759981554880895</v>
      </c>
      <c r="K5" s="116">
        <v>6.2</v>
      </c>
      <c r="L5" s="114">
        <v>914768</v>
      </c>
      <c r="M5" s="119">
        <v>92.696782352541803</v>
      </c>
      <c r="N5" s="116">
        <v>6.1</v>
      </c>
      <c r="O5" s="112">
        <v>1054493</v>
      </c>
      <c r="P5" s="115">
        <f t="shared" si="0"/>
        <v>115.27436464764837</v>
      </c>
      <c r="Q5" s="119">
        <f t="shared" ref="Q5:Q15" si="1">ROUND(O5/O$16*100,1)</f>
        <v>6.8</v>
      </c>
    </row>
    <row r="6" spans="1:17" ht="33" customHeight="1">
      <c r="A6" s="175" t="s">
        <v>82</v>
      </c>
      <c r="B6" s="79" t="s">
        <v>45</v>
      </c>
      <c r="C6" s="114">
        <v>5784201</v>
      </c>
      <c r="D6" s="119">
        <v>109.06625073090139</v>
      </c>
      <c r="E6" s="116">
        <v>29.4</v>
      </c>
      <c r="F6" s="114">
        <v>5406394</v>
      </c>
      <c r="G6" s="119">
        <v>93.468294065161288</v>
      </c>
      <c r="H6" s="119">
        <v>27.2</v>
      </c>
      <c r="I6" s="112">
        <v>5318914</v>
      </c>
      <c r="J6" s="115">
        <v>98.381915931395298</v>
      </c>
      <c r="K6" s="116">
        <v>33.6</v>
      </c>
      <c r="L6" s="114">
        <v>4340772</v>
      </c>
      <c r="M6" s="119">
        <v>81.6101181556987</v>
      </c>
      <c r="N6" s="116">
        <v>28.8</v>
      </c>
      <c r="O6" s="112">
        <v>3580004</v>
      </c>
      <c r="P6" s="115">
        <f t="shared" si="0"/>
        <v>82.473900955866839</v>
      </c>
      <c r="Q6" s="119">
        <f t="shared" si="1"/>
        <v>23.2</v>
      </c>
    </row>
    <row r="7" spans="1:17" ht="33" customHeight="1">
      <c r="A7" s="175" t="s">
        <v>83</v>
      </c>
      <c r="B7" s="79" t="s">
        <v>45</v>
      </c>
      <c r="C7" s="114">
        <v>2290804</v>
      </c>
      <c r="D7" s="119">
        <v>117.64466627602488</v>
      </c>
      <c r="E7" s="116">
        <v>11.6</v>
      </c>
      <c r="F7" s="114">
        <v>2299059</v>
      </c>
      <c r="G7" s="119">
        <v>100.36035383210435</v>
      </c>
      <c r="H7" s="119">
        <v>11.6</v>
      </c>
      <c r="I7" s="112">
        <v>1969949</v>
      </c>
      <c r="J7" s="115">
        <v>85.685012868308291</v>
      </c>
      <c r="K7" s="116">
        <v>12.5</v>
      </c>
      <c r="L7" s="114">
        <v>1960550</v>
      </c>
      <c r="M7" s="119">
        <v>99.522881049204827</v>
      </c>
      <c r="N7" s="116">
        <v>13</v>
      </c>
      <c r="O7" s="112">
        <v>2577260</v>
      </c>
      <c r="P7" s="115">
        <f t="shared" si="0"/>
        <v>131.4559689882941</v>
      </c>
      <c r="Q7" s="119">
        <f t="shared" si="1"/>
        <v>16.7</v>
      </c>
    </row>
    <row r="8" spans="1:17" ht="33" customHeight="1">
      <c r="A8" s="175" t="s">
        <v>84</v>
      </c>
      <c r="B8" s="79" t="s">
        <v>45</v>
      </c>
      <c r="C8" s="114">
        <v>805064</v>
      </c>
      <c r="D8" s="119">
        <v>98.021701862386038</v>
      </c>
      <c r="E8" s="116">
        <v>4.0999999999999996</v>
      </c>
      <c r="F8" s="114">
        <v>810988</v>
      </c>
      <c r="G8" s="119">
        <v>100.73584211938429</v>
      </c>
      <c r="H8" s="119">
        <v>4.0999999999999996</v>
      </c>
      <c r="I8" s="112">
        <v>899756</v>
      </c>
      <c r="J8" s="115">
        <v>110.94566134147483</v>
      </c>
      <c r="K8" s="116">
        <v>5.7</v>
      </c>
      <c r="L8" s="114">
        <v>683480</v>
      </c>
      <c r="M8" s="119">
        <v>75.962816585829941</v>
      </c>
      <c r="N8" s="116">
        <v>4.5999999999999996</v>
      </c>
      <c r="O8" s="112">
        <v>705701</v>
      </c>
      <c r="P8" s="115">
        <f t="shared" si="0"/>
        <v>103.25115584947622</v>
      </c>
      <c r="Q8" s="119">
        <f t="shared" si="1"/>
        <v>4.5999999999999996</v>
      </c>
    </row>
    <row r="9" spans="1:17" ht="33" customHeight="1">
      <c r="A9" s="175" t="s">
        <v>85</v>
      </c>
      <c r="B9" s="79" t="s">
        <v>45</v>
      </c>
      <c r="C9" s="114">
        <v>408798</v>
      </c>
      <c r="D9" s="119">
        <v>103.66637926662273</v>
      </c>
      <c r="E9" s="116">
        <v>2.1</v>
      </c>
      <c r="F9" s="114">
        <v>370625</v>
      </c>
      <c r="G9" s="119">
        <v>90.662136311821484</v>
      </c>
      <c r="H9" s="119">
        <v>1.9</v>
      </c>
      <c r="I9" s="112">
        <v>545463</v>
      </c>
      <c r="J9" s="115">
        <v>147.17382799325463</v>
      </c>
      <c r="K9" s="116">
        <v>3.4</v>
      </c>
      <c r="L9" s="114">
        <v>338258</v>
      </c>
      <c r="M9" s="119">
        <v>62.01300546508196</v>
      </c>
      <c r="N9" s="116">
        <v>2.3000000000000003</v>
      </c>
      <c r="O9" s="112">
        <v>280476</v>
      </c>
      <c r="P9" s="115">
        <f t="shared" si="0"/>
        <v>82.917772824293877</v>
      </c>
      <c r="Q9" s="119">
        <f t="shared" si="1"/>
        <v>1.8</v>
      </c>
    </row>
    <row r="10" spans="1:17" ht="33" customHeight="1">
      <c r="A10" s="175">
        <v>10</v>
      </c>
      <c r="B10" s="79" t="s">
        <v>45</v>
      </c>
      <c r="C10" s="114">
        <v>760552</v>
      </c>
      <c r="D10" s="119">
        <v>106.03899960682509</v>
      </c>
      <c r="E10" s="116">
        <v>3.9</v>
      </c>
      <c r="F10" s="114">
        <v>715586</v>
      </c>
      <c r="G10" s="119">
        <v>94.087715238405792</v>
      </c>
      <c r="H10" s="119">
        <v>3.6</v>
      </c>
      <c r="I10" s="112">
        <v>594076</v>
      </c>
      <c r="J10" s="115">
        <v>83.019511281662858</v>
      </c>
      <c r="K10" s="116">
        <v>3.8</v>
      </c>
      <c r="L10" s="114">
        <v>692002</v>
      </c>
      <c r="M10" s="119">
        <v>116.48374955392913</v>
      </c>
      <c r="N10" s="116">
        <v>4.5999999999999996</v>
      </c>
      <c r="O10" s="112">
        <v>605648</v>
      </c>
      <c r="P10" s="115">
        <f t="shared" si="0"/>
        <v>87.521134331981699</v>
      </c>
      <c r="Q10" s="119">
        <f t="shared" si="1"/>
        <v>3.9</v>
      </c>
    </row>
    <row r="11" spans="1:17" ht="33" customHeight="1">
      <c r="A11" s="175">
        <v>11</v>
      </c>
      <c r="B11" s="79" t="s">
        <v>45</v>
      </c>
      <c r="C11" s="114">
        <v>3956546</v>
      </c>
      <c r="D11" s="119">
        <v>93.423412936129253</v>
      </c>
      <c r="E11" s="116">
        <v>20.100000000000001</v>
      </c>
      <c r="F11" s="114">
        <v>3954570</v>
      </c>
      <c r="G11" s="119">
        <v>99.950057449098281</v>
      </c>
      <c r="H11" s="119">
        <v>19.899999999999999</v>
      </c>
      <c r="I11" s="112">
        <v>2533702</v>
      </c>
      <c r="J11" s="115">
        <v>64.070227610081503</v>
      </c>
      <c r="K11" s="116">
        <v>16</v>
      </c>
      <c r="L11" s="114">
        <v>2773460</v>
      </c>
      <c r="M11" s="119">
        <v>109.46275449914789</v>
      </c>
      <c r="N11" s="116">
        <v>18.399999999999999</v>
      </c>
      <c r="O11" s="112">
        <v>3063138</v>
      </c>
      <c r="P11" s="115">
        <f t="shared" si="0"/>
        <v>110.44464315331753</v>
      </c>
      <c r="Q11" s="119">
        <f t="shared" si="1"/>
        <v>19.8</v>
      </c>
    </row>
    <row r="12" spans="1:17" ht="33" customHeight="1">
      <c r="A12" s="175">
        <v>12</v>
      </c>
      <c r="B12" s="79" t="s">
        <v>45</v>
      </c>
      <c r="C12" s="114">
        <v>472755</v>
      </c>
      <c r="D12" s="119">
        <v>102.07207907452749</v>
      </c>
      <c r="E12" s="116">
        <v>2.4</v>
      </c>
      <c r="F12" s="114">
        <v>479714</v>
      </c>
      <c r="G12" s="119">
        <v>101.47200981480896</v>
      </c>
      <c r="H12" s="119">
        <v>2.4</v>
      </c>
      <c r="I12" s="112">
        <v>325663</v>
      </c>
      <c r="J12" s="115">
        <v>67.886907615787734</v>
      </c>
      <c r="K12" s="116">
        <v>2.1</v>
      </c>
      <c r="L12" s="114">
        <v>400844</v>
      </c>
      <c r="M12" s="119">
        <v>123.08552092193463</v>
      </c>
      <c r="N12" s="116">
        <v>2.7</v>
      </c>
      <c r="O12" s="112">
        <v>366184</v>
      </c>
      <c r="P12" s="115">
        <f t="shared" si="0"/>
        <v>91.353244653780521</v>
      </c>
      <c r="Q12" s="119">
        <f t="shared" si="1"/>
        <v>2.4</v>
      </c>
    </row>
    <row r="13" spans="1:17" ht="33" customHeight="1">
      <c r="A13" s="175" t="s">
        <v>86</v>
      </c>
      <c r="B13" s="79" t="s">
        <v>45</v>
      </c>
      <c r="C13" s="114">
        <v>2725632</v>
      </c>
      <c r="D13" s="119">
        <v>121.51600763790653</v>
      </c>
      <c r="E13" s="116">
        <v>13.9</v>
      </c>
      <c r="F13" s="114">
        <v>2809121</v>
      </c>
      <c r="G13" s="119">
        <v>103.06310609796188</v>
      </c>
      <c r="H13" s="119">
        <v>14.1</v>
      </c>
      <c r="I13" s="112">
        <v>1462726</v>
      </c>
      <c r="J13" s="115">
        <v>52.070594324701567</v>
      </c>
      <c r="K13" s="116">
        <v>9.1999999999999993</v>
      </c>
      <c r="L13" s="114">
        <v>1792716</v>
      </c>
      <c r="M13" s="119">
        <v>122.55993261895939</v>
      </c>
      <c r="N13" s="116">
        <v>11.9</v>
      </c>
      <c r="O13" s="112">
        <v>2021638</v>
      </c>
      <c r="P13" s="115">
        <f t="shared" si="0"/>
        <v>112.76956305404759</v>
      </c>
      <c r="Q13" s="119">
        <f t="shared" si="1"/>
        <v>13.1</v>
      </c>
    </row>
    <row r="14" spans="1:17" ht="33" customHeight="1">
      <c r="A14" s="175" t="s">
        <v>77</v>
      </c>
      <c r="B14" s="79" t="s">
        <v>45</v>
      </c>
      <c r="C14" s="114">
        <v>395764</v>
      </c>
      <c r="D14" s="119">
        <v>104.03562453340062</v>
      </c>
      <c r="E14" s="116">
        <v>2</v>
      </c>
      <c r="F14" s="114">
        <v>405169</v>
      </c>
      <c r="G14" s="119">
        <v>102.37641624806703</v>
      </c>
      <c r="H14" s="119">
        <v>2</v>
      </c>
      <c r="I14" s="112">
        <v>271742</v>
      </c>
      <c r="J14" s="115">
        <v>67.068803388215784</v>
      </c>
      <c r="K14" s="116">
        <v>1.7</v>
      </c>
      <c r="L14" s="114">
        <v>352127</v>
      </c>
      <c r="M14" s="119">
        <v>129.5813676207579</v>
      </c>
      <c r="N14" s="116">
        <v>2.2999999999999998</v>
      </c>
      <c r="O14" s="112">
        <v>336442</v>
      </c>
      <c r="P14" s="115">
        <f t="shared" si="0"/>
        <v>95.545641203315839</v>
      </c>
      <c r="Q14" s="119">
        <f t="shared" si="1"/>
        <v>2.2000000000000002</v>
      </c>
    </row>
    <row r="15" spans="1:17" ht="33" customHeight="1">
      <c r="A15" s="175" t="s">
        <v>78</v>
      </c>
      <c r="B15" s="79" t="s">
        <v>45</v>
      </c>
      <c r="C15" s="114">
        <v>736011</v>
      </c>
      <c r="D15" s="119">
        <v>89.873178141606743</v>
      </c>
      <c r="E15" s="116">
        <v>3.7</v>
      </c>
      <c r="F15" s="114">
        <v>861914</v>
      </c>
      <c r="G15" s="119">
        <v>117.10613020729311</v>
      </c>
      <c r="H15" s="119">
        <v>4.3</v>
      </c>
      <c r="I15" s="112">
        <v>626553</v>
      </c>
      <c r="J15" s="115">
        <v>72.693215332388149</v>
      </c>
      <c r="K15" s="116">
        <v>4</v>
      </c>
      <c r="L15" s="114">
        <v>584675</v>
      </c>
      <c r="M15" s="119">
        <v>93.316128084934562</v>
      </c>
      <c r="N15" s="116">
        <v>3.9</v>
      </c>
      <c r="O15" s="112">
        <v>602667</v>
      </c>
      <c r="P15" s="115">
        <f t="shared" si="0"/>
        <v>103.07726514730406</v>
      </c>
      <c r="Q15" s="119">
        <f t="shared" si="1"/>
        <v>3.9</v>
      </c>
    </row>
    <row r="16" spans="1:17" s="109" customFormat="1" ht="33" customHeight="1" thickBot="1">
      <c r="A16" s="256" t="s">
        <v>9</v>
      </c>
      <c r="B16" s="257"/>
      <c r="C16" s="137">
        <v>19674335</v>
      </c>
      <c r="D16" s="136">
        <v>104.66781011580082</v>
      </c>
      <c r="E16" s="138">
        <v>100.00000000000001</v>
      </c>
      <c r="F16" s="137">
        <v>19866787</v>
      </c>
      <c r="G16" s="136">
        <v>100.97818808107111</v>
      </c>
      <c r="H16" s="136">
        <v>100</v>
      </c>
      <c r="I16" s="135">
        <v>15816097</v>
      </c>
      <c r="J16" s="136">
        <v>79.610744304048765</v>
      </c>
      <c r="K16" s="138">
        <v>100</v>
      </c>
      <c r="L16" s="137">
        <v>15050577</v>
      </c>
      <c r="M16" s="136">
        <v>95.159867823268911</v>
      </c>
      <c r="N16" s="138">
        <v>100</v>
      </c>
      <c r="O16" s="135">
        <f>SUM(O4:O15)</f>
        <v>15449148</v>
      </c>
      <c r="P16" s="136">
        <f t="shared" si="0"/>
        <v>102.64821076294947</v>
      </c>
      <c r="Q16" s="136">
        <f>SUM(Q4:Q15)</f>
        <v>100</v>
      </c>
    </row>
    <row r="17" spans="1:14" ht="33" customHeight="1">
      <c r="A17" s="252" t="s">
        <v>74</v>
      </c>
      <c r="B17" s="252"/>
      <c r="C17" s="252"/>
      <c r="D17" s="252"/>
      <c r="E17" s="252"/>
      <c r="F17" s="252"/>
      <c r="G17" s="252"/>
      <c r="H17" s="252"/>
      <c r="I17" s="72"/>
      <c r="J17" s="72"/>
      <c r="K17" s="72"/>
      <c r="L17" s="72"/>
      <c r="M17" s="72"/>
      <c r="N17" s="72"/>
    </row>
    <row r="18" spans="1:14" ht="33.950000000000003" customHeight="1">
      <c r="A18" s="72"/>
      <c r="B18" s="72"/>
      <c r="C18" s="72"/>
      <c r="D18" s="72"/>
      <c r="E18" s="72"/>
      <c r="F18" s="72"/>
      <c r="G18" s="72"/>
      <c r="H18" s="87"/>
      <c r="I18" s="72"/>
      <c r="J18" s="72"/>
      <c r="K18" s="72"/>
      <c r="L18" s="72"/>
      <c r="M18" s="72"/>
      <c r="N18" s="72"/>
    </row>
    <row r="19" spans="1:14" ht="33.950000000000003" customHeight="1">
      <c r="H19" s="88"/>
    </row>
    <row r="20" spans="1:14" ht="33.950000000000003" customHeight="1">
      <c r="H20" s="88"/>
    </row>
    <row r="21" spans="1:14" ht="33.950000000000003" customHeight="1">
      <c r="H21" s="88"/>
    </row>
    <row r="22" spans="1:14" ht="33.950000000000003" customHeight="1">
      <c r="H22" s="88"/>
    </row>
    <row r="23" spans="1:14" ht="33.950000000000003" customHeight="1">
      <c r="H23" s="88"/>
    </row>
    <row r="24" spans="1:14" ht="33.950000000000003" customHeight="1">
      <c r="H24" s="88"/>
    </row>
  </sheetData>
  <mergeCells count="7">
    <mergeCell ref="A17:H17"/>
    <mergeCell ref="L2:N2"/>
    <mergeCell ref="O2:Q2"/>
    <mergeCell ref="A16:B16"/>
    <mergeCell ref="C2:E2"/>
    <mergeCell ref="F2:H2"/>
    <mergeCell ref="I2:K2"/>
  </mergeCells>
  <phoneticPr fontId="2"/>
  <printOptions gridLinesSet="0"/>
  <pageMargins left="0.59055118110236227" right="0.59055118110236227" top="0.74803149606299213" bottom="0.62992125984251968" header="0.51181102362204722" footer="0.31496062992125984"/>
  <pageSetup paperSize="9" firstPageNumber="60" orientation="portrait" blackAndWhite="1" r:id="rId1"/>
  <headerFooter scaleWithDoc="0" alignWithMargins="0">
    <oddFooter>&amp;C&amp;"游明朝,標準"&amp;10&amp;P</oddFooter>
  </headerFooter>
  <colBreaks count="1" manualBreakCount="1">
    <brk id="8" max="1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(1)申告状況推移</vt:lpstr>
      <vt:lpstr>(2)均等割推移</vt:lpstr>
      <vt:lpstr>(3)業種別推移</vt:lpstr>
      <vt:lpstr>(4)決算期推移</vt:lpstr>
      <vt:lpstr>(5)税割月別推移 </vt:lpstr>
      <vt:lpstr>'(1)申告状況推移'!Print_Area</vt:lpstr>
      <vt:lpstr>'(2)均等割推移'!Print_Area</vt:lpstr>
      <vt:lpstr>'(3)業種別推移'!Print_Area</vt:lpstr>
      <vt:lpstr>'(4)決算期推移'!Print_Area</vt:lpstr>
      <vt:lpstr>'(5)税割月別推移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藁谷　知子</dc:creator>
  <cp:lastModifiedBy>三浦　紗樹</cp:lastModifiedBy>
  <cp:lastPrinted>2024-01-23T02:42:44Z</cp:lastPrinted>
  <dcterms:created xsi:type="dcterms:W3CDTF">1998-08-26T10:30:57Z</dcterms:created>
  <dcterms:modified xsi:type="dcterms:W3CDTF">2024-02-02T04:45:45Z</dcterms:modified>
</cp:coreProperties>
</file>